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75" yWindow="15" windowWidth="19170" windowHeight="11925" tabRatio="504" activeTab="1"/>
  </bookViews>
  <sheets>
    <sheet name="Abbreviations" sheetId="47890" r:id="rId1"/>
    <sheet name="Certified Values" sheetId="47885" r:id="rId2"/>
    <sheet name="Indicative Values" sheetId="47888" r:id="rId3"/>
    <sheet name="Performance Gates" sheetId="47886" state="hidden" r:id="rId4"/>
    <sheet name="4-Acid" sheetId="47893" r:id="rId5"/>
    <sheet name="Aqua Regia" sheetId="47894" r:id="rId6"/>
    <sheet name="Fire Assay" sheetId="47895" r:id="rId7"/>
    <sheet name="Fusion XRF" sheetId="47896" r:id="rId8"/>
    <sheet name="IRC" sheetId="47897" r:id="rId9"/>
  </sheets>
  <definedNames>
    <definedName name="Abbrev_IsBlnkRow" localSheetId="0">COUNTA(Abbreviations!$B1:$C1)=0</definedName>
    <definedName name="Abbrev_IsBlnkRowNext" localSheetId="0">COUNTA(Abbreviations!$B2:$C2)=0</definedName>
    <definedName name="AMG_DPCol" localSheetId="4">MATCH('4-Acid'!AMG_DPVal,#REF!,1)</definedName>
    <definedName name="AMG_DPCol" localSheetId="5">MATCH('Aqua Regia'!AMG_DPVal,#REF!,1)</definedName>
    <definedName name="AMG_DPCol" localSheetId="6">MATCH('Fire Assay'!AMG_DPVal,#REF!,1)</definedName>
    <definedName name="AMG_DPCol" localSheetId="7">MATCH('Fusion XRF'!AMG_DPVal,#REF!,1)</definedName>
    <definedName name="AMG_DPCol" localSheetId="8">MATCH(IRC!AMG_DPVal,#REF!,1)</definedName>
    <definedName name="AMG_DPCol">MATCH([0]!AMG_DPVal,#REF!,1)</definedName>
    <definedName name="AMG_DPIV" localSheetId="4">OFFSET(#REF!,'4-Acid'!AMG_DPRow,'4-Acid'!AMG_DPCol)</definedName>
    <definedName name="AMG_DPIV" localSheetId="5">OFFSET(#REF!,'Aqua Regia'!AMG_DPRow,'Aqua Regia'!AMG_DPCol)</definedName>
    <definedName name="AMG_DPIV" localSheetId="6">OFFSET(#REF!,'Fire Assay'!AMG_DPRow,'Fire Assay'!AMG_DPCol)</definedName>
    <definedName name="AMG_DPIV" localSheetId="7">OFFSET(#REF!,'Fusion XRF'!AMG_DPRow,'Fusion XRF'!AMG_DPCol)</definedName>
    <definedName name="AMG_DPIV" localSheetId="8">OFFSET(#REF!,IRC!AMG_DPRow,IRC!AMG_DPCol)</definedName>
    <definedName name="AMG_DPIV_LimitVal" localSheetId="4">MAX(0,LEN(ROUND(RIGHT('4-Acid'!$Y8,LEN('4-Acid'!$Y8)-1)-INT(RIGHT('4-Acid'!$Y8,LEN('4-Acid'!$Y8)-1)),5))-2)</definedName>
    <definedName name="AMG_DPIV_LimitVal" localSheetId="5">MAX(0,LEN(ROUND(RIGHT('Aqua Regia'!$Y8,LEN('Aqua Regia'!$Y8)-1)-INT(RIGHT('Aqua Regia'!$Y8,LEN('Aqua Regia'!$Y8)-1)),5))-2)</definedName>
    <definedName name="AMG_DPIV_LimitVal" localSheetId="6">MAX(0,LEN(ROUND(RIGHT('Fire Assay'!$Y8,LEN('Fire Assay'!$Y8)-1)-INT(RIGHT('Fire Assay'!$Y8,LEN('Fire Assay'!$Y8)-1)),5))-2)</definedName>
    <definedName name="AMG_DPIV_LimitVal" localSheetId="7">MAX(0,LEN(ROUND(RIGHT('Fusion XRF'!$Y8,LEN('Fusion XRF'!$Y8)-1)-INT(RIGHT('Fusion XRF'!$Y8,LEN('Fusion XRF'!$Y8)-1)),5))-2)</definedName>
    <definedName name="AMG_DPIV_LimitVal" localSheetId="8">MAX(0,LEN(ROUND(RIGHT(IRC!$Y8,LEN(IRC!$Y8)-1)-INT(RIGHT(IRC!$Y8,LEN(IRC!$Y8)-1)),5))-2)</definedName>
    <definedName name="AMG_DPRow" localSheetId="4">IF(ISNA('4-Acid'!AMG_DPRowAn),'4-Acid'!AMG_DPRowOther,'4-Acid'!AMG_DPRowAn)-ROW(#REF!)</definedName>
    <definedName name="AMG_DPRow" localSheetId="5">IF(ISNA('Aqua Regia'!AMG_DPRowAn),'Aqua Regia'!AMG_DPRowOther,'Aqua Regia'!AMG_DPRowAn)-ROW(#REF!)</definedName>
    <definedName name="AMG_DPRow" localSheetId="6">IF(ISNA('Fire Assay'!AMG_DPRowAn),'Fire Assay'!AMG_DPRowOther,'Fire Assay'!AMG_DPRowAn)-ROW(#REF!)</definedName>
    <definedName name="AMG_DPRow" localSheetId="7">IF(ISNA('Fusion XRF'!AMG_DPRowAn),'Fusion XRF'!AMG_DPRowOther,'Fusion XRF'!AMG_DPRowAn)-ROW(#REF!)</definedName>
    <definedName name="AMG_DPRow" localSheetId="8">IF(ISNA(IRC!AMG_DPRowAn),IRC!AMG_DPRowOther,IRC!AMG_DPRowAn)-ROW(#REF!)</definedName>
    <definedName name="AMG_DPRowAn" localSheetId="4">MATCH('4-Acid'!$A1&amp;"-"&amp;'4-Acid'!$Y2,#REF!,0)</definedName>
    <definedName name="AMG_DPRowAn" localSheetId="5">MATCH('Aqua Regia'!$A1&amp;"-"&amp;'Aqua Regia'!$Y2,#REF!,0)</definedName>
    <definedName name="AMG_DPRowAn" localSheetId="6">MATCH('Fire Assay'!$A1&amp;"-"&amp;'Fire Assay'!$Y2,#REF!,0)</definedName>
    <definedName name="AMG_DPRowAn" localSheetId="7">MATCH('Fusion XRF'!$A1&amp;"-"&amp;'Fusion XRF'!$Y2,#REF!,0)</definedName>
    <definedName name="AMG_DPRowAn" localSheetId="8">MATCH(IRC!$A1&amp;"-"&amp;IRC!$Y2,#REF!,0)</definedName>
    <definedName name="AMG_DPRowOther" localSheetId="4">MATCH("Other-"&amp;'4-Acid'!$Y2,#REF!,0)</definedName>
    <definedName name="AMG_DPRowOther" localSheetId="5">MATCH("Other-"&amp;'Aqua Regia'!$Y2,#REF!,0)</definedName>
    <definedName name="AMG_DPRowOther" localSheetId="6">MATCH("Other-"&amp;'Fire Assay'!$Y2,#REF!,0)</definedName>
    <definedName name="AMG_DPRowOther" localSheetId="7">MATCH("Other-"&amp;'Fusion XRF'!$Y2,#REF!,0)</definedName>
    <definedName name="AMG_DPRowOther" localSheetId="8">MATCH("Other-"&amp;IRC!$Y2,#REF!,0)</definedName>
    <definedName name="AMG_DPVal" localSheetId="4">IF(LEFT('4-Acid'!$Y8,1)="&lt;",VALUE(RIGHT('4-Acid'!$Y8,LEN('4-Acid'!$Y8)-1)),'4-Acid'!$Y8)</definedName>
    <definedName name="AMG_DPVal" localSheetId="5">IF(LEFT('Aqua Regia'!$Y8,1)="&lt;",VALUE(RIGHT('Aqua Regia'!$Y8,LEN('Aqua Regia'!$Y8)-1)),'Aqua Regia'!$Y8)</definedName>
    <definedName name="AMG_DPVal" localSheetId="6">IF(LEFT('Fire Assay'!$Y8,1)="&lt;",VALUE(RIGHT('Fire Assay'!$Y8,LEN('Fire Assay'!$Y8)-1)),'Fire Assay'!$Y8)</definedName>
    <definedName name="AMG_DPVal" localSheetId="7">IF(LEFT('Fusion XRF'!$Y8,1)="&lt;",VALUE(RIGHT('Fusion XRF'!$Y8,LEN('Fusion XRF'!$Y8)-1)),'Fusion XRF'!$Y8)</definedName>
    <definedName name="AMG_DPVal" localSheetId="8">IF(LEFT(IRC!$Y8,1)="&lt;",VALUE(RIGHT(IRC!$Y8,LEN(IRC!$Y8)-1)),IRC!$Y8)</definedName>
    <definedName name="AMG_DPVal">IF(LEFT(#REF!,1)="&lt;",VALUE(RIGHT(#REF!,LEN(#REF!)-1)),#REF!)</definedName>
    <definedName name="AMG_IndVCol" localSheetId="4">IF(ISNA('4-Acid'!AMG_IndVRow1),IF(ISNA('4-Acid'!AMG_IndVRow2),COLUMNS('Indicative Values'!$A:$H),COLUMNS('Indicative Values'!$A:$E)),COLUMNS('Indicative Values'!$A:$B))-1</definedName>
    <definedName name="AMG_IndVCol" localSheetId="5">IF(ISNA('Aqua Regia'!AMG_IndVRow1),IF(ISNA('Aqua Regia'!AMG_IndVRow2),COLUMNS('Indicative Values'!$A:$H),COLUMNS('Indicative Values'!$A:$E)),COLUMNS('Indicative Values'!$A:$B))-1</definedName>
    <definedName name="AMG_IndVCol" localSheetId="6">IF(ISNA('Fire Assay'!AMG_IndVRow1),IF(ISNA('Fire Assay'!AMG_IndVRow2),COLUMNS('Indicative Values'!$A:$H),COLUMNS('Indicative Values'!$A:$E)),COLUMNS('Indicative Values'!$A:$B))-1</definedName>
    <definedName name="AMG_IndVCol" localSheetId="7">IF(ISNA('Fusion XRF'!AMG_IndVRow1),IF(ISNA('Fusion XRF'!AMG_IndVRow2),COLUMNS('Indicative Values'!$A:$H),COLUMNS('Indicative Values'!$A:$E)),COLUMNS('Indicative Values'!$A:$B))-1</definedName>
    <definedName name="AMG_IndVCol" localSheetId="8">IF(ISNA(IRC!AMG_IndVRow1),IF(ISNA(IRC!AMG_IndVRow2),COLUMNS('Indicative Values'!$A:$H),COLUMNS('Indicative Values'!$A:$E)),COLUMNS('Indicative Values'!$A:$B))-1</definedName>
    <definedName name="AMG_IndVRow" localSheetId="4">IF(ISNA('4-Acid'!AMG_IndVRow1),IF(ISNA('4-Acid'!AMG_IndVRow2),'4-Acid'!AMG_IndVRow3,'4-Acid'!AMG_IndVRow2),'4-Acid'!AMG_IndVRow1)</definedName>
    <definedName name="AMG_IndVRow" localSheetId="5">IF(ISNA('Aqua Regia'!AMG_IndVRow1),IF(ISNA('Aqua Regia'!AMG_IndVRow2),'Aqua Regia'!AMG_IndVRow3,'Aqua Regia'!AMG_IndVRow2),'Aqua Regia'!AMG_IndVRow1)</definedName>
    <definedName name="AMG_IndVRow" localSheetId="6">IF(ISNA('Fire Assay'!AMG_IndVRow1),IF(ISNA('Fire Assay'!AMG_IndVRow2),'Fire Assay'!AMG_IndVRow3,'Fire Assay'!AMG_IndVRow2),'Fire Assay'!AMG_IndVRow1)</definedName>
    <definedName name="AMG_IndVRow" localSheetId="7">IF(ISNA('Fusion XRF'!AMG_IndVRow1),IF(ISNA('Fusion XRF'!AMG_IndVRow2),'Fusion XRF'!AMG_IndVRow3,'Fusion XRF'!AMG_IndVRow2),'Fusion XRF'!AMG_IndVRow1)</definedName>
    <definedName name="AMG_IndVRow" localSheetId="8">IF(ISNA(IRC!AMG_IndVRow1),IF(ISNA(IRC!AMG_IndVRow2),IRC!AMG_IndVRow3,IRC!AMG_IndVRow2),IRC!AMG_IndVRow1)</definedName>
    <definedName name="AMG_IndVRow1" localSheetId="4">MATCH('4-Acid'!$A1048572,'Indicative Values'!$B$4:$B$47,0)</definedName>
    <definedName name="AMG_IndVRow1" localSheetId="5">MATCH('Aqua Regia'!$A1048572,'Indicative Values'!$B$4:$B$47,0)</definedName>
    <definedName name="AMG_IndVRow1" localSheetId="6">MATCH('Fire Assay'!$A1048572,'Indicative Values'!$B$4:$B$47,0)</definedName>
    <definedName name="AMG_IndVRow1" localSheetId="7">MATCH('Fusion XRF'!$A1048572,'Indicative Values'!$B$4:$B$47,0)</definedName>
    <definedName name="AMG_IndVRow1" localSheetId="8">MATCH(IRC!$A1048572,'Indicative Values'!$B$4:$B$47,0)</definedName>
    <definedName name="AMG_IndVRow2" localSheetId="4">MATCH('4-Acid'!$A1048572,'Indicative Values'!$E$4:$E$47,0)</definedName>
    <definedName name="AMG_IndVRow2" localSheetId="5">MATCH('Aqua Regia'!$A1048572,'Indicative Values'!$E$4:$E$47,0)</definedName>
    <definedName name="AMG_IndVRow2" localSheetId="6">MATCH('Fire Assay'!$A1048572,'Indicative Values'!$E$4:$E$47,0)</definedName>
    <definedName name="AMG_IndVRow2" localSheetId="7">MATCH('Fusion XRF'!$A1048572,'Indicative Values'!$E$4:$E$47,0)</definedName>
    <definedName name="AMG_IndVRow2" localSheetId="8">MATCH(IRC!$A1048572,'Indicative Values'!$E$4:$E$47,0)</definedName>
    <definedName name="AMG_IndVRow3" localSheetId="4">MATCH('4-Acid'!$A1048572,'Indicative Values'!$H$4:$H$47,0)</definedName>
    <definedName name="AMG_IndVRow3" localSheetId="5">MATCH('Aqua Regia'!$A1048572,'Indicative Values'!$H$4:$H$47,0)</definedName>
    <definedName name="AMG_IndVRow3" localSheetId="6">MATCH('Fire Assay'!$A1048572,'Indicative Values'!$H$4:$H$47,0)</definedName>
    <definedName name="AMG_IndVRow3" localSheetId="7">MATCH('Fusion XRF'!$A1048572,'Indicative Values'!$H$4:$H$47,0)</definedName>
    <definedName name="AMG_IndVRow3" localSheetId="8">MATCH(IRC!$A1048572,'Indicative Values'!$H$4:$H$47,0)</definedName>
    <definedName name="AMG_TableTitle" localSheetId="4">"Analytical results for "&amp;'4-Acid'!XFD2&amp;" in "&amp;[0]!CRMCode&amp;" ("&amp;'4-Acid'!X1&amp;" Value "&amp;IF(ISTEXT('4-Acid'!X9),'4-Acid'!X9,ROUND('4-Acid'!X9,'4-Acid'!X4))&amp;" "&amp;'4-Acid'!X3&amp;")"</definedName>
    <definedName name="AMG_TableTitle" localSheetId="5">"Analytical results for "&amp;'Aqua Regia'!XFD2&amp;" in "&amp;[0]!CRMCode&amp;" ("&amp;'Aqua Regia'!X1&amp;" Value "&amp;IF(ISTEXT('Aqua Regia'!X9),'Aqua Regia'!X9,ROUND('Aqua Regia'!X9,'Aqua Regia'!X4))&amp;" "&amp;'Aqua Regia'!X3&amp;")"</definedName>
    <definedName name="AMG_TableTitle" localSheetId="6">"Analytical results for "&amp;'Fire Assay'!XFD2&amp;" in "&amp;[0]!CRMCode&amp;" ("&amp;'Fire Assay'!X1&amp;" Value "&amp;IF(ISTEXT('Fire Assay'!X9),'Fire Assay'!X9,ROUND('Fire Assay'!X9,'Fire Assay'!X4))&amp;" "&amp;'Fire Assay'!X3&amp;")"</definedName>
    <definedName name="AMG_TableTitle" localSheetId="7">"Analytical results for "&amp;'Fusion XRF'!XFD2&amp;" in "&amp;[0]!CRMCode&amp;" ("&amp;'Fusion XRF'!X1&amp;" Value "&amp;IF(ISTEXT('Fusion XRF'!X9),'Fusion XRF'!X9,ROUND('Fusion XRF'!X9,'Fusion XRF'!X4))&amp;" "&amp;'Fusion XRF'!X3&amp;")"</definedName>
    <definedName name="AMG_TableTitle" localSheetId="8">"Analytical results for "&amp;IRC!XFD2&amp;" in "&amp;[0]!CRMCode&amp;" ("&amp;IRC!X1&amp;" Value "&amp;IF(ISTEXT(IRC!X9),IRC!X9,ROUND(IRC!X9,IRC!X4))&amp;" "&amp;IRC!X3&amp;")"</definedName>
    <definedName name="Anlyt_INAA" localSheetId="4">SUM('4-Acid'!#REF!)&gt;0</definedName>
    <definedName name="Anlyt_INAA" localSheetId="5">SUM('Aqua Regia'!#REF!)&gt;0</definedName>
    <definedName name="Anlyt_INAA" localSheetId="6">SUM('Fire Assay'!$D$4:$D$25)&gt;0</definedName>
    <definedName name="Anlyt_INAA" localSheetId="7">SUM('Fusion XRF'!#REF!)&gt;0</definedName>
    <definedName name="Anlyt_INAA" localSheetId="8">SUM(IRC!#REF!)&gt;0</definedName>
    <definedName name="Anlyt_LabNo" localSheetId="4">'4-Acid'!XFD1+1</definedName>
    <definedName name="Anlyt_LabNo" localSheetId="5">'Aqua Regia'!XFD1+1</definedName>
    <definedName name="Anlyt_LabNo" localSheetId="6">'Fire Assay'!XFD1+1</definedName>
    <definedName name="Anlyt_LabNo" localSheetId="7">'Fusion XRF'!XFD1+1</definedName>
    <definedName name="Anlyt_LabNo" localSheetId="8">IRC!XFD1+1</definedName>
    <definedName name="Anlyt_LabRefLastCol" localSheetId="4">ADDRESS(MATCH(REPT("z",255),'4-Acid'!#REF!),COLUMN('4-Acid'!XFD:XFD),2)</definedName>
    <definedName name="Anlyt_LabRefLastCol" localSheetId="5">ADDRESS(MATCH(REPT("z",255),'Aqua Regia'!#REF!),COLUMN('Aqua Regia'!XFD:XFD),2)</definedName>
    <definedName name="Anlyt_LabRefLastCol" localSheetId="6">ADDRESS(MATCH(REPT("z",255),'Fire Assay'!#REF!),COLUMN('Fire Assay'!XFD:XFD),2)</definedName>
    <definedName name="Anlyt_LabRefLastCol" localSheetId="7">ADDRESS(MATCH(REPT("z",255),'Fusion XRF'!#REF!),COLUMN('Fusion XRF'!XFD:XFD),2)</definedName>
    <definedName name="Anlyt_LabRefLastCol" localSheetId="8">ADDRESS(MATCH(REPT("z",255),IRC!#REF!),COLUMN(IRC!XFD:XFD),2)</definedName>
    <definedName name="Anlyt_LabRefThisCol" localSheetId="4">ADDRESS(MATCH(REPT("z",255),'4-Acid'!#REF!),COLUMN('4-Acid'!A:A),2)</definedName>
    <definedName name="Anlyt_LabRefThisCol" localSheetId="5">ADDRESS(MATCH(REPT("z",255),'Aqua Regia'!#REF!),COLUMN('Aqua Regia'!A:A),2)</definedName>
    <definedName name="Anlyt_LabRefThisCol" localSheetId="6">ADDRESS(MATCH(REPT("z",255),'Fire Assay'!#REF!),COLUMN('Fire Assay'!A:A),2)</definedName>
    <definedName name="Anlyt_LabRefThisCol" localSheetId="7">ADDRESS(MATCH(REPT("z",255),'Fusion XRF'!#REF!),COLUMN('Fusion XRF'!A:A),2)</definedName>
    <definedName name="Anlyt_LabRefThisCol" localSheetId="8">ADDRESS(MATCH(REPT("z",255),IRC!#REF!),COLUMN(IRC!A:A),2)</definedName>
    <definedName name="Anlyt_UOMdp" localSheetId="4">VLOOKUP('4-Acid'!$A1048575,CertVal_AnUOM,CertVal_AnUOMdpCols,FALSE)</definedName>
    <definedName name="Anlyt_UOMdp" localSheetId="5">VLOOKUP('Aqua Regia'!$A1048575,CertVal_AnUOM,CertVal_AnUOMdpCols,FALSE)</definedName>
    <definedName name="Anlyt_UOMdp" localSheetId="6">VLOOKUP('Fire Assay'!$A1048575,CertVal_AnUOM,CertVal_AnUOMdpCols,FALSE)</definedName>
    <definedName name="Anlyt_UOMdp" localSheetId="7">VLOOKUP('Fusion XRF'!$A1048575,CertVal_AnUOM,CertVal_AnUOMdpCols,FALSE)</definedName>
    <definedName name="Anlyt_UOMdp" localSheetId="8">VLOOKUP(IRC!$A1048575,CertVal_AnUOM,CertVal_AnUOMdpCols,FALSE)</definedName>
    <definedName name="Anlyt_UOMdpSD" localSheetId="4">VLOOKUP('4-Acid'!$A1048574,CertVal_AnUOM,CertVal_AnUOMdpCols+1,FALSE)</definedName>
    <definedName name="Anlyt_UOMdpSD" localSheetId="5">VLOOKUP('Aqua Regia'!$A1048574,CertVal_AnUOM,CertVal_AnUOMdpCols+1,FALSE)</definedName>
    <definedName name="Anlyt_UOMdpSD" localSheetId="6">VLOOKUP('Fire Assay'!$A1048574,CertVal_AnUOM,CertVal_AnUOMdpCols+1,FALSE)</definedName>
    <definedName name="Anlyt_UOMdpSD" localSheetId="7">VLOOKUP('Fusion XRF'!$A1048574,CertVal_AnUOM,CertVal_AnUOMdpCols+1,FALSE)</definedName>
    <definedName name="Anlyt_UOMdpSD" localSheetId="8">VLOOKUP(IRC!$A1048574,CertVal_AnUOM,CertVal_AnUOMdpCols+1,FALSE)</definedName>
    <definedName name="Anlyt_UOMn" localSheetId="4">IF('4-Acid'!$Y1048576=1,'4-Acid'!Anlyt_UOMu,VLOOKUP('4-Acid'!$A1048576,CertVal_AnUOM,CertVal_AnUOMnCols,FALSE))</definedName>
    <definedName name="Anlyt_UOMn" localSheetId="5">IF('Aqua Regia'!$Y1048576=1,'Aqua Regia'!Anlyt_UOMu,VLOOKUP('Aqua Regia'!$A1048576,CertVal_AnUOM,CertVal_AnUOMnCols,FALSE))</definedName>
    <definedName name="Anlyt_UOMn" localSheetId="6">IF('Fire Assay'!$Y1048576=1,'Fire Assay'!Anlyt_UOMu,VLOOKUP('Fire Assay'!$A1048576,CertVal_AnUOM,CertVal_AnUOMnCols,FALSE))</definedName>
    <definedName name="Anlyt_UOMn" localSheetId="7">IF('Fusion XRF'!$Y1048576=1,'Fusion XRF'!Anlyt_UOMu,VLOOKUP('Fusion XRF'!$A1048576,CertVal_AnUOM,CertVal_AnUOMnCols,FALSE))</definedName>
    <definedName name="Anlyt_UOMn" localSheetId="8">IF(IRC!$Y1048576=1,IRC!Anlyt_UOMu,VLOOKUP(IRC!$A1048576,CertVal_AnUOM,CertVal_AnUOMnCols,FALSE))</definedName>
    <definedName name="Anlyt_UOMu" localSheetId="4">VLOOKUP('4-Acid'!$A1048576,CertVal_AnUOM,[0]!CertVal_AnUOMuCols,FALSE)</definedName>
    <definedName name="Anlyt_UOMu" localSheetId="5">VLOOKUP('Aqua Regia'!$A1048576,CertVal_AnUOM,[0]!CertVal_AnUOMuCols,FALSE)</definedName>
    <definedName name="Anlyt_UOMu" localSheetId="6">VLOOKUP('Fire Assay'!$A1048576,CertVal_AnUOM,[0]!CertVal_AnUOMuCols,FALSE)</definedName>
    <definedName name="Anlyt_UOMu" localSheetId="7">VLOOKUP('Fusion XRF'!$A1048576,CertVal_AnUOM,[0]!CertVal_AnUOMuCols,FALSE)</definedName>
    <definedName name="Anlyt_UOMu" localSheetId="8">VLOOKUP(IRC!$A1048576,CertVal_AnUOM,[0]!CertVal_AnUOMuCols,FALSE)</definedName>
    <definedName name="Anlyt_UOMx" localSheetId="4">VLOOKUP('4-Acid'!$A1,CertVal_AnUOM,CertVal_AnUOMxCols,FALSE)</definedName>
    <definedName name="Anlyt_UOMx" localSheetId="5">VLOOKUP('Aqua Regia'!$A1,CertVal_AnUOM,CertVal_AnUOMxCols,FALSE)</definedName>
    <definedName name="Anlyt_UOMx" localSheetId="6">VLOOKUP('Fire Assay'!$A1,CertVal_AnUOM,CertVal_AnUOMxCols,FALSE)</definedName>
    <definedName name="Anlyt_UOMx" localSheetId="7">VLOOKUP('Fusion XRF'!$A1,CertVal_AnUOM,CertVal_AnUOMxCols,FALSE)</definedName>
    <definedName name="Anlyt_UOMx" localSheetId="8">VLOOKUP(IRC!$A1,CertVal_AnUOM,CertVal_AnUOMxCols,FALSE)</definedName>
    <definedName name="CertVal_1SD" localSheetId="1">IF('Certified Values'!CertVal_IsBlnkRow,"",IF('Certified Values'!#REF!="IND",'Certified Values'!#REF!,'Certified Values'!#REF!*'Certified Values'!#REF!))</definedName>
    <definedName name="CertVal_AnUOM">'Certified Values'!#REF!</definedName>
    <definedName name="CertVal_AnUOMdpCols">COLUMN('Certified Values'!#REF!)-COLUMN('Certified Values'!#REF!)+1</definedName>
    <definedName name="CertVal_AnUOMnCols">COLUMN('Certified Values'!#REF!)-COLUMN('Certified Values'!#REF!)+1</definedName>
    <definedName name="CertVal_AnUOMuCols">COLUMN('Certified Values'!#REF!)-COLUMN('Certified Values'!#REF!)+1</definedName>
    <definedName name="CertVal_AnUOMxCols">COLUMN('Certified Values'!#REF!)-COLUMN('Certified Values'!#REF!)+1</definedName>
    <definedName name="CertVal_CertVal" localSheetId="1">IF('Certified Values'!CertVal_IsBlnkRow,"",IF(ISTEXT('Certified Values'!#REF!),'Certified Values'!#REF!,'Certified Values'!#REF!*'Certified Values'!#REF!))</definedName>
    <definedName name="CertVal_CIH" localSheetId="1">IF('Certified Values'!CertVal_IsBlnkRow,"",IF('Certified Values'!#REF!="IND",'Certified Values'!#REF!,'Certified Values'!#REF!*'Certified Values'!#REF!))</definedName>
    <definedName name="CertVal_CIL" localSheetId="1">IF('Certified Values'!CertVal_IsBlnkRow,"",IF('Certified Values'!#REF!="IND",'Certified Values'!#REF!,'Certified Values'!#REF!*'Certified Values'!#REF!))</definedName>
    <definedName name="CertVal_ConstNm" localSheetId="1">IF('Certified Values'!CertVal_IsBlnkRow,IF('Certified Values'!CertVal_IsAMGheadRow,'Certified Values'!#REF!,""),'Certified Values'!#REF!&amp;", "&amp;'Certified Values'!#REF!&amp;" ("&amp;IF('Certified Values'!#REF!=1,'Certified Values'!#REF!,'Certified Values'!#REF!)&amp;")")</definedName>
    <definedName name="CertVal_DP1SD" localSheetId="1">IF('Certified Values'!CertVal_IsBlnkRow,"",IF(AND('Certified Values'!#REF!&lt;'Certified Values'!CertVal_DP1SDCV,'Certified Values'!CertVal_DP1SDtrue=TRUE),'Certified Values'!XFD1+1,'Certified Values'!XFD1))</definedName>
    <definedName name="CertVal_DP1SDCV" localSheetId="1">OFFSET(#REF!,'Certified Values'!CertVal_DPRow,'Certified Values'!CertVal_DPCol1SD)</definedName>
    <definedName name="CertVal_DP1SDtrue" localSheetId="1">IF(ISTEXT('Certified Values'!#REF!),FALSE,OFFSET(#REF!,'Certified Values'!CertVal_DPRow,'Certified Values'!CertVal_DPCol+'Certified Values'!CertVal_DPCol1SD))</definedName>
    <definedName name="CertVal_DPCol" localSheetId="1">MATCH('Certified Values'!CertVal_CertVal,#REF!,1)</definedName>
    <definedName name="CertVal_DPCol1SD" localSheetId="1">COLUMN(#REF!)-COLUMN(#REF!)</definedName>
    <definedName name="CertVal_DPCV" localSheetId="1">IF('Certified Values'!CertVal_IsBlnkRow,"",IF(ISTEXT('Certified Values'!#REF!),0,OFFSET(#REF!,'Certified Values'!CertVal_DPRow,'Certified Values'!CertVal_DPCol)))</definedName>
    <definedName name="CertVal_DPRow" localSheetId="1">IF(ISNA('Certified Values'!CertVal_DPRowAn),'Certified Values'!CertVal_DPRowOther,'Certified Values'!CertVal_DPRowAn)-ROW(#REF!)</definedName>
    <definedName name="CertVal_DPRowAn" localSheetId="1">MATCH('Certified Values'!#REF!&amp;"-"&amp;'Certified Values'!CertVal_UOM,#REF!,0)</definedName>
    <definedName name="CertVal_DPRowOther" localSheetId="1">MATCH("Other-"&amp;'Certified Values'!CertVal_UOM,#REF!,0)</definedName>
    <definedName name="CertVal_IsAMGheadRow" localSheetId="1">IF(AND('Certified Values'!CertVal_IsBlnkRow,NOT(ISBLANK('Certified Values'!#REF!))),TRUE,FALSE)</definedName>
    <definedName name="CertVal_IsBlnkRow" localSheetId="4">COUNTA('Certified Values'!#REF!)=0</definedName>
    <definedName name="CertVal_IsBlnkRow" localSheetId="5">COUNTA('Certified Values'!#REF!)=0</definedName>
    <definedName name="CertVal_IsBlnkRow" localSheetId="1">COUNTA('Certified Values'!#REF!)=0</definedName>
    <definedName name="CertVal_IsBlnkRow" localSheetId="6">COUNTA('Certified Values'!#REF!)=0</definedName>
    <definedName name="CertVal_IsBlnkRow" localSheetId="7">COUNTA('Certified Values'!#REF!)=0</definedName>
    <definedName name="CertVal_IsBlnkRow" localSheetId="8">COUNTA('Certified Values'!#REF!)=0</definedName>
    <definedName name="CertVal_IsBlnkRowNext" localSheetId="4">COUNTA('Certified Values'!#REF!)=0</definedName>
    <definedName name="CertVal_IsBlnkRowNext" localSheetId="5">COUNTA('Certified Values'!#REF!)=0</definedName>
    <definedName name="CertVal_IsBlnkRowNext" localSheetId="1">COUNTA('Certified Values'!#REF!)=0</definedName>
    <definedName name="CertVal_IsBlnkRowNext" localSheetId="6">COUNTA('Certified Values'!#REF!)=0</definedName>
    <definedName name="CertVal_IsBlnkRowNext" localSheetId="7">COUNTA('Certified Values'!#REF!)=0</definedName>
    <definedName name="CertVal_IsBlnkRowNext" localSheetId="8">COUNTA('Certified Values'!#REF!)=0</definedName>
    <definedName name="CertVal_Ratio1SDCV" localSheetId="1">IF('Certified Values'!CertVal_IsBlnkRow,"",IF('Certified Values'!#REF!="IND",1,'Certified Values'!#REF!/'Certified Values'!#REF!))</definedName>
    <definedName name="CertVal_TAnovaP" localSheetId="1">IF('Certified Values'!CertVal_IsBlnkRow,"",IF(ISBLANK('Certified Values'!#REF!),"NA",'Certified Values'!#REF!))</definedName>
    <definedName name="CertVal_TIH" localSheetId="1">IF('Certified Values'!CertVal_IsBlnkRow,"",IF('Certified Values'!#REF!="IND",'Certified Values'!#REF!,'Certified Values'!#REF!*'Certified Values'!#REF!))</definedName>
    <definedName name="CertVal_TIL" localSheetId="1">IF('Certified Values'!CertVal_IsBlnkRow,"",IF('Certified Values'!#REF!="IND",'Certified Values'!#REF!,'Certified Values'!#REF!*'Certified Values'!#REF!))</definedName>
    <definedName name="CertVal_UOM" localSheetId="1">IF(ISBLANK('Certified Values'!#REF!),'Certified Values'!#REF!,'Certified Values'!#REF!)</definedName>
    <definedName name="CertVal_UOMx" localSheetId="4">#N/A</definedName>
    <definedName name="CertVal_UOMx" localSheetId="5">#N/A</definedName>
    <definedName name="CertVal_UOMx" localSheetId="6">#N/A</definedName>
    <definedName name="CertVal_UOMx" localSheetId="7">#N/A</definedName>
    <definedName name="CertVal_UOMx" localSheetId="8">#N/A</definedName>
    <definedName name="CertVal_UOMx">IF('Certified Values'!CertVal_IsBlnkRow,"",IF(OR(ISBLANK('Certified Values'!#REF!),'Certified Values'!#REF!='Certified Values'!#REF!),1,VLOOKUP('Certified Values'!#REF!,Parms_Ratio,3,FALSE)/VLOOKUP('Certified Values'!#REF!,Parms_Ratio,3,FALSE)))</definedName>
    <definedName name="CRMCode">'Indicative Values'!#REF!</definedName>
    <definedName name="IndVal_DPCol" localSheetId="2">MATCH('Indicative Values'!IndVal_ValUOMx,#REF!,1)</definedName>
    <definedName name="IndVal_DPIV" localSheetId="2">OFFSET(#REF!,'Indicative Values'!IndVal_DPRow,'Indicative Values'!IndVal_DPCol)</definedName>
    <definedName name="IndVal_DPRow" localSheetId="2">IF(ISNA('Indicative Values'!IndVal_DPRowAn),'Indicative Values'!IndVal_DPRowOther,'Indicative Values'!IndVal_DPRowAn)-ROW(#REF!)</definedName>
    <definedName name="IndVal_DPRowAn" localSheetId="2">MATCH('Indicative Values'!XFC1&amp;"-"&amp;'Indicative Values'!XFD1,#REF!,0)</definedName>
    <definedName name="IndVal_DPRowOther" localSheetId="2">MATCH("Other-"&amp;'Indicative Values'!XFD1,#REF!,0)</definedName>
    <definedName name="IndVal_IsAMGheadRow" localSheetId="2">IF(AND('Indicative Values'!IndVal_IsBlnkRow,NOT(ISBLANK('Indicative Values'!#REF!))),TRUE,FALSE)</definedName>
    <definedName name="IndVal_IsBlnkRow" localSheetId="2">COUNTA('Indicative Values'!#REF!)=0</definedName>
    <definedName name="IndVal_IsBlnkRowNext" localSheetId="2">COUNTA('Indicative Values'!#REF!)=0</definedName>
    <definedName name="IndVal_LimitValDiffUOM" localSheetId="2">AND(ISTEXT('Indicative Values'!XEV1),'Indicative Values'!A1&lt;&gt;'Indicative Values'!XEU1)</definedName>
    <definedName name="IndVal_TableLU1" localSheetId="2">IF(ISNA(MATCH(TRIM('Indicative Values'!XFD1),'Indicative Values'!$B$3:$B$47,0)),'Indicative Values'!IndVal_TableLU2,IF('Indicative Values'!IndVal_TableUOM1="Y",OFFSET('Indicative Values'!$D$2,MATCH(TRIM('Indicative Values'!XFD1),'Indicative Values'!$B$3:$B$47,0),0),"Diff UOM"))</definedName>
    <definedName name="IndVal_TableLU2" localSheetId="2">IF(ISNA(MATCH(TRIM('Indicative Values'!XFD1),'Indicative Values'!$E$3:$E$47,0)),'Indicative Values'!IndVal_TableLU3,IF('Indicative Values'!IndVal_TableUOM2="Y",OFFSET('Indicative Values'!$G$2,MATCH(TRIM('Indicative Values'!XFD1),'Indicative Values'!$E$3:$E$47,0),0),"Diff UOM"))</definedName>
    <definedName name="IndVal_TableLU3" localSheetId="2">IF(ISNA(MATCH(TRIM('Indicative Values'!XFD1),'Indicative Values'!$H$3:$H$47,0)),"No Value",IF('Indicative Values'!IndVal_TableUOM3="Y",OFFSET('Indicative Values'!$J$2,MATCH(TRIM('Indicative Values'!XFD1),'Indicative Values'!$H$3:$H$47,0),0),"Diff UOM"))</definedName>
    <definedName name="IndVal_TableUOM1" localSheetId="2">IF(ISNA(MATCH(TRIM('Indicative Values'!XFD1),'Indicative Values'!$B$3:$B$47,0)),'Indicative Values'!IndVal_TableUOM2,IF(OFFSET('Indicative Values'!$C$2,MATCH(TRIM('Indicative Values'!XFD1),'Indicative Values'!$B$3:$B$47,0),0)='Indicative Values'!A$2,"Y","N"))</definedName>
    <definedName name="IndVal_TableUOM2" localSheetId="2">IF(ISNA(MATCH(TRIM('Indicative Values'!XFD1),'Indicative Values'!$E$3:$E$47,0)),'Indicative Values'!IndVal_TableUOM3,IF(OFFSET('Indicative Values'!$F$2,MATCH(TRIM('Indicative Values'!XFD1),'Indicative Values'!$E$3:$E$47,0),0)='Indicative Values'!A$2,"Y","N"))</definedName>
    <definedName name="IndVal_TableUOM3" localSheetId="2">IF(ISNA(MATCH(TRIM('Indicative Values'!XFD1),'Indicative Values'!$H$3:$H$47,0)),"No Value",IF(OFFSET('Indicative Values'!$I$2,MATCH(TRIM('Indicative Values'!XFD1),'Indicative Values'!$H$3:$H$47,0),0)='Indicative Values'!A$2,"Y","N"))</definedName>
    <definedName name="IndVal_UOMx" localSheetId="2">IF('Indicative Values'!XFD1='Indicative Values'!XET1,1,VLOOKUP('Indicative Values'!XFD1,Parms_Ratio,3,FALSE)/VLOOKUP('Indicative Values'!XET1,Parms_Ratio,3,FALSE))</definedName>
    <definedName name="IndVal_Val" localSheetId="2">IF(ISBLANK('Indicative Values'!XEU1),"",'Indicative Values'!XEU1)</definedName>
    <definedName name="IndVal_ValUOMx" localSheetId="2">IF(ISBLANK('Indicative Values'!XEU1),"",IF(ISTEXT('Indicative Values'!XEU1),'Indicative Values'!XEU1,'Indicative Values'!XEU1*'Indicative Values'!IndVal_UOMx))</definedName>
    <definedName name="Parms_Ratio">#REF!</definedName>
    <definedName name="Parms_RatioName">#REF!</definedName>
    <definedName name="Parms_Tmplt">#REF!</definedName>
    <definedName name="PG_AnUOMn" localSheetId="3">VLOOKUP('Performance Gates'!$A1,CertVal_AnUOM,CertVal_AnUOMnCols,FALSE)</definedName>
    <definedName name="PG_AnUOMx" localSheetId="3">VLOOKUP('Performance Gates'!$A1,CertVal_AnUOM,CertVal_AnUOMxCols,FALSE)</definedName>
    <definedName name="PG_ConstNm" localSheetId="3">IF('Performance Gates'!PG_AnUOMx=1,'Performance Gates'!PG_Val,'Performance Gates'!$A1&amp;" ("&amp;'Performance Gates'!PG_AnUOMn&amp;")")</definedName>
    <definedName name="PG_ConstNmRand" localSheetId="3">IF('Performance Gates'!PG_IsBlnkRowRand,"",'Performance Gates'!PG_ConstNm)</definedName>
    <definedName name="PG_ConstNmRout" localSheetId="3">IF('Performance Gates'!PG_IsBlnkRowRout,"",'Performance Gates'!PG_ConstNm)</definedName>
    <definedName name="PG_IsBlnkRowRand" localSheetId="3">COUNTA('Performance Gates'!$O1:$Z1)=0</definedName>
    <definedName name="PG_IsBlnkRowRandNext" localSheetId="3">COUNTA('Performance Gates'!$O2:$Z2)=0</definedName>
    <definedName name="PG_IsBlnkRowRout" localSheetId="3">COUNTA('Performance Gates'!$B1:$M1)=0</definedName>
    <definedName name="PG_IsBlnkRowRoutNext" localSheetId="3">COUNTA('Performance Gates'!$B2:$M2)=0</definedName>
    <definedName name="PG_Val" localSheetId="3">OFFSET('Performance Gates'!A1,0,-COLUMNS('Performance Gates'!XEE:A)+1)</definedName>
    <definedName name="PG_ValRand" localSheetId="3">IF('Performance Gates'!PG_IsBlnkRowRand,"",'Performance Gates'!PG_Val)</definedName>
    <definedName name="PG_ValRout" localSheetId="3">IF('Performance Gates'!PG_IsBlnkRowRout,"",'Performance Gates'!PG_Val)</definedName>
    <definedName name="PG_ValUOMx" localSheetId="3">'Performance Gates'!PG_Val*'Performance Gates'!PG_AnUOMx</definedName>
    <definedName name="PG_ValUOMxRand" localSheetId="3">IF('Performance Gates'!PG_IsBlnkRowRand,"",'Performance Gates'!PG_ValUOMx)</definedName>
    <definedName name="PG_ValUOMxRout" localSheetId="3">IF('Performance Gates'!PG_IsBlnkRowRout,"",'Performance Gates'!PG_ValUOMx)</definedName>
  </definedNames>
  <calcPr calcId="145621" calcMode="manual"/>
</workbook>
</file>

<file path=xl/calcChain.xml><?xml version="1.0" encoding="utf-8"?>
<calcChain xmlns="http://schemas.openxmlformats.org/spreadsheetml/2006/main">
  <c r="AC1" i="47886" l="1"/>
  <c r="AO13" i="47886" l="1"/>
  <c r="AO71" i="47886"/>
  <c r="AO70" i="47886"/>
  <c r="AO69" i="47886"/>
  <c r="AO68" i="47886"/>
  <c r="AO67" i="47886"/>
  <c r="AO66" i="47886"/>
  <c r="AO65" i="47886"/>
  <c r="AO64" i="47886"/>
  <c r="AO63" i="47886"/>
  <c r="AO62" i="47886"/>
  <c r="AO61" i="47886"/>
  <c r="AO60" i="47886"/>
  <c r="AO59" i="47886"/>
  <c r="AO58" i="47886"/>
  <c r="AO57" i="47886"/>
  <c r="AO56" i="47886"/>
  <c r="AO55" i="47886"/>
  <c r="AO54" i="47886"/>
  <c r="AO53" i="47886"/>
  <c r="AO52" i="47886"/>
  <c r="AO51" i="47886"/>
  <c r="AO50" i="47886"/>
  <c r="AO49" i="47886"/>
  <c r="AO48" i="47886"/>
  <c r="AO47" i="47886"/>
  <c r="AO46" i="47886"/>
  <c r="AO45" i="47886"/>
  <c r="AO44" i="47886"/>
  <c r="AO43" i="47886"/>
  <c r="AO42" i="47886"/>
  <c r="AO41" i="47886"/>
  <c r="AO40" i="47886"/>
  <c r="AO39" i="47886"/>
  <c r="AO38" i="47886"/>
  <c r="AO37" i="47886"/>
  <c r="AO36" i="47886"/>
  <c r="AO35" i="47886"/>
  <c r="AO34" i="47886"/>
  <c r="AO33" i="47886"/>
  <c r="AO32" i="47886"/>
  <c r="AO31" i="47886"/>
  <c r="AO30" i="47886"/>
  <c r="AO29" i="47886"/>
  <c r="AO28" i="47886"/>
  <c r="AO27" i="47886"/>
  <c r="AO26" i="47886"/>
  <c r="AO25" i="47886"/>
  <c r="AO24" i="47886"/>
  <c r="AO23" i="47886"/>
  <c r="AO22" i="47886"/>
  <c r="AO21" i="47886"/>
  <c r="AO20" i="47886"/>
  <c r="AO19" i="47886"/>
  <c r="AO18" i="47886"/>
  <c r="AO17" i="47886"/>
  <c r="AO16" i="47886"/>
  <c r="AO15" i="47886"/>
  <c r="AO14" i="47886"/>
  <c r="AO12" i="47886"/>
  <c r="AO11" i="47886"/>
  <c r="AO10" i="47886"/>
  <c r="AO9" i="47886"/>
  <c r="O3" i="47886"/>
  <c r="B3" i="47886"/>
  <c r="AZ71" i="47886" l="1"/>
  <c r="AY71" i="47886"/>
  <c r="AX71" i="47886"/>
  <c r="AW71" i="47886"/>
  <c r="AV71" i="47886"/>
  <c r="AU71" i="47886"/>
  <c r="AT71" i="47886"/>
  <c r="AS71" i="47886"/>
  <c r="AR71" i="47886"/>
  <c r="AQ71" i="47886"/>
  <c r="AP71" i="47886"/>
  <c r="AM71" i="47886"/>
  <c r="AL71" i="47886"/>
  <c r="AK71" i="47886"/>
  <c r="AJ71" i="47886"/>
  <c r="AI71" i="47886"/>
  <c r="AH71" i="47886"/>
  <c r="AG71" i="47886"/>
  <c r="AF71" i="47886"/>
  <c r="AE71" i="47886"/>
  <c r="AD71" i="47886"/>
  <c r="AC71" i="47886"/>
  <c r="AB71" i="47886"/>
  <c r="AZ70" i="47886"/>
  <c r="AY70" i="47886"/>
  <c r="AX70" i="47886"/>
  <c r="AW70" i="47886"/>
  <c r="AV70" i="47886"/>
  <c r="AU70" i="47886"/>
  <c r="AT70" i="47886"/>
  <c r="AS70" i="47886"/>
  <c r="AR70" i="47886"/>
  <c r="AQ70" i="47886"/>
  <c r="AP70" i="47886"/>
  <c r="AM70" i="47886"/>
  <c r="AL70" i="47886"/>
  <c r="AK70" i="47886"/>
  <c r="AJ70" i="47886"/>
  <c r="AI70" i="47886"/>
  <c r="AH70" i="47886"/>
  <c r="AG70" i="47886"/>
  <c r="AF70" i="47886"/>
  <c r="AE70" i="47886"/>
  <c r="AD70" i="47886"/>
  <c r="AC70" i="47886"/>
  <c r="AB70" i="47886"/>
  <c r="AZ69" i="47886"/>
  <c r="AY69" i="47886"/>
  <c r="AX69" i="47886"/>
  <c r="AW69" i="47886"/>
  <c r="AV69" i="47886"/>
  <c r="AU69" i="47886"/>
  <c r="AT69" i="47886"/>
  <c r="AS69" i="47886"/>
  <c r="AR69" i="47886"/>
  <c r="AQ69" i="47886"/>
  <c r="AP69" i="47886"/>
  <c r="AM69" i="47886"/>
  <c r="AL69" i="47886"/>
  <c r="AK69" i="47886"/>
  <c r="AJ69" i="47886"/>
  <c r="AI69" i="47886"/>
  <c r="AH69" i="47886"/>
  <c r="AG69" i="47886"/>
  <c r="AF69" i="47886"/>
  <c r="AE69" i="47886"/>
  <c r="AD69" i="47886"/>
  <c r="AC69" i="47886"/>
  <c r="AB69" i="47886"/>
  <c r="AZ68" i="47886"/>
  <c r="AY68" i="47886"/>
  <c r="AX68" i="47886"/>
  <c r="AW68" i="47886"/>
  <c r="AV68" i="47886"/>
  <c r="AU68" i="47886"/>
  <c r="AT68" i="47886"/>
  <c r="AS68" i="47886"/>
  <c r="AR68" i="47886"/>
  <c r="AQ68" i="47886"/>
  <c r="AP68" i="47886"/>
  <c r="AM68" i="47886"/>
  <c r="AL68" i="47886"/>
  <c r="AK68" i="47886"/>
  <c r="AJ68" i="47886"/>
  <c r="AI68" i="47886"/>
  <c r="AH68" i="47886"/>
  <c r="AG68" i="47886"/>
  <c r="AF68" i="47886"/>
  <c r="AE68" i="47886"/>
  <c r="AD68" i="47886"/>
  <c r="AC68" i="47886"/>
  <c r="AB68" i="47886"/>
  <c r="AZ67" i="47886"/>
  <c r="AY67" i="47886"/>
  <c r="AX67" i="47886"/>
  <c r="AW67" i="47886"/>
  <c r="AV67" i="47886"/>
  <c r="AU67" i="47886"/>
  <c r="AT67" i="47886"/>
  <c r="AS67" i="47886"/>
  <c r="AR67" i="47886"/>
  <c r="AQ67" i="47886"/>
  <c r="AP67" i="47886"/>
  <c r="AM67" i="47886"/>
  <c r="AL67" i="47886"/>
  <c r="AK67" i="47886"/>
  <c r="AJ67" i="47886"/>
  <c r="AI67" i="47886"/>
  <c r="AH67" i="47886"/>
  <c r="AG67" i="47886"/>
  <c r="AF67" i="47886"/>
  <c r="AE67" i="47886"/>
  <c r="AD67" i="47886"/>
  <c r="AC67" i="47886"/>
  <c r="AB67" i="47886"/>
  <c r="AZ66" i="47886"/>
  <c r="AY66" i="47886"/>
  <c r="AX66" i="47886"/>
  <c r="AW66" i="47886"/>
  <c r="AV66" i="47886"/>
  <c r="AU66" i="47886"/>
  <c r="AT66" i="47886"/>
  <c r="AS66" i="47886"/>
  <c r="AR66" i="47886"/>
  <c r="AQ66" i="47886"/>
  <c r="AP66" i="47886"/>
  <c r="AM66" i="47886"/>
  <c r="AL66" i="47886"/>
  <c r="AK66" i="47886"/>
  <c r="AJ66" i="47886"/>
  <c r="AI66" i="47886"/>
  <c r="AH66" i="47886"/>
  <c r="AG66" i="47886"/>
  <c r="AF66" i="47886"/>
  <c r="AE66" i="47886"/>
  <c r="AD66" i="47886"/>
  <c r="AC66" i="47886"/>
  <c r="AB66" i="47886"/>
  <c r="AZ65" i="47886"/>
  <c r="AY65" i="47886"/>
  <c r="AX65" i="47886"/>
  <c r="AW65" i="47886"/>
  <c r="AV65" i="47886"/>
  <c r="AU65" i="47886"/>
  <c r="AT65" i="47886"/>
  <c r="AS65" i="47886"/>
  <c r="AR65" i="47886"/>
  <c r="AQ65" i="47886"/>
  <c r="AP65" i="47886"/>
  <c r="AM65" i="47886"/>
  <c r="AL65" i="47886"/>
  <c r="AK65" i="47886"/>
  <c r="AJ65" i="47886"/>
  <c r="AI65" i="47886"/>
  <c r="AH65" i="47886"/>
  <c r="AG65" i="47886"/>
  <c r="AF65" i="47886"/>
  <c r="AE65" i="47886"/>
  <c r="AD65" i="47886"/>
  <c r="AC65" i="47886"/>
  <c r="AB65" i="47886"/>
  <c r="AZ64" i="47886"/>
  <c r="AY64" i="47886"/>
  <c r="AX64" i="47886"/>
  <c r="AW64" i="47886"/>
  <c r="AV64" i="47886"/>
  <c r="AU64" i="47886"/>
  <c r="AT64" i="47886"/>
  <c r="AS64" i="47886"/>
  <c r="AR64" i="47886"/>
  <c r="AQ64" i="47886"/>
  <c r="AP64" i="47886"/>
  <c r="AM64" i="47886"/>
  <c r="AL64" i="47886"/>
  <c r="AK64" i="47886"/>
  <c r="AJ64" i="47886"/>
  <c r="AI64" i="47886"/>
  <c r="AH64" i="47886"/>
  <c r="AG64" i="47886"/>
  <c r="AF64" i="47886"/>
  <c r="AE64" i="47886"/>
  <c r="AD64" i="47886"/>
  <c r="AC64" i="47886"/>
  <c r="AB64" i="47886"/>
  <c r="AZ63" i="47886"/>
  <c r="AY63" i="47886"/>
  <c r="AX63" i="47886"/>
  <c r="AW63" i="47886"/>
  <c r="AV63" i="47886"/>
  <c r="AU63" i="47886"/>
  <c r="AT63" i="47886"/>
  <c r="AS63" i="47886"/>
  <c r="AR63" i="47886"/>
  <c r="AQ63" i="47886"/>
  <c r="AP63" i="47886"/>
  <c r="AM63" i="47886"/>
  <c r="AL63" i="47886"/>
  <c r="AK63" i="47886"/>
  <c r="AJ63" i="47886"/>
  <c r="AI63" i="47886"/>
  <c r="AH63" i="47886"/>
  <c r="AG63" i="47886"/>
  <c r="AF63" i="47886"/>
  <c r="AE63" i="47886"/>
  <c r="AD63" i="47886"/>
  <c r="AC63" i="47886"/>
  <c r="AB63" i="47886"/>
  <c r="AZ62" i="47886"/>
  <c r="AY62" i="47886"/>
  <c r="AX62" i="47886"/>
  <c r="AW62" i="47886"/>
  <c r="AV62" i="47886"/>
  <c r="AU62" i="47886"/>
  <c r="AT62" i="47886"/>
  <c r="AS62" i="47886"/>
  <c r="AR62" i="47886"/>
  <c r="AQ62" i="47886"/>
  <c r="AP62" i="47886"/>
  <c r="AM62" i="47886"/>
  <c r="AL62" i="47886"/>
  <c r="AK62" i="47886"/>
  <c r="AJ62" i="47886"/>
  <c r="AI62" i="47886"/>
  <c r="AH62" i="47886"/>
  <c r="AG62" i="47886"/>
  <c r="AF62" i="47886"/>
  <c r="AE62" i="47886"/>
  <c r="AD62" i="47886"/>
  <c r="AC62" i="47886"/>
  <c r="AB62" i="47886"/>
  <c r="AZ61" i="47886"/>
  <c r="AY61" i="47886"/>
  <c r="AX61" i="47886"/>
  <c r="AW61" i="47886"/>
  <c r="AV61" i="47886"/>
  <c r="AU61" i="47886"/>
  <c r="AT61" i="47886"/>
  <c r="AS61" i="47886"/>
  <c r="AR61" i="47886"/>
  <c r="AQ61" i="47886"/>
  <c r="AP61" i="47886"/>
  <c r="AM61" i="47886"/>
  <c r="AL61" i="47886"/>
  <c r="AK61" i="47886"/>
  <c r="AJ61" i="47886"/>
  <c r="AI61" i="47886"/>
  <c r="AH61" i="47886"/>
  <c r="AG61" i="47886"/>
  <c r="AF61" i="47886"/>
  <c r="AE61" i="47886"/>
  <c r="AD61" i="47886"/>
  <c r="AC61" i="47886"/>
  <c r="AB61" i="47886"/>
  <c r="AZ60" i="47886"/>
  <c r="AY60" i="47886"/>
  <c r="AX60" i="47886"/>
  <c r="AW60" i="47886"/>
  <c r="AV60" i="47886"/>
  <c r="AU60" i="47886"/>
  <c r="AT60" i="47886"/>
  <c r="AS60" i="47886"/>
  <c r="AR60" i="47886"/>
  <c r="AQ60" i="47886"/>
  <c r="AP60" i="47886"/>
  <c r="AM60" i="47886"/>
  <c r="AL60" i="47886"/>
  <c r="AK60" i="47886"/>
  <c r="AJ60" i="47886"/>
  <c r="AI60" i="47886"/>
  <c r="AH60" i="47886"/>
  <c r="AG60" i="47886"/>
  <c r="AF60" i="47886"/>
  <c r="AE60" i="47886"/>
  <c r="AD60" i="47886"/>
  <c r="AC60" i="47886"/>
  <c r="AB60" i="47886"/>
  <c r="AZ59" i="47886"/>
  <c r="AY59" i="47886"/>
  <c r="AX59" i="47886"/>
  <c r="AW59" i="47886"/>
  <c r="AV59" i="47886"/>
  <c r="AU59" i="47886"/>
  <c r="AT59" i="47886"/>
  <c r="AS59" i="47886"/>
  <c r="AR59" i="47886"/>
  <c r="AQ59" i="47886"/>
  <c r="AP59" i="47886"/>
  <c r="AM59" i="47886"/>
  <c r="AL59" i="47886"/>
  <c r="AK59" i="47886"/>
  <c r="AJ59" i="47886"/>
  <c r="AI59" i="47886"/>
  <c r="AH59" i="47886"/>
  <c r="AG59" i="47886"/>
  <c r="AF59" i="47886"/>
  <c r="AE59" i="47886"/>
  <c r="AD59" i="47886"/>
  <c r="AC59" i="47886"/>
  <c r="AB59" i="47886"/>
  <c r="AZ58" i="47886"/>
  <c r="AY58" i="47886"/>
  <c r="AX58" i="47886"/>
  <c r="AW58" i="47886"/>
  <c r="AV58" i="47886"/>
  <c r="AU58" i="47886"/>
  <c r="AT58" i="47886"/>
  <c r="AS58" i="47886"/>
  <c r="AR58" i="47886"/>
  <c r="AQ58" i="47886"/>
  <c r="AP58" i="47886"/>
  <c r="AM58" i="47886"/>
  <c r="AL58" i="47886"/>
  <c r="AK58" i="47886"/>
  <c r="AJ58" i="47886"/>
  <c r="AI58" i="47886"/>
  <c r="AH58" i="47886"/>
  <c r="AG58" i="47886"/>
  <c r="AF58" i="47886"/>
  <c r="AE58" i="47886"/>
  <c r="AD58" i="47886"/>
  <c r="AC58" i="47886"/>
  <c r="AB58" i="47886"/>
  <c r="AZ57" i="47886"/>
  <c r="AY57" i="47886"/>
  <c r="AX57" i="47886"/>
  <c r="AW57" i="47886"/>
  <c r="AV57" i="47886"/>
  <c r="AU57" i="47886"/>
  <c r="AT57" i="47886"/>
  <c r="AS57" i="47886"/>
  <c r="AR57" i="47886"/>
  <c r="AQ57" i="47886"/>
  <c r="AP57" i="47886"/>
  <c r="AM57" i="47886"/>
  <c r="AL57" i="47886"/>
  <c r="AK57" i="47886"/>
  <c r="AJ57" i="47886"/>
  <c r="AI57" i="47886"/>
  <c r="AH57" i="47886"/>
  <c r="AG57" i="47886"/>
  <c r="AF57" i="47886"/>
  <c r="AE57" i="47886"/>
  <c r="AD57" i="47886"/>
  <c r="AC57" i="47886"/>
  <c r="AB57" i="47886"/>
  <c r="AZ56" i="47886"/>
  <c r="AY56" i="47886"/>
  <c r="AX56" i="47886"/>
  <c r="AW56" i="47886"/>
  <c r="AV56" i="47886"/>
  <c r="AU56" i="47886"/>
  <c r="AT56" i="47886"/>
  <c r="AS56" i="47886"/>
  <c r="AR56" i="47886"/>
  <c r="AQ56" i="47886"/>
  <c r="AP56" i="47886"/>
  <c r="AM56" i="47886"/>
  <c r="AL56" i="47886"/>
  <c r="AK56" i="47886"/>
  <c r="AJ56" i="47886"/>
  <c r="AI56" i="47886"/>
  <c r="AH56" i="47886"/>
  <c r="AG56" i="47886"/>
  <c r="AF56" i="47886"/>
  <c r="AE56" i="47886"/>
  <c r="AD56" i="47886"/>
  <c r="AC56" i="47886"/>
  <c r="AB56" i="47886"/>
  <c r="AZ55" i="47886"/>
  <c r="AY55" i="47886"/>
  <c r="AX55" i="47886"/>
  <c r="AW55" i="47886"/>
  <c r="AV55" i="47886"/>
  <c r="AU55" i="47886"/>
  <c r="AT55" i="47886"/>
  <c r="AS55" i="47886"/>
  <c r="AR55" i="47886"/>
  <c r="AQ55" i="47886"/>
  <c r="AP55" i="47886"/>
  <c r="AM55" i="47886"/>
  <c r="AL55" i="47886"/>
  <c r="AK55" i="47886"/>
  <c r="AJ55" i="47886"/>
  <c r="AI55" i="47886"/>
  <c r="AH55" i="47886"/>
  <c r="AG55" i="47886"/>
  <c r="AF55" i="47886"/>
  <c r="AE55" i="47886"/>
  <c r="AD55" i="47886"/>
  <c r="AC55" i="47886"/>
  <c r="AB55" i="47886"/>
  <c r="AZ54" i="47886"/>
  <c r="AY54" i="47886"/>
  <c r="AX54" i="47886"/>
  <c r="AW54" i="47886"/>
  <c r="AV54" i="47886"/>
  <c r="AU54" i="47886"/>
  <c r="AT54" i="47886"/>
  <c r="AS54" i="47886"/>
  <c r="AR54" i="47886"/>
  <c r="AQ54" i="47886"/>
  <c r="AP54" i="47886"/>
  <c r="AM54" i="47886"/>
  <c r="AL54" i="47886"/>
  <c r="AK54" i="47886"/>
  <c r="AJ54" i="47886"/>
  <c r="AI54" i="47886"/>
  <c r="AH54" i="47886"/>
  <c r="AG54" i="47886"/>
  <c r="AF54" i="47886"/>
  <c r="AE54" i="47886"/>
  <c r="AD54" i="47886"/>
  <c r="AC54" i="47886"/>
  <c r="AB54" i="47886"/>
  <c r="AZ53" i="47886"/>
  <c r="AY53" i="47886"/>
  <c r="AX53" i="47886"/>
  <c r="AW53" i="47886"/>
  <c r="AV53" i="47886"/>
  <c r="AU53" i="47886"/>
  <c r="AT53" i="47886"/>
  <c r="AS53" i="47886"/>
  <c r="AR53" i="47886"/>
  <c r="AQ53" i="47886"/>
  <c r="AP53" i="47886"/>
  <c r="AM53" i="47886"/>
  <c r="AL53" i="47886"/>
  <c r="AK53" i="47886"/>
  <c r="AJ53" i="47886"/>
  <c r="AI53" i="47886"/>
  <c r="AH53" i="47886"/>
  <c r="AG53" i="47886"/>
  <c r="AF53" i="47886"/>
  <c r="AE53" i="47886"/>
  <c r="AD53" i="47886"/>
  <c r="AC53" i="47886"/>
  <c r="AB53" i="47886"/>
  <c r="AZ52" i="47886"/>
  <c r="AY52" i="47886"/>
  <c r="AX52" i="47886"/>
  <c r="AW52" i="47886"/>
  <c r="AV52" i="47886"/>
  <c r="AU52" i="47886"/>
  <c r="AT52" i="47886"/>
  <c r="AS52" i="47886"/>
  <c r="AR52" i="47886"/>
  <c r="AQ52" i="47886"/>
  <c r="AP52" i="47886"/>
  <c r="AM52" i="47886"/>
  <c r="AL52" i="47886"/>
  <c r="AK52" i="47886"/>
  <c r="AJ52" i="47886"/>
  <c r="AI52" i="47886"/>
  <c r="AH52" i="47886"/>
  <c r="AG52" i="47886"/>
  <c r="AF52" i="47886"/>
  <c r="AE52" i="47886"/>
  <c r="AD52" i="47886"/>
  <c r="AC52" i="47886"/>
  <c r="AB52" i="47886"/>
  <c r="AZ51" i="47886"/>
  <c r="AY51" i="47886"/>
  <c r="AX51" i="47886"/>
  <c r="AW51" i="47886"/>
  <c r="AV51" i="47886"/>
  <c r="AU51" i="47886"/>
  <c r="AT51" i="47886"/>
  <c r="AS51" i="47886"/>
  <c r="AR51" i="47886"/>
  <c r="AQ51" i="47886"/>
  <c r="AP51" i="47886"/>
  <c r="AM51" i="47886"/>
  <c r="AL51" i="47886"/>
  <c r="AK51" i="47886"/>
  <c r="AJ51" i="47886"/>
  <c r="AI51" i="47886"/>
  <c r="AH51" i="47886"/>
  <c r="AG51" i="47886"/>
  <c r="AF51" i="47886"/>
  <c r="AE51" i="47886"/>
  <c r="AD51" i="47886"/>
  <c r="AC51" i="47886"/>
  <c r="AB51" i="47886"/>
  <c r="AZ50" i="47886"/>
  <c r="AY50" i="47886"/>
  <c r="AX50" i="47886"/>
  <c r="AW50" i="47886"/>
  <c r="AV50" i="47886"/>
  <c r="AU50" i="47886"/>
  <c r="AT50" i="47886"/>
  <c r="AS50" i="47886"/>
  <c r="AR50" i="47886"/>
  <c r="AQ50" i="47886"/>
  <c r="AP50" i="47886"/>
  <c r="AM50" i="47886"/>
  <c r="AL50" i="47886"/>
  <c r="AK50" i="47886"/>
  <c r="AJ50" i="47886"/>
  <c r="AI50" i="47886"/>
  <c r="AH50" i="47886"/>
  <c r="AG50" i="47886"/>
  <c r="AF50" i="47886"/>
  <c r="AE50" i="47886"/>
  <c r="AD50" i="47886"/>
  <c r="AC50" i="47886"/>
  <c r="AB50" i="47886"/>
  <c r="AZ49" i="47886"/>
  <c r="AY49" i="47886"/>
  <c r="AX49" i="47886"/>
  <c r="AW49" i="47886"/>
  <c r="AV49" i="47886"/>
  <c r="AU49" i="47886"/>
  <c r="AT49" i="47886"/>
  <c r="AS49" i="47886"/>
  <c r="AR49" i="47886"/>
  <c r="AQ49" i="47886"/>
  <c r="AP49" i="47886"/>
  <c r="AM49" i="47886"/>
  <c r="AL49" i="47886"/>
  <c r="AK49" i="47886"/>
  <c r="AJ49" i="47886"/>
  <c r="AI49" i="47886"/>
  <c r="AH49" i="47886"/>
  <c r="AG49" i="47886"/>
  <c r="AF49" i="47886"/>
  <c r="AE49" i="47886"/>
  <c r="AD49" i="47886"/>
  <c r="AC49" i="47886"/>
  <c r="AB49" i="47886"/>
  <c r="AZ48" i="47886"/>
  <c r="AY48" i="47886"/>
  <c r="AX48" i="47886"/>
  <c r="AW48" i="47886"/>
  <c r="AV48" i="47886"/>
  <c r="AU48" i="47886"/>
  <c r="AT48" i="47886"/>
  <c r="AS48" i="47886"/>
  <c r="AR48" i="47886"/>
  <c r="AQ48" i="47886"/>
  <c r="AP48" i="47886"/>
  <c r="AM48" i="47886"/>
  <c r="AL48" i="47886"/>
  <c r="AK48" i="47886"/>
  <c r="AJ48" i="47886"/>
  <c r="AI48" i="47886"/>
  <c r="AH48" i="47886"/>
  <c r="AG48" i="47886"/>
  <c r="AF48" i="47886"/>
  <c r="AE48" i="47886"/>
  <c r="AD48" i="47886"/>
  <c r="AC48" i="47886"/>
  <c r="AB48" i="47886"/>
  <c r="AZ47" i="47886"/>
  <c r="AY47" i="47886"/>
  <c r="AX47" i="47886"/>
  <c r="AW47" i="47886"/>
  <c r="AV47" i="47886"/>
  <c r="AU47" i="47886"/>
  <c r="AT47" i="47886"/>
  <c r="AS47" i="47886"/>
  <c r="AR47" i="47886"/>
  <c r="AQ47" i="47886"/>
  <c r="AP47" i="47886"/>
  <c r="AM47" i="47886"/>
  <c r="AL47" i="47886"/>
  <c r="AK47" i="47886"/>
  <c r="AJ47" i="47886"/>
  <c r="AI47" i="47886"/>
  <c r="AH47" i="47886"/>
  <c r="AG47" i="47886"/>
  <c r="AF47" i="47886"/>
  <c r="AE47" i="47886"/>
  <c r="AD47" i="47886"/>
  <c r="AC47" i="47886"/>
  <c r="AB47" i="47886"/>
  <c r="AZ46" i="47886"/>
  <c r="AY46" i="47886"/>
  <c r="AX46" i="47886"/>
  <c r="AW46" i="47886"/>
  <c r="AV46" i="47886"/>
  <c r="AU46" i="47886"/>
  <c r="AT46" i="47886"/>
  <c r="AS46" i="47886"/>
  <c r="AR46" i="47886"/>
  <c r="AQ46" i="47886"/>
  <c r="AP46" i="47886"/>
  <c r="AM46" i="47886"/>
  <c r="AL46" i="47886"/>
  <c r="AK46" i="47886"/>
  <c r="AJ46" i="47886"/>
  <c r="AI46" i="47886"/>
  <c r="AH46" i="47886"/>
  <c r="AG46" i="47886"/>
  <c r="AF46" i="47886"/>
  <c r="AE46" i="47886"/>
  <c r="AD46" i="47886"/>
  <c r="AC46" i="47886"/>
  <c r="AB46" i="47886"/>
  <c r="AZ45" i="47886"/>
  <c r="AY45" i="47886"/>
  <c r="AX45" i="47886"/>
  <c r="AW45" i="47886"/>
  <c r="AV45" i="47886"/>
  <c r="AU45" i="47886"/>
  <c r="AT45" i="47886"/>
  <c r="AS45" i="47886"/>
  <c r="AR45" i="47886"/>
  <c r="AQ45" i="47886"/>
  <c r="AP45" i="47886"/>
  <c r="AM45" i="47886"/>
  <c r="AL45" i="47886"/>
  <c r="AK45" i="47886"/>
  <c r="AJ45" i="47886"/>
  <c r="AI45" i="47886"/>
  <c r="AH45" i="47886"/>
  <c r="AG45" i="47886"/>
  <c r="AF45" i="47886"/>
  <c r="AE45" i="47886"/>
  <c r="AD45" i="47886"/>
  <c r="AC45" i="47886"/>
  <c r="AB45" i="47886"/>
  <c r="AZ44" i="47886"/>
  <c r="AY44" i="47886"/>
  <c r="AX44" i="47886"/>
  <c r="AW44" i="47886"/>
  <c r="AV44" i="47886"/>
  <c r="AU44" i="47886"/>
  <c r="AT44" i="47886"/>
  <c r="AS44" i="47886"/>
  <c r="AR44" i="47886"/>
  <c r="AQ44" i="47886"/>
  <c r="AP44" i="47886"/>
  <c r="AM44" i="47886"/>
  <c r="AL44" i="47886"/>
  <c r="AK44" i="47886"/>
  <c r="AJ44" i="47886"/>
  <c r="AI44" i="47886"/>
  <c r="AH44" i="47886"/>
  <c r="AG44" i="47886"/>
  <c r="AF44" i="47886"/>
  <c r="AE44" i="47886"/>
  <c r="AD44" i="47886"/>
  <c r="AC44" i="47886"/>
  <c r="AB44" i="47886"/>
  <c r="AZ43" i="47886"/>
  <c r="AY43" i="47886"/>
  <c r="AX43" i="47886"/>
  <c r="AW43" i="47886"/>
  <c r="AV43" i="47886"/>
  <c r="AU43" i="47886"/>
  <c r="AT43" i="47886"/>
  <c r="AS43" i="47886"/>
  <c r="AR43" i="47886"/>
  <c r="AQ43" i="47886"/>
  <c r="AP43" i="47886"/>
  <c r="AM43" i="47886"/>
  <c r="AL43" i="47886"/>
  <c r="AK43" i="47886"/>
  <c r="AJ43" i="47886"/>
  <c r="AI43" i="47886"/>
  <c r="AH43" i="47886"/>
  <c r="AG43" i="47886"/>
  <c r="AF43" i="47886"/>
  <c r="AE43" i="47886"/>
  <c r="AD43" i="47886"/>
  <c r="AC43" i="47886"/>
  <c r="AB43" i="47886"/>
  <c r="AZ42" i="47886"/>
  <c r="AY42" i="47886"/>
  <c r="AX42" i="47886"/>
  <c r="AW42" i="47886"/>
  <c r="AV42" i="47886"/>
  <c r="AU42" i="47886"/>
  <c r="AT42" i="47886"/>
  <c r="AS42" i="47886"/>
  <c r="AR42" i="47886"/>
  <c r="AQ42" i="47886"/>
  <c r="AP42" i="47886"/>
  <c r="AM42" i="47886"/>
  <c r="AL42" i="47886"/>
  <c r="AK42" i="47886"/>
  <c r="AJ42" i="47886"/>
  <c r="AI42" i="47886"/>
  <c r="AH42" i="47886"/>
  <c r="AG42" i="47886"/>
  <c r="AF42" i="47886"/>
  <c r="AE42" i="47886"/>
  <c r="AD42" i="47886"/>
  <c r="AC42" i="47886"/>
  <c r="AB42" i="47886"/>
  <c r="AZ41" i="47886"/>
  <c r="AY41" i="47886"/>
  <c r="AX41" i="47886"/>
  <c r="AW41" i="47886"/>
  <c r="AV41" i="47886"/>
  <c r="AU41" i="47886"/>
  <c r="AT41" i="47886"/>
  <c r="AS41" i="47886"/>
  <c r="AR41" i="47886"/>
  <c r="AQ41" i="47886"/>
  <c r="AP41" i="47886"/>
  <c r="AM41" i="47886"/>
  <c r="AL41" i="47886"/>
  <c r="AK41" i="47886"/>
  <c r="AJ41" i="47886"/>
  <c r="AI41" i="47886"/>
  <c r="AH41" i="47886"/>
  <c r="AG41" i="47886"/>
  <c r="AF41" i="47886"/>
  <c r="AE41" i="47886"/>
  <c r="AD41" i="47886"/>
  <c r="AC41" i="47886"/>
  <c r="AB41" i="47886"/>
  <c r="AZ40" i="47886"/>
  <c r="AY40" i="47886"/>
  <c r="AX40" i="47886"/>
  <c r="AW40" i="47886"/>
  <c r="AV40" i="47886"/>
  <c r="AU40" i="47886"/>
  <c r="AT40" i="47886"/>
  <c r="AS40" i="47886"/>
  <c r="AR40" i="47886"/>
  <c r="AQ40" i="47886"/>
  <c r="AP40" i="47886"/>
  <c r="AM40" i="47886"/>
  <c r="AL40" i="47886"/>
  <c r="AK40" i="47886"/>
  <c r="AJ40" i="47886"/>
  <c r="AI40" i="47886"/>
  <c r="AH40" i="47886"/>
  <c r="AG40" i="47886"/>
  <c r="AF40" i="47886"/>
  <c r="AE40" i="47886"/>
  <c r="AD40" i="47886"/>
  <c r="AC40" i="47886"/>
  <c r="AB40" i="47886"/>
  <c r="AZ39" i="47886"/>
  <c r="AY39" i="47886"/>
  <c r="AX39" i="47886"/>
  <c r="AW39" i="47886"/>
  <c r="AV39" i="47886"/>
  <c r="AU39" i="47886"/>
  <c r="AT39" i="47886"/>
  <c r="AS39" i="47886"/>
  <c r="AR39" i="47886"/>
  <c r="AQ39" i="47886"/>
  <c r="AP39" i="47886"/>
  <c r="AM39" i="47886"/>
  <c r="AL39" i="47886"/>
  <c r="AK39" i="47886"/>
  <c r="AJ39" i="47886"/>
  <c r="AI39" i="47886"/>
  <c r="AH39" i="47886"/>
  <c r="AG39" i="47886"/>
  <c r="AF39" i="47886"/>
  <c r="AE39" i="47886"/>
  <c r="AD39" i="47886"/>
  <c r="AC39" i="47886"/>
  <c r="AB39" i="47886"/>
  <c r="AZ38" i="47886"/>
  <c r="AY38" i="47886"/>
  <c r="AX38" i="47886"/>
  <c r="AW38" i="47886"/>
  <c r="AV38" i="47886"/>
  <c r="AU38" i="47886"/>
  <c r="AT38" i="47886"/>
  <c r="AS38" i="47886"/>
  <c r="AR38" i="47886"/>
  <c r="AQ38" i="47886"/>
  <c r="AP38" i="47886"/>
  <c r="AM38" i="47886"/>
  <c r="AL38" i="47886"/>
  <c r="AK38" i="47886"/>
  <c r="AJ38" i="47886"/>
  <c r="AI38" i="47886"/>
  <c r="AH38" i="47886"/>
  <c r="AG38" i="47886"/>
  <c r="AF38" i="47886"/>
  <c r="AE38" i="47886"/>
  <c r="AD38" i="47886"/>
  <c r="AC38" i="47886"/>
  <c r="AB38" i="47886"/>
  <c r="AZ37" i="47886"/>
  <c r="AY37" i="47886"/>
  <c r="AX37" i="47886"/>
  <c r="AW37" i="47886"/>
  <c r="AV37" i="47886"/>
  <c r="AU37" i="47886"/>
  <c r="AT37" i="47886"/>
  <c r="AS37" i="47886"/>
  <c r="AR37" i="47886"/>
  <c r="AQ37" i="47886"/>
  <c r="AP37" i="47886"/>
  <c r="AM37" i="47886"/>
  <c r="AL37" i="47886"/>
  <c r="AK37" i="47886"/>
  <c r="AI37" i="47886"/>
  <c r="AH37" i="47886"/>
  <c r="AG37" i="47886"/>
  <c r="AF37" i="47886"/>
  <c r="AE37" i="47886"/>
  <c r="AD37" i="47886"/>
  <c r="AC37" i="47886"/>
  <c r="AB37" i="47886"/>
  <c r="AZ36" i="47886"/>
  <c r="AY36" i="47886"/>
  <c r="AX36" i="47886"/>
  <c r="AW36" i="47886"/>
  <c r="AV36" i="47886"/>
  <c r="AU36" i="47886"/>
  <c r="AT36" i="47886"/>
  <c r="AS36" i="47886"/>
  <c r="AR36" i="47886"/>
  <c r="AQ36" i="47886"/>
  <c r="AP36" i="47886"/>
  <c r="AM36" i="47886"/>
  <c r="AL36" i="47886"/>
  <c r="AK36" i="47886"/>
  <c r="AJ36" i="47886"/>
  <c r="AI36" i="47886"/>
  <c r="AH36" i="47886"/>
  <c r="AG36" i="47886"/>
  <c r="AF36" i="47886"/>
  <c r="AE36" i="47886"/>
  <c r="AD36" i="47886"/>
  <c r="AC36" i="47886"/>
  <c r="AB36" i="47886"/>
  <c r="AZ35" i="47886"/>
  <c r="AY35" i="47886"/>
  <c r="AX35" i="47886"/>
  <c r="AW35" i="47886"/>
  <c r="AV35" i="47886"/>
  <c r="AU35" i="47886"/>
  <c r="AT35" i="47886"/>
  <c r="AS35" i="47886"/>
  <c r="AR35" i="47886"/>
  <c r="AQ35" i="47886"/>
  <c r="AP35" i="47886"/>
  <c r="AM35" i="47886"/>
  <c r="AL35" i="47886"/>
  <c r="AK35" i="47886"/>
  <c r="AJ35" i="47886"/>
  <c r="AI35" i="47886"/>
  <c r="AH35" i="47886"/>
  <c r="AG35" i="47886"/>
  <c r="AF35" i="47886"/>
  <c r="AE35" i="47886"/>
  <c r="AD35" i="47886"/>
  <c r="AC35" i="47886"/>
  <c r="AB35" i="47886"/>
  <c r="AZ34" i="47886"/>
  <c r="AY34" i="47886"/>
  <c r="AX34" i="47886"/>
  <c r="AW34" i="47886"/>
  <c r="AV34" i="47886"/>
  <c r="AU34" i="47886"/>
  <c r="AT34" i="47886"/>
  <c r="AS34" i="47886"/>
  <c r="AR34" i="47886"/>
  <c r="AQ34" i="47886"/>
  <c r="AP34" i="47886"/>
  <c r="AM34" i="47886"/>
  <c r="AL34" i="47886"/>
  <c r="AK34" i="47886"/>
  <c r="AJ34" i="47886"/>
  <c r="AI34" i="47886"/>
  <c r="AH34" i="47886"/>
  <c r="AG34" i="47886"/>
  <c r="AF34" i="47886"/>
  <c r="AE34" i="47886"/>
  <c r="AD34" i="47886"/>
  <c r="AC34" i="47886"/>
  <c r="AB34" i="47886"/>
  <c r="AZ33" i="47886"/>
  <c r="AY33" i="47886"/>
  <c r="AX33" i="47886"/>
  <c r="AW33" i="47886"/>
  <c r="AV33" i="47886"/>
  <c r="AU33" i="47886"/>
  <c r="AT33" i="47886"/>
  <c r="AS33" i="47886"/>
  <c r="AR33" i="47886"/>
  <c r="AQ33" i="47886"/>
  <c r="AP33" i="47886"/>
  <c r="AM33" i="47886"/>
  <c r="AL33" i="47886"/>
  <c r="AK33" i="47886"/>
  <c r="AJ33" i="47886"/>
  <c r="AI33" i="47886"/>
  <c r="AH33" i="47886"/>
  <c r="AG33" i="47886"/>
  <c r="AF33" i="47886"/>
  <c r="AE33" i="47886"/>
  <c r="AD33" i="47886"/>
  <c r="AC33" i="47886"/>
  <c r="AB33" i="47886"/>
  <c r="AZ32" i="47886"/>
  <c r="AY32" i="47886"/>
  <c r="AX32" i="47886"/>
  <c r="AW32" i="47886"/>
  <c r="AV32" i="47886"/>
  <c r="AU32" i="47886"/>
  <c r="AT32" i="47886"/>
  <c r="AS32" i="47886"/>
  <c r="AR32" i="47886"/>
  <c r="AQ32" i="47886"/>
  <c r="AP32" i="47886"/>
  <c r="AM32" i="47886"/>
  <c r="AL32" i="47886"/>
  <c r="AK32" i="47886"/>
  <c r="AJ32" i="47886"/>
  <c r="AI32" i="47886"/>
  <c r="AH32" i="47886"/>
  <c r="AG32" i="47886"/>
  <c r="AF32" i="47886"/>
  <c r="AE32" i="47886"/>
  <c r="AD32" i="47886"/>
  <c r="AC32" i="47886"/>
  <c r="AB32" i="47886"/>
  <c r="AZ31" i="47886"/>
  <c r="AY31" i="47886"/>
  <c r="AX31" i="47886"/>
  <c r="AW31" i="47886"/>
  <c r="AV31" i="47886"/>
  <c r="AU31" i="47886"/>
  <c r="AT31" i="47886"/>
  <c r="AS31" i="47886"/>
  <c r="AR31" i="47886"/>
  <c r="AQ31" i="47886"/>
  <c r="AP31" i="47886"/>
  <c r="AM31" i="47886"/>
  <c r="AL31" i="47886"/>
  <c r="AK31" i="47886"/>
  <c r="AJ31" i="47886"/>
  <c r="AI31" i="47886"/>
  <c r="AH31" i="47886"/>
  <c r="AG31" i="47886"/>
  <c r="AF31" i="47886"/>
  <c r="AE31" i="47886"/>
  <c r="AD31" i="47886"/>
  <c r="AC31" i="47886"/>
  <c r="AB31" i="47886"/>
  <c r="AZ30" i="47886"/>
  <c r="AY30" i="47886"/>
  <c r="AX30" i="47886"/>
  <c r="AW30" i="47886"/>
  <c r="AV30" i="47886"/>
  <c r="AU30" i="47886"/>
  <c r="AT30" i="47886"/>
  <c r="AS30" i="47886"/>
  <c r="AR30" i="47886"/>
  <c r="AQ30" i="47886"/>
  <c r="AP30" i="47886"/>
  <c r="AM30" i="47886"/>
  <c r="AL30" i="47886"/>
  <c r="AK30" i="47886"/>
  <c r="AJ30" i="47886"/>
  <c r="AI30" i="47886"/>
  <c r="AH30" i="47886"/>
  <c r="AG30" i="47886"/>
  <c r="AF30" i="47886"/>
  <c r="AE30" i="47886"/>
  <c r="AD30" i="47886"/>
  <c r="AC30" i="47886"/>
  <c r="AB30" i="47886"/>
  <c r="AZ29" i="47886"/>
  <c r="AY29" i="47886"/>
  <c r="AX29" i="47886"/>
  <c r="AW29" i="47886"/>
  <c r="AV29" i="47886"/>
  <c r="AU29" i="47886"/>
  <c r="AT29" i="47886"/>
  <c r="AS29" i="47886"/>
  <c r="AR29" i="47886"/>
  <c r="AQ29" i="47886"/>
  <c r="AP29" i="47886"/>
  <c r="AM29" i="47886"/>
  <c r="AL29" i="47886"/>
  <c r="AK29" i="47886"/>
  <c r="AJ29" i="47886"/>
  <c r="AI29" i="47886"/>
  <c r="AH29" i="47886"/>
  <c r="AG29" i="47886"/>
  <c r="AF29" i="47886"/>
  <c r="AE29" i="47886"/>
  <c r="AD29" i="47886"/>
  <c r="AC29" i="47886"/>
  <c r="AB29" i="47886"/>
  <c r="AZ28" i="47886"/>
  <c r="AY28" i="47886"/>
  <c r="AX28" i="47886"/>
  <c r="AW28" i="47886"/>
  <c r="AV28" i="47886"/>
  <c r="AU28" i="47886"/>
  <c r="AT28" i="47886"/>
  <c r="AS28" i="47886"/>
  <c r="AR28" i="47886"/>
  <c r="AQ28" i="47886"/>
  <c r="AP28" i="47886"/>
  <c r="AM28" i="47886"/>
  <c r="AL28" i="47886"/>
  <c r="AK28" i="47886"/>
  <c r="AJ28" i="47886"/>
  <c r="AI28" i="47886"/>
  <c r="AH28" i="47886"/>
  <c r="AG28" i="47886"/>
  <c r="AF28" i="47886"/>
  <c r="AE28" i="47886"/>
  <c r="AD28" i="47886"/>
  <c r="AC28" i="47886"/>
  <c r="AB28" i="47886"/>
  <c r="AZ27" i="47886"/>
  <c r="AY27" i="47886"/>
  <c r="AX27" i="47886"/>
  <c r="AW27" i="47886"/>
  <c r="AV27" i="47886"/>
  <c r="AU27" i="47886"/>
  <c r="AT27" i="47886"/>
  <c r="AS27" i="47886"/>
  <c r="AR27" i="47886"/>
  <c r="AQ27" i="47886"/>
  <c r="AP27" i="47886"/>
  <c r="AM27" i="47886"/>
  <c r="AL27" i="47886"/>
  <c r="AK27" i="47886"/>
  <c r="AJ27" i="47886"/>
  <c r="AI27" i="47886"/>
  <c r="AH27" i="47886"/>
  <c r="AG27" i="47886"/>
  <c r="AF27" i="47886"/>
  <c r="AE27" i="47886"/>
  <c r="AD27" i="47886"/>
  <c r="AC27" i="47886"/>
  <c r="AB27" i="47886"/>
  <c r="AZ26" i="47886"/>
  <c r="AY26" i="47886"/>
  <c r="AX26" i="47886"/>
  <c r="AW26" i="47886"/>
  <c r="AV26" i="47886"/>
  <c r="AU26" i="47886"/>
  <c r="AT26" i="47886"/>
  <c r="AS26" i="47886"/>
  <c r="AR26" i="47886"/>
  <c r="AQ26" i="47886"/>
  <c r="AP26" i="47886"/>
  <c r="AM26" i="47886"/>
  <c r="AL26" i="47886"/>
  <c r="AK26" i="47886"/>
  <c r="AJ26" i="47886"/>
  <c r="AI26" i="47886"/>
  <c r="AH26" i="47886"/>
  <c r="AG26" i="47886"/>
  <c r="AF26" i="47886"/>
  <c r="AE26" i="47886"/>
  <c r="AD26" i="47886"/>
  <c r="AC26" i="47886"/>
  <c r="AB26" i="47886"/>
  <c r="AZ25" i="47886"/>
  <c r="AY25" i="47886"/>
  <c r="AX25" i="47886"/>
  <c r="AW25" i="47886"/>
  <c r="AV25" i="47886"/>
  <c r="AU25" i="47886"/>
  <c r="AT25" i="47886"/>
  <c r="AS25" i="47886"/>
  <c r="AR25" i="47886"/>
  <c r="AQ25" i="47886"/>
  <c r="AP25" i="47886"/>
  <c r="AM25" i="47886"/>
  <c r="AL25" i="47886"/>
  <c r="AK25" i="47886"/>
  <c r="AJ25" i="47886"/>
  <c r="AI25" i="47886"/>
  <c r="AH25" i="47886"/>
  <c r="AG25" i="47886"/>
  <c r="AF25" i="47886"/>
  <c r="AE25" i="47886"/>
  <c r="AD25" i="47886"/>
  <c r="AC25" i="47886"/>
  <c r="AB25" i="47886"/>
  <c r="AZ24" i="47886"/>
  <c r="AY24" i="47886"/>
  <c r="AX24" i="47886"/>
  <c r="AW24" i="47886"/>
  <c r="AV24" i="47886"/>
  <c r="AU24" i="47886"/>
  <c r="AT24" i="47886"/>
  <c r="AS24" i="47886"/>
  <c r="AR24" i="47886"/>
  <c r="AQ24" i="47886"/>
  <c r="AP24" i="47886"/>
  <c r="AM24" i="47886"/>
  <c r="AL24" i="47886"/>
  <c r="AK24" i="47886"/>
  <c r="AJ24" i="47886"/>
  <c r="AI24" i="47886"/>
  <c r="AH24" i="47886"/>
  <c r="AG24" i="47886"/>
  <c r="AF24" i="47886"/>
  <c r="AE24" i="47886"/>
  <c r="AD24" i="47886"/>
  <c r="AC24" i="47886"/>
  <c r="AB24" i="47886"/>
  <c r="AZ23" i="47886"/>
  <c r="AY23" i="47886"/>
  <c r="AX23" i="47886"/>
  <c r="AW23" i="47886"/>
  <c r="AV23" i="47886"/>
  <c r="AU23" i="47886"/>
  <c r="AT23" i="47886"/>
  <c r="AS23" i="47886"/>
  <c r="AR23" i="47886"/>
  <c r="AQ23" i="47886"/>
  <c r="AP23" i="47886"/>
  <c r="AM23" i="47886"/>
  <c r="AL23" i="47886"/>
  <c r="AK23" i="47886"/>
  <c r="AJ23" i="47886"/>
  <c r="AI23" i="47886"/>
  <c r="AH23" i="47886"/>
  <c r="AG23" i="47886"/>
  <c r="AF23" i="47886"/>
  <c r="AE23" i="47886"/>
  <c r="AD23" i="47886"/>
  <c r="AC23" i="47886"/>
  <c r="AB23" i="47886"/>
  <c r="AZ22" i="47886"/>
  <c r="AY22" i="47886"/>
  <c r="AX22" i="47886"/>
  <c r="AW22" i="47886"/>
  <c r="AV22" i="47886"/>
  <c r="AU22" i="47886"/>
  <c r="AT22" i="47886"/>
  <c r="AS22" i="47886"/>
  <c r="AR22" i="47886"/>
  <c r="AQ22" i="47886"/>
  <c r="AP22" i="47886"/>
  <c r="AM22" i="47886"/>
  <c r="AL22" i="47886"/>
  <c r="AK22" i="47886"/>
  <c r="AJ22" i="47886"/>
  <c r="AI22" i="47886"/>
  <c r="AH22" i="47886"/>
  <c r="AG22" i="47886"/>
  <c r="AF22" i="47886"/>
  <c r="AE22" i="47886"/>
  <c r="AD22" i="47886"/>
  <c r="AC22" i="47886"/>
  <c r="AB22" i="47886"/>
  <c r="AZ21" i="47886"/>
  <c r="AY21" i="47886"/>
  <c r="AX21" i="47886"/>
  <c r="AW21" i="47886"/>
  <c r="AV21" i="47886"/>
  <c r="AU21" i="47886"/>
  <c r="AT21" i="47886"/>
  <c r="AS21" i="47886"/>
  <c r="AR21" i="47886"/>
  <c r="AQ21" i="47886"/>
  <c r="AP21" i="47886"/>
  <c r="AM21" i="47886"/>
  <c r="AL21" i="47886"/>
  <c r="AK21" i="47886"/>
  <c r="AJ21" i="47886"/>
  <c r="AI21" i="47886"/>
  <c r="AH21" i="47886"/>
  <c r="AG21" i="47886"/>
  <c r="AF21" i="47886"/>
  <c r="AE21" i="47886"/>
  <c r="AD21" i="47886"/>
  <c r="AC21" i="47886"/>
  <c r="AB21" i="47886"/>
  <c r="AZ20" i="47886"/>
  <c r="AY20" i="47886"/>
  <c r="AX20" i="47886"/>
  <c r="AW20" i="47886"/>
  <c r="AV20" i="47886"/>
  <c r="AU20" i="47886"/>
  <c r="AT20" i="47886"/>
  <c r="AS20" i="47886"/>
  <c r="AR20" i="47886"/>
  <c r="AQ20" i="47886"/>
  <c r="AP20" i="47886"/>
  <c r="AM20" i="47886"/>
  <c r="AL20" i="47886"/>
  <c r="AK20" i="47886"/>
  <c r="AJ20" i="47886"/>
  <c r="AI20" i="47886"/>
  <c r="AH20" i="47886"/>
  <c r="AG20" i="47886"/>
  <c r="AF20" i="47886"/>
  <c r="AE20" i="47886"/>
  <c r="AD20" i="47886"/>
  <c r="AC20" i="47886"/>
  <c r="AB20" i="47886"/>
  <c r="AZ19" i="47886"/>
  <c r="AY19" i="47886"/>
  <c r="AX19" i="47886"/>
  <c r="AW19" i="47886"/>
  <c r="AV19" i="47886"/>
  <c r="AU19" i="47886"/>
  <c r="AT19" i="47886"/>
  <c r="AS19" i="47886"/>
  <c r="AR19" i="47886"/>
  <c r="AQ19" i="47886"/>
  <c r="AP19" i="47886"/>
  <c r="AM19" i="47886"/>
  <c r="AL19" i="47886"/>
  <c r="AK19" i="47886"/>
  <c r="AJ19" i="47886"/>
  <c r="AI19" i="47886"/>
  <c r="AH19" i="47886"/>
  <c r="AG19" i="47886"/>
  <c r="AF19" i="47886"/>
  <c r="AE19" i="47886"/>
  <c r="AD19" i="47886"/>
  <c r="AC19" i="47886"/>
  <c r="AB19" i="47886"/>
  <c r="AZ18" i="47886"/>
  <c r="AY18" i="47886"/>
  <c r="AX18" i="47886"/>
  <c r="AW18" i="47886"/>
  <c r="AV18" i="47886"/>
  <c r="AU18" i="47886"/>
  <c r="AT18" i="47886"/>
  <c r="AS18" i="47886"/>
  <c r="AR18" i="47886"/>
  <c r="AQ18" i="47886"/>
  <c r="AP18" i="47886"/>
  <c r="AM18" i="47886"/>
  <c r="AL18" i="47886"/>
  <c r="AK18" i="47886"/>
  <c r="AJ18" i="47886"/>
  <c r="AI18" i="47886"/>
  <c r="AH18" i="47886"/>
  <c r="AG18" i="47886"/>
  <c r="AF18" i="47886"/>
  <c r="AE18" i="47886"/>
  <c r="AD18" i="47886"/>
  <c r="AC18" i="47886"/>
  <c r="AB18" i="47886"/>
  <c r="AZ17" i="47886"/>
  <c r="AY17" i="47886"/>
  <c r="AX17" i="47886"/>
  <c r="AW17" i="47886"/>
  <c r="AV17" i="47886"/>
  <c r="AU17" i="47886"/>
  <c r="AT17" i="47886"/>
  <c r="AS17" i="47886"/>
  <c r="AR17" i="47886"/>
  <c r="AQ17" i="47886"/>
  <c r="AP17" i="47886"/>
  <c r="AM17" i="47886"/>
  <c r="AL17" i="47886"/>
  <c r="AK17" i="47886"/>
  <c r="AJ17" i="47886"/>
  <c r="AI17" i="47886"/>
  <c r="AH17" i="47886"/>
  <c r="AG17" i="47886"/>
  <c r="AF17" i="47886"/>
  <c r="AE17" i="47886"/>
  <c r="AD17" i="47886"/>
  <c r="AC17" i="47886"/>
  <c r="AB17" i="47886"/>
  <c r="AZ16" i="47886"/>
  <c r="AY16" i="47886"/>
  <c r="AX16" i="47886"/>
  <c r="AW16" i="47886"/>
  <c r="AV16" i="47886"/>
  <c r="AU16" i="47886"/>
  <c r="AT16" i="47886"/>
  <c r="AS16" i="47886"/>
  <c r="AR16" i="47886"/>
  <c r="AQ16" i="47886"/>
  <c r="AP16" i="47886"/>
  <c r="AM16" i="47886"/>
  <c r="AL16" i="47886"/>
  <c r="AK16" i="47886"/>
  <c r="AJ16" i="47886"/>
  <c r="AI16" i="47886"/>
  <c r="AH16" i="47886"/>
  <c r="AG16" i="47886"/>
  <c r="AF16" i="47886"/>
  <c r="AE16" i="47886"/>
  <c r="AD16" i="47886"/>
  <c r="AC16" i="47886"/>
  <c r="AB16" i="47886"/>
  <c r="AZ15" i="47886"/>
  <c r="AY15" i="47886"/>
  <c r="AX15" i="47886"/>
  <c r="AW15" i="47886"/>
  <c r="AV15" i="47886"/>
  <c r="AU15" i="47886"/>
  <c r="AT15" i="47886"/>
  <c r="AS15" i="47886"/>
  <c r="AR15" i="47886"/>
  <c r="AQ15" i="47886"/>
  <c r="AP15" i="47886"/>
  <c r="AM15" i="47886"/>
  <c r="AL15" i="47886"/>
  <c r="AK15" i="47886"/>
  <c r="AJ15" i="47886"/>
  <c r="AI15" i="47886"/>
  <c r="AH15" i="47886"/>
  <c r="AG15" i="47886"/>
  <c r="AF15" i="47886"/>
  <c r="AE15" i="47886"/>
  <c r="AD15" i="47886"/>
  <c r="AC15" i="47886"/>
  <c r="AB15" i="47886"/>
  <c r="AZ14" i="47886"/>
  <c r="AY14" i="47886"/>
  <c r="AX14" i="47886"/>
  <c r="AW14" i="47886"/>
  <c r="AV14" i="47886"/>
  <c r="AU14" i="47886"/>
  <c r="AT14" i="47886"/>
  <c r="AS14" i="47886"/>
  <c r="AR14" i="47886"/>
  <c r="AQ14" i="47886"/>
  <c r="AP14" i="47886"/>
  <c r="AM14" i="47886"/>
  <c r="AL14" i="47886"/>
  <c r="AK14" i="47886"/>
  <c r="AJ14" i="47886"/>
  <c r="AI14" i="47886"/>
  <c r="AH14" i="47886"/>
  <c r="AG14" i="47886"/>
  <c r="AF14" i="47886"/>
  <c r="AE14" i="47886"/>
  <c r="AD14" i="47886"/>
  <c r="AC14" i="47886"/>
  <c r="AB14" i="47886"/>
  <c r="AZ13" i="47886"/>
  <c r="AY13" i="47886"/>
  <c r="AX13" i="47886"/>
  <c r="AW13" i="47886"/>
  <c r="AV13" i="47886"/>
  <c r="AU13" i="47886"/>
  <c r="AT13" i="47886"/>
  <c r="AS13" i="47886"/>
  <c r="AR13" i="47886"/>
  <c r="AQ13" i="47886"/>
  <c r="AP13" i="47886"/>
  <c r="AM13" i="47886"/>
  <c r="AL13" i="47886"/>
  <c r="AK13" i="47886"/>
  <c r="AJ13" i="47886"/>
  <c r="AI13" i="47886"/>
  <c r="AH13" i="47886"/>
  <c r="AG13" i="47886"/>
  <c r="AF13" i="47886"/>
  <c r="AE13" i="47886"/>
  <c r="AD13" i="47886"/>
  <c r="AC13" i="47886"/>
  <c r="AB13" i="47886"/>
  <c r="AZ12" i="47886"/>
  <c r="AY12" i="47886"/>
  <c r="AX12" i="47886"/>
  <c r="AW12" i="47886"/>
  <c r="AV12" i="47886"/>
  <c r="AU12" i="47886"/>
  <c r="AT12" i="47886"/>
  <c r="AS12" i="47886"/>
  <c r="AR12" i="47886"/>
  <c r="AQ12" i="47886"/>
  <c r="AP12" i="47886"/>
  <c r="AM12" i="47886"/>
  <c r="AL12" i="47886"/>
  <c r="AK12" i="47886"/>
  <c r="AJ12" i="47886"/>
  <c r="AI12" i="47886"/>
  <c r="AH12" i="47886"/>
  <c r="AG12" i="47886"/>
  <c r="AF12" i="47886"/>
  <c r="AE12" i="47886"/>
  <c r="AD12" i="47886"/>
  <c r="AC12" i="47886"/>
  <c r="AB12" i="47886"/>
  <c r="AZ11" i="47886"/>
  <c r="AY11" i="47886"/>
  <c r="AX11" i="47886"/>
  <c r="AW11" i="47886"/>
  <c r="AV11" i="47886"/>
  <c r="AU11" i="47886"/>
  <c r="AT11" i="47886"/>
  <c r="AS11" i="47886"/>
  <c r="AR11" i="47886"/>
  <c r="AQ11" i="47886"/>
  <c r="AP11" i="47886"/>
  <c r="AM11" i="47886"/>
  <c r="AL11" i="47886"/>
  <c r="AK11" i="47886"/>
  <c r="AJ11" i="47886"/>
  <c r="AI11" i="47886"/>
  <c r="AH11" i="47886"/>
  <c r="AG11" i="47886"/>
  <c r="AF11" i="47886"/>
  <c r="AE11" i="47886"/>
  <c r="AD11" i="47886"/>
  <c r="AC11" i="47886"/>
  <c r="AB11" i="47886"/>
  <c r="AZ10" i="47886"/>
  <c r="AY10" i="47886"/>
  <c r="AX10" i="47886"/>
  <c r="AW10" i="47886"/>
  <c r="AV10" i="47886"/>
  <c r="AU10" i="47886"/>
  <c r="AT10" i="47886"/>
  <c r="AS10" i="47886"/>
  <c r="AR10" i="47886"/>
  <c r="AQ10" i="47886"/>
  <c r="AP10" i="47886"/>
  <c r="AM10" i="47886"/>
  <c r="AL10" i="47886"/>
  <c r="AK10" i="47886"/>
  <c r="AJ10" i="47886"/>
  <c r="AI10" i="47886"/>
  <c r="AH10" i="47886"/>
  <c r="AG10" i="47886"/>
  <c r="AF10" i="47886"/>
  <c r="AE10" i="47886"/>
  <c r="AD10" i="47886"/>
  <c r="AC10" i="47886"/>
  <c r="AB10" i="47886"/>
  <c r="AZ9" i="47886"/>
  <c r="AY9" i="47886"/>
  <c r="AX9" i="47886"/>
  <c r="AW9" i="47886"/>
  <c r="AV9" i="47886"/>
  <c r="AU9" i="47886"/>
  <c r="AT9" i="47886"/>
  <c r="AS9" i="47886"/>
  <c r="AR9" i="47886"/>
  <c r="AQ9" i="47886"/>
  <c r="AP9" i="47886"/>
  <c r="AM9" i="47886"/>
  <c r="AL9" i="47886"/>
  <c r="AK9" i="47886"/>
  <c r="AJ9" i="47886"/>
  <c r="AI9" i="47886"/>
  <c r="AH9" i="47886"/>
  <c r="AG9" i="47886"/>
  <c r="AF9" i="47886"/>
  <c r="AE9" i="47886"/>
  <c r="AD9" i="47886"/>
  <c r="AC9" i="47886"/>
  <c r="AB9" i="47886"/>
  <c r="AX8" i="47886"/>
  <c r="AW8" i="47886"/>
  <c r="AV8" i="47886"/>
  <c r="AK8" i="47886"/>
  <c r="AJ8" i="47886"/>
  <c r="AI8" i="47886"/>
  <c r="AX7" i="47886"/>
  <c r="AW7" i="47886"/>
  <c r="AV7" i="47886"/>
  <c r="AK7" i="47886"/>
  <c r="AJ7" i="47886"/>
  <c r="AI7" i="47886"/>
  <c r="AX6" i="47886" l="1"/>
  <c r="AW6" i="47886"/>
  <c r="AV6" i="47886"/>
  <c r="AK6" i="47886"/>
  <c r="AJ6" i="47886"/>
  <c r="AI6" i="47886"/>
  <c r="AO7" i="47886" l="1"/>
  <c r="AO8" i="47886"/>
  <c r="AO6" i="47886"/>
  <c r="AS7" i="47886"/>
  <c r="AF7" i="47886"/>
  <c r="AB7" i="47886"/>
  <c r="AE7" i="47886"/>
  <c r="AZ7" i="47886"/>
  <c r="AR7" i="47886"/>
  <c r="AM7" i="47886"/>
  <c r="AG7" i="47886"/>
  <c r="AY7" i="47886"/>
  <c r="AU7" i="47886"/>
  <c r="AQ7" i="47886"/>
  <c r="AL7" i="47886"/>
  <c r="AH7" i="47886"/>
  <c r="AD7" i="47886"/>
  <c r="AC7" i="47886"/>
  <c r="AT7" i="47886"/>
  <c r="AP7" i="47886"/>
  <c r="AS8" i="47886"/>
  <c r="AF8" i="47886"/>
  <c r="AB8" i="47886"/>
  <c r="AZ8" i="47886"/>
  <c r="AR8" i="47886"/>
  <c r="AM8" i="47886"/>
  <c r="AE8" i="47886"/>
  <c r="AY8" i="47886"/>
  <c r="AU8" i="47886"/>
  <c r="AQ8" i="47886"/>
  <c r="AL8" i="47886"/>
  <c r="AH8" i="47886"/>
  <c r="AD8" i="47886"/>
  <c r="AT8" i="47886"/>
  <c r="AP8" i="47886"/>
  <c r="AG8" i="47886"/>
  <c r="AC8" i="47886"/>
  <c r="AB6" i="47886"/>
  <c r="AG6" i="47886"/>
  <c r="AU6" i="47886"/>
  <c r="AC6" i="47886"/>
  <c r="AR6" i="47886"/>
  <c r="AF6" i="47886"/>
  <c r="AM6" i="47886"/>
  <c r="AT6" i="47886"/>
  <c r="AP6" i="47886"/>
  <c r="AQ6" i="47886"/>
  <c r="AD6" i="47886"/>
  <c r="AH6" i="47886"/>
  <c r="AY6" i="47886"/>
  <c r="AE6" i="47886"/>
  <c r="AL6" i="47886"/>
  <c r="AS6" i="47886"/>
  <c r="AZ6" i="47886"/>
  <c r="AO3" i="47886" l="1"/>
  <c r="AB3" i="47886"/>
</calcChain>
</file>

<file path=xl/sharedStrings.xml><?xml version="1.0" encoding="utf-8"?>
<sst xmlns="http://schemas.openxmlformats.org/spreadsheetml/2006/main" count="3001" uniqueCount="340">
  <si>
    <t>Cu</t>
  </si>
  <si>
    <t>wt.%</t>
  </si>
  <si>
    <t>Constituent</t>
  </si>
  <si>
    <t>ppm</t>
  </si>
  <si>
    <t>Ag</t>
  </si>
  <si>
    <t>Gd</t>
  </si>
  <si>
    <t>Sb</t>
  </si>
  <si>
    <t>As</t>
  </si>
  <si>
    <t>Hf</t>
  </si>
  <si>
    <t>Sc</t>
  </si>
  <si>
    <t>Ba</t>
  </si>
  <si>
    <t>Ho</t>
  </si>
  <si>
    <t>Sm</t>
  </si>
  <si>
    <t>Be</t>
  </si>
  <si>
    <t>In</t>
  </si>
  <si>
    <t>Sn</t>
  </si>
  <si>
    <t>Bi</t>
  </si>
  <si>
    <t>La</t>
  </si>
  <si>
    <t>Sr</t>
  </si>
  <si>
    <t>Cd</t>
  </si>
  <si>
    <t>Li</t>
  </si>
  <si>
    <t>Ta</t>
  </si>
  <si>
    <t>Ce</t>
  </si>
  <si>
    <t>Lu</t>
  </si>
  <si>
    <t>Tb</t>
  </si>
  <si>
    <t>Co</t>
  </si>
  <si>
    <t>Mo</t>
  </si>
  <si>
    <t>Te</t>
  </si>
  <si>
    <t>Cs</t>
  </si>
  <si>
    <t>Nb</t>
  </si>
  <si>
    <t>Th</t>
  </si>
  <si>
    <t>Nd</t>
  </si>
  <si>
    <t>U</t>
  </si>
  <si>
    <t>Dy</t>
  </si>
  <si>
    <t>Ni</t>
  </si>
  <si>
    <t>W</t>
  </si>
  <si>
    <t>Er</t>
  </si>
  <si>
    <t>Pb</t>
  </si>
  <si>
    <t>Y</t>
  </si>
  <si>
    <t>Eu</t>
  </si>
  <si>
    <t>Pr</t>
  </si>
  <si>
    <t>Yb</t>
  </si>
  <si>
    <t>Ga</t>
  </si>
  <si>
    <t>Rb</t>
  </si>
  <si>
    <t>Zn</t>
  </si>
  <si>
    <t>Zr</t>
  </si>
  <si>
    <t>Unit</t>
  </si>
  <si>
    <t>Value</t>
  </si>
  <si>
    <t>Al</t>
  </si>
  <si>
    <t>Ca</t>
  </si>
  <si>
    <t>Cr</t>
  </si>
  <si>
    <t>Fe</t>
  </si>
  <si>
    <t>Hg</t>
  </si>
  <si>
    <t>K</t>
  </si>
  <si>
    <t>Mg</t>
  </si>
  <si>
    <t>Mn</t>
  </si>
  <si>
    <t>Na</t>
  </si>
  <si>
    <t>P</t>
  </si>
  <si>
    <t>Re</t>
  </si>
  <si>
    <t>S</t>
  </si>
  <si>
    <t>Se</t>
  </si>
  <si>
    <t>Ti</t>
  </si>
  <si>
    <t>Tl</t>
  </si>
  <si>
    <t>Tm</t>
  </si>
  <si>
    <t>TOT_XRF</t>
  </si>
  <si>
    <t>V</t>
  </si>
  <si>
    <t>Certified</t>
  </si>
  <si>
    <t>1SD</t>
  </si>
  <si>
    <t>Low</t>
  </si>
  <si>
    <t>High</t>
  </si>
  <si>
    <t>Certified Value</t>
  </si>
  <si>
    <t>Absolute Standard Deviations</t>
  </si>
  <si>
    <t>Relative Standard Deviations</t>
  </si>
  <si>
    <t>5% window</t>
  </si>
  <si>
    <t>2SD Low</t>
  </si>
  <si>
    <t>2SD High</t>
  </si>
  <si>
    <t>3SD Low</t>
  </si>
  <si>
    <t>3SD High</t>
  </si>
  <si>
    <t>1RSD</t>
  </si>
  <si>
    <t>2RSD</t>
  </si>
  <si>
    <t>3RSD</t>
  </si>
  <si>
    <t>NB. Formatted area for above table ends at row 71 inclusive, allowing for 66 maximum potential analytes.</t>
  </si>
  <si>
    <t>CuT (wt.%)</t>
  </si>
  <si>
    <t>CuS (wt.%)</t>
  </si>
  <si>
    <t>CaCO3 (wt.%)</t>
  </si>
  <si>
    <t xml:space="preserve">1SD  </t>
  </si>
  <si>
    <t>Analyte</t>
  </si>
  <si>
    <r>
      <t>CaCO</t>
    </r>
    <r>
      <rPr>
        <vertAlign val="subscript"/>
        <sz val="10"/>
        <rFont val="Arial"/>
        <family val="2"/>
      </rPr>
      <t>3</t>
    </r>
  </si>
  <si>
    <t>CuS</t>
  </si>
  <si>
    <t>Abbreviation</t>
  </si>
  <si>
    <t>Explanation</t>
  </si>
  <si>
    <t>Std.Dev.</t>
  </si>
  <si>
    <t>one sigma standard deviation</t>
  </si>
  <si>
    <t>Rel.Std.Dev.</t>
  </si>
  <si>
    <t>one sigma relative standard deviation</t>
  </si>
  <si>
    <t>percent deviation of lab mean from corrected mean of means</t>
  </si>
  <si>
    <t>NR</t>
  </si>
  <si>
    <t>not reported</t>
  </si>
  <si>
    <t>&lt; </t>
  </si>
  <si>
    <t>‘less than’</t>
  </si>
  <si>
    <t>Template:</t>
  </si>
  <si>
    <r>
      <t>PDM</t>
    </r>
    <r>
      <rPr>
        <vertAlign val="superscript"/>
        <sz val="10"/>
        <rFont val="Arial"/>
        <family val="2"/>
      </rPr>
      <t>3</t>
    </r>
  </si>
  <si>
    <t>`</t>
  </si>
  <si>
    <t>OreLob Exported Routine &amp; Random Performance Gates</t>
  </si>
  <si>
    <t>95% Confidence Limits</t>
  </si>
  <si>
    <t>95% Tolerance Limits</t>
  </si>
  <si>
    <t>&lt; 0.2</t>
  </si>
  <si>
    <t>Au</t>
  </si>
  <si>
    <t>BF*XRF</t>
  </si>
  <si>
    <t>lithium borate fusion with XRF finish</t>
  </si>
  <si>
    <t>IRC</t>
  </si>
  <si>
    <t>infrared combustion furnace</t>
  </si>
  <si>
    <t>CaO</t>
  </si>
  <si>
    <t>&lt; 1</t>
  </si>
  <si>
    <t>&lt; 5</t>
  </si>
  <si>
    <t>&lt; 0.1</t>
  </si>
  <si>
    <t>MgO</t>
  </si>
  <si>
    <t>MnO</t>
  </si>
  <si>
    <t>C</t>
  </si>
  <si>
    <t>LOI</t>
  </si>
  <si>
    <t>Round</t>
  </si>
  <si>
    <t>Replicate</t>
  </si>
  <si>
    <t>INAA</t>
  </si>
  <si>
    <t>4A*OES</t>
  </si>
  <si>
    <t>30g</t>
  </si>
  <si>
    <t>25g</t>
  </si>
  <si>
    <r>
      <t>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</si>
  <si>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t>(for Method Group Tabulated Results omitted in the determination of Certified Values)</t>
  </si>
  <si>
    <t>Legend:-</t>
  </si>
  <si>
    <t>Batch &amp; Limits</t>
  </si>
  <si>
    <t xml:space="preserve"> - Outlying laboratory batch data sets and superfluous limit values</t>
  </si>
  <si>
    <t xml:space="preserve"> - Outlying individual values</t>
  </si>
  <si>
    <t>Individual</t>
  </si>
  <si>
    <t>Pd</t>
  </si>
  <si>
    <t>Pt</t>
  </si>
  <si>
    <t>4-Acid Digestion</t>
  </si>
  <si>
    <t>&lt; 0.3</t>
  </si>
  <si>
    <t>Aqua Regia Digestion</t>
  </si>
  <si>
    <t>&lt; 0.4</t>
  </si>
  <si>
    <t>Pb Fire Assay</t>
  </si>
  <si>
    <t>Borate Fusion XRF</t>
  </si>
  <si>
    <t>Infrared Combustion</t>
  </si>
  <si>
    <t>Lab</t>
  </si>
  <si>
    <t>No</t>
  </si>
  <si>
    <t>05</t>
  </si>
  <si>
    <t>08</t>
  </si>
  <si>
    <t>01</t>
  </si>
  <si>
    <t>02</t>
  </si>
  <si>
    <t>03</t>
  </si>
  <si>
    <t>04</t>
  </si>
  <si>
    <t>06</t>
  </si>
  <si>
    <t>07</t>
  </si>
  <si>
    <t>09</t>
  </si>
  <si>
    <t>10</t>
  </si>
  <si>
    <t>4A*MS</t>
  </si>
  <si>
    <t>4A*OES/MS</t>
  </si>
  <si>
    <t>Mean</t>
  </si>
  <si>
    <t>Median</t>
  </si>
  <si>
    <t>Std Dev.</t>
  </si>
  <si>
    <t>PDM3</t>
  </si>
  <si>
    <t>&lt; 0.5</t>
  </si>
  <si>
    <t>11</t>
  </si>
  <si>
    <t>12</t>
  </si>
  <si>
    <t>13</t>
  </si>
  <si>
    <t>14</t>
  </si>
  <si>
    <t>15</t>
  </si>
  <si>
    <t>16</t>
  </si>
  <si>
    <t>17</t>
  </si>
  <si>
    <t>19</t>
  </si>
  <si>
    <t>20</t>
  </si>
  <si>
    <t>4A*AAS</t>
  </si>
  <si>
    <t>Indicative</t>
  </si>
  <si>
    <t>AR*MS</t>
  </si>
  <si>
    <t>AR*OES</t>
  </si>
  <si>
    <t>AR*AAS</t>
  </si>
  <si>
    <t>AR*GFAAS</t>
  </si>
  <si>
    <t>00</t>
  </si>
  <si>
    <t>18</t>
  </si>
  <si>
    <t>FA*OES</t>
  </si>
  <si>
    <t>FA*AAS</t>
  </si>
  <si>
    <t>FA*SXAAS</t>
  </si>
  <si>
    <t>0.5g</t>
  </si>
  <si>
    <t>40g</t>
  </si>
  <si>
    <t>&lt; 0.005</t>
  </si>
  <si>
    <t>at 1000°C</t>
  </si>
  <si>
    <r>
      <t>Fe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</si>
  <si>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r>
      <t>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</si>
  <si>
    <r>
      <t>Na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</si>
  <si>
    <r>
      <t>P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</si>
  <si>
    <r>
      <t>SiO</t>
    </r>
    <r>
      <rPr>
        <vertAlign val="subscript"/>
        <sz val="12"/>
        <rFont val="Arial"/>
        <family val="2"/>
      </rPr>
      <t>2</t>
    </r>
  </si>
  <si>
    <r>
      <t>TiO</t>
    </r>
    <r>
      <rPr>
        <vertAlign val="subscript"/>
        <sz val="12"/>
        <rFont val="Arial"/>
        <family val="2"/>
      </rPr>
      <t>2</t>
    </r>
  </si>
  <si>
    <t>4-acid (HF-HNO3-HClO4-HCl) digest with ICP-MS finish</t>
  </si>
  <si>
    <t>4-acid (HF-HNO3-HClO4-HCl) digest with ICP-OES finish</t>
  </si>
  <si>
    <t>4-acid (HF-HNO3-HClO4-HCl) digest with ICP-OES or ICP-MS finish as appropriate</t>
  </si>
  <si>
    <t>4-acid (HF-HNO3-HClO4-HCl) digest with AAS finish</t>
  </si>
  <si>
    <t>aqua regia digest with ICP-MS finish</t>
  </si>
  <si>
    <t>aqua regia digest with ICP-OES finish</t>
  </si>
  <si>
    <t>aqua regia digest with AAS finish</t>
  </si>
  <si>
    <t>aqua regia digest with graphite furnace AAS finish</t>
  </si>
  <si>
    <t>fire assay with ICP-OES finish</t>
  </si>
  <si>
    <t>fire assay with AAS finish</t>
  </si>
  <si>
    <t>fire assay with solvent extraction AAS finish</t>
  </si>
  <si>
    <t>INAA using a charge weight as deemed appropriate</t>
  </si>
  <si>
    <t>loss on ignition at 1000°C</t>
  </si>
  <si>
    <r>
      <t>Al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3</t>
    </r>
  </si>
  <si>
    <r>
      <t>SiO</t>
    </r>
    <r>
      <rPr>
        <u/>
        <vertAlign val="subscript"/>
        <sz val="10"/>
        <color theme="10"/>
        <rFont val="Arial"/>
        <family val="2"/>
      </rPr>
      <t>2</t>
    </r>
  </si>
  <si>
    <r>
      <t>TiO</t>
    </r>
    <r>
      <rPr>
        <u/>
        <vertAlign val="subscript"/>
        <sz val="10"/>
        <color theme="10"/>
        <rFont val="Arial"/>
        <family val="2"/>
      </rPr>
      <t>2</t>
    </r>
  </si>
  <si>
    <r>
      <t>Fe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3</t>
    </r>
  </si>
  <si>
    <r>
      <t>Na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</si>
  <si>
    <r>
      <t>K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</si>
  <si>
    <r>
      <t>P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5</t>
    </r>
  </si>
  <si>
    <t>Ag, Silver (ppm)</t>
  </si>
  <si>
    <t>Mo, Molybdenum (ppm)</t>
  </si>
  <si>
    <t>S, Sulphur (wt.%)</t>
  </si>
  <si>
    <t>Au, Gold (ppm)</t>
  </si>
  <si>
    <t>Analytical results for Ag in OREAS 501 (Certified Value 0.84 ppm)</t>
  </si>
  <si>
    <t>Analytical results for Al in OREAS 501 (Indicative Value 7.8 wt.%)</t>
  </si>
  <si>
    <t>Analytical results for As in OREAS 501 (Indicative Value 20.6 ppm)</t>
  </si>
  <si>
    <t>Analytical results for Ba in OREAS 501 (Indicative Value 1012 ppm)</t>
  </si>
  <si>
    <t>Analytical results for Be in OREAS 501 (Indicative Value 3 ppm)</t>
  </si>
  <si>
    <t>Analytical results for Bi in OREAS 501 (Indicative Value 1.49 ppm)</t>
  </si>
  <si>
    <t>Analytical results for Ca in OREAS 501 (Indicative Value 3.03 wt.%)</t>
  </si>
  <si>
    <t>Analytical results for Cd in OREAS 501 (Indicative Value 1.08 ppm)</t>
  </si>
  <si>
    <t>Analytical results for Ce in OREAS 501 (Indicative Value 64 ppm)</t>
  </si>
  <si>
    <t>Analytical results for Co in OREAS 501 (Indicative Value 13.4 ppm)</t>
  </si>
  <si>
    <t>Analytical results for Cr in OREAS 501 (Indicative Value 96 ppm)</t>
  </si>
  <si>
    <t>Analytical results for Cs in OREAS 501 (Indicative Value 11.7 ppm)</t>
  </si>
  <si>
    <t>Analytical results for Dy in OREAS 501 (Indicative Value 4.8 ppm)</t>
  </si>
  <si>
    <t>Analytical results for Er in OREAS 501 (Indicative Value 2.68 ppm)</t>
  </si>
  <si>
    <t>Analytical results for Eu in OREAS 501 (Indicative Value 1.4 ppm)</t>
  </si>
  <si>
    <t>Analytical results for Fe in OREAS 501 (Indicative Value 4.57 wt.%)</t>
  </si>
  <si>
    <t>Analytical results for Ga in OREAS 501 (Indicative Value 23.7 ppm)</t>
  </si>
  <si>
    <t>Analytical results for Gd in OREAS 501 (Indicative Value 6.3 ppm)</t>
  </si>
  <si>
    <t>Analytical results for Hf in OREAS 501 (Indicative Value 2.23 ppm)</t>
  </si>
  <si>
    <t>Analytical results for Hg in OREAS 501 (Indicative Value &lt; 0.1 ppm)</t>
  </si>
  <si>
    <t>Analytical results for Ho in OREAS 501 (Indicative Value 0.94 ppm)</t>
  </si>
  <si>
    <t>Analytical results for In in OREAS 501 (Indicative Value 0.25 ppm)</t>
  </si>
  <si>
    <t>Analytical results for K in OREAS 501 (Indicative Value 2.5 wt.%)</t>
  </si>
  <si>
    <t>Analytical results for La in OREAS 501 (Indicative Value 32.2 ppm)</t>
  </si>
  <si>
    <t>Analytical results for Li in OREAS 501 (Indicative Value 34.2 ppm)</t>
  </si>
  <si>
    <t>Analytical results for Lu in OREAS 501 (Indicative Value 0.36 ppm)</t>
  </si>
  <si>
    <t>Analytical results for Mg in OREAS 501 (Indicative Value 1.6 wt.%)</t>
  </si>
  <si>
    <t>Analytical results for Mn in OREAS 501 (Indicative Value 0.06 wt.%)</t>
  </si>
  <si>
    <t>Analytical results for Mo in OREAS 501 (Certified Value 59 ppm)</t>
  </si>
  <si>
    <t>Analytical results for Na in OREAS 501 (Indicative Value 0.238 wt.%)</t>
  </si>
  <si>
    <t>Analytical results for Nb in OREAS 501 (Indicative Value 19.3 ppm)</t>
  </si>
  <si>
    <t>Analytical results for Nd in OREAS 501 (Indicative Value 31.5 ppm)</t>
  </si>
  <si>
    <t>Analytical results for Ni in OREAS 501 (Indicative Value 54 ppm)</t>
  </si>
  <si>
    <t>Analytical results for P in OREAS 501 (Indicative Value 0.095 wt.%)</t>
  </si>
  <si>
    <t>Analytical results for Pb in OREAS 501 (Indicative Value 28.7 ppm)</t>
  </si>
  <si>
    <t>Analytical results for Pr in OREAS 501 (Indicative Value 8.46 ppm)</t>
  </si>
  <si>
    <t>Analytical results for Rb in OREAS 501 (Indicative Value 156 ppm)</t>
  </si>
  <si>
    <t>Analytical results for Re in OREAS 501 (Indicative Value &lt; 0.1 ppm)</t>
  </si>
  <si>
    <t>Analytical results for S in OREAS 501 (Certified Value 0.364 wt.%)</t>
  </si>
  <si>
    <t>Analytical results for Sb in OREAS 501 (Indicative Value 0.71 ppm)</t>
  </si>
  <si>
    <t>Analytical results for Sc in OREAS 501 (Indicative Value 13 ppm)</t>
  </si>
  <si>
    <t>Analytical results for Se in OREAS 501 (Indicative Value 0.83 ppm)</t>
  </si>
  <si>
    <t>Analytical results for Sm in OREAS 501 (Indicative Value 6.15 ppm)</t>
  </si>
  <si>
    <t>Analytical results for Sn in OREAS 501 (Indicative Value 5.82 ppm)</t>
  </si>
  <si>
    <t>Analytical results for Sr in OREAS 501 (Indicative Value 324 ppm)</t>
  </si>
  <si>
    <t>Analytical results for Ta in OREAS 501 (Indicative Value 1.16 ppm)</t>
  </si>
  <si>
    <t>Analytical results for Tb in OREAS 501 (Indicative Value 0.8 ppm)</t>
  </si>
  <si>
    <t>Analytical results for Te in OREAS 501 (Indicative Value &lt; 0.3 ppm)</t>
  </si>
  <si>
    <t>Analytical results for Th in OREAS 501 (Indicative Value 15.8 ppm)</t>
  </si>
  <si>
    <t>Analytical results for Ti in OREAS 501 (Indicative Value 0.488 wt.%)</t>
  </si>
  <si>
    <t>Analytical results for Tl in OREAS 501 (Indicative Value 0.9 ppm)</t>
  </si>
  <si>
    <t>Analytical results for Tm in OREAS 501 (Indicative Value 0.4 ppm)</t>
  </si>
  <si>
    <t>Analytical results for U in OREAS 501 (Indicative Value 4.59 ppm)</t>
  </si>
  <si>
    <t>Analytical results for V in OREAS 501 (Indicative Value 119 ppm)</t>
  </si>
  <si>
    <t>Analytical results for W in OREAS 501 (Indicative Value 3.63 ppm)</t>
  </si>
  <si>
    <t>Analytical results for Y in OREAS 501 (Indicative Value 23.1 ppm)</t>
  </si>
  <si>
    <t>Analytical results for Yb in OREAS 501 (Indicative Value 2.45 ppm)</t>
  </si>
  <si>
    <t>Analytical results for Zn in OREAS 501 (Indicative Value 102 ppm)</t>
  </si>
  <si>
    <t>Analytical results for Zr in OREAS 501 (Indicative Value 84 ppm)</t>
  </si>
  <si>
    <t>Analytical results for Ag in OREAS 501 (Indicative Value 0.65 ppm)</t>
  </si>
  <si>
    <t>Analytical results for Al in OREAS 501 (Indicative Value 2.23 wt.%)</t>
  </si>
  <si>
    <t>Analytical results for As in OREAS 501 (Indicative Value 17.3 ppm)</t>
  </si>
  <si>
    <t>Analytical results for Au in OREAS 501 (Certified Value 0.192 ppm)</t>
  </si>
  <si>
    <t>Analytical results for Ba in OREAS 501 (Indicative Value 360 ppm)</t>
  </si>
  <si>
    <t>Analytical results for Be in OREAS 501 (Indicative Value &lt; 1 ppm)</t>
  </si>
  <si>
    <t>Analytical results for Bi in OREAS 501 (Indicative Value 1.52 ppm)</t>
  </si>
  <si>
    <t>Analytical results for Ca in OREAS 501 (Indicative Value 1.4 wt.%)</t>
  </si>
  <si>
    <t>Analytical results for Cd in OREAS 501 (Indicative Value 0.38 ppm)</t>
  </si>
  <si>
    <t>Analytical results for Ce in OREAS 501 (Indicative Value 62 ppm)</t>
  </si>
  <si>
    <t>Analytical results for Co in OREAS 501 (Indicative Value 13.2 ppm)</t>
  </si>
  <si>
    <t>Analytical results for Cr in OREAS 501 (Indicative Value 88 ppm)</t>
  </si>
  <si>
    <t>Analytical results for Fe in OREAS 501 (Indicative Value 4.1 wt.%)</t>
  </si>
  <si>
    <t>Analytical results for Ga in OREAS 501 (Indicative Value 13.4 ppm)</t>
  </si>
  <si>
    <t>Analytical results for Hf in OREAS 501 (Indicative Value 0.68 ppm)</t>
  </si>
  <si>
    <t>Analytical results for K in OREAS 501 (Indicative Value 1.15 wt.%)</t>
  </si>
  <si>
    <t>Analytical results for La in OREAS 501 (Indicative Value 29.3 ppm)</t>
  </si>
  <si>
    <t>Analytical results for Li in OREAS 501 (Indicative Value 31.1 ppm)</t>
  </si>
  <si>
    <t>Analytical results for Mg in OREAS 501 (Indicative Value 1.28 wt.%)</t>
  </si>
  <si>
    <t>Analytical results for Mn in OREAS 501 (Indicative Value 0.042 wt.%)</t>
  </si>
  <si>
    <t>Analytical results for Mo in OREAS 501 (Certified Value 58 ppm)</t>
  </si>
  <si>
    <t>Analytical results for Nb in OREAS 501 (Indicative Value 1.67 ppm)</t>
  </si>
  <si>
    <t>Analytical results for Ni in OREAS 501 (Indicative Value 68 ppm)</t>
  </si>
  <si>
    <t>Analytical results for P in OREAS 501 (Indicative Value 0.092 wt.%)</t>
  </si>
  <si>
    <t>Analytical results for Pb in OREAS 501 (Indicative Value 9.5 ppm)</t>
  </si>
  <si>
    <t>Analytical results for Rb in OREAS 501 (Indicative Value 127 ppm)</t>
  </si>
  <si>
    <t>Analytical results for S in OREAS 501 (Certified Value 0.355 wt.%)</t>
  </si>
  <si>
    <t>Analytical results for Sb in OREAS 501 (Indicative Value 0.28 ppm)</t>
  </si>
  <si>
    <t>Analytical results for Sc in OREAS 501 (Indicative Value 7.33 ppm)</t>
  </si>
  <si>
    <t>Analytical results for Se in OREAS 501 (Indicative Value 1.83 ppm)</t>
  </si>
  <si>
    <t>Analytical results for Sn in OREAS 501 (Indicative Value 4.77 ppm)</t>
  </si>
  <si>
    <t>Analytical results for Sr in OREAS 501 (Indicative Value 63 ppm)</t>
  </si>
  <si>
    <t>Analytical results for Ta in OREAS 501 (Indicative Value &lt; 0.4 ppm)</t>
  </si>
  <si>
    <t>Analytical results for Th in OREAS 501 (Indicative Value 17.4 ppm)</t>
  </si>
  <si>
    <t>Analytical results for Ti in OREAS 501 (Indicative Value 0.353 wt.%)</t>
  </si>
  <si>
    <t>Analytical results for U in OREAS 501 (Indicative Value 4.63 ppm)</t>
  </si>
  <si>
    <t>Analytical results for V in OREAS 501 (Indicative Value 103 ppm)</t>
  </si>
  <si>
    <t>Analytical results for W in OREAS 501 (Indicative Value 2.7 ppm)</t>
  </si>
  <si>
    <t>Analytical results for Y in OREAS 501 (Indicative Value 15.5 ppm)</t>
  </si>
  <si>
    <t>Analytical results for Zn in OREAS 501 (Indicative Value 85 ppm)</t>
  </si>
  <si>
    <t>Analytical results for Zr in OREAS 501 (Indicative Value 12 ppm)</t>
  </si>
  <si>
    <t>Analytical results for Au in OREAS 501 (Certified Value 0.204 ppm)</t>
  </si>
  <si>
    <t>Analytical results for Pd in OREAS 501 (Indicative Value 0.003 ppm)</t>
  </si>
  <si>
    <t>Analytical results for Pt in OREAS 501 (Indicative Value 0.005 ppm)</t>
  </si>
  <si>
    <r>
      <t>Analytical results for 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501 (Indicative Value 14.81 wt.%)</t>
    </r>
  </si>
  <si>
    <t>Analytical results for CaO in OREAS 501 (Indicative Value 4.33 wt.%)</t>
  </si>
  <si>
    <r>
      <t>Analytical results for Fe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501 (Indicative Value 6.43 wt.%)</t>
    </r>
  </si>
  <si>
    <r>
      <t>Analytical results for 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501 (Indicative Value 3.77 wt.%)</t>
    </r>
  </si>
  <si>
    <t>Analytical results for LOI in OREAS 501 (Indicative Value 1.38 wt.%)</t>
  </si>
  <si>
    <t>Analytical results for MgO in OREAS 501 (Indicative Value 2.58 wt.%)</t>
  </si>
  <si>
    <t>Analytical results for MnO in OREAS 501 (Indicative Value 0.075 wt.%)</t>
  </si>
  <si>
    <r>
      <t>Analytical results for Na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501 (Indicative Value 2.75 wt.%)</t>
    </r>
  </si>
  <si>
    <r>
      <t>Analytical results for P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  <r>
      <rPr>
        <sz val="12"/>
        <rFont val="Arial"/>
        <family val="2"/>
      </rPr>
      <t xml:space="preserve"> in OREAS 501 (Indicative Value 0.237 wt.%)</t>
    </r>
  </si>
  <si>
    <t>Analytical results for S in OREAS 501 (Indicative Value 0.356 wt.%)</t>
  </si>
  <si>
    <r>
      <t>Analytical results for SiO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501 (Indicative Value 62.18 wt.%)</t>
    </r>
  </si>
  <si>
    <r>
      <t>Analytical results for TiO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501 (Indicative Value 0.788 wt.%)</t>
    </r>
  </si>
  <si>
    <t>Analytical results for TOT_XRF in OREAS 501 (Indicative Value 100.79 wt.%)</t>
  </si>
  <si>
    <t>Analytical results for C in OREAS 501 (Indicative Value 0.25 wt.%)</t>
  </si>
  <si>
    <t>Analytical results for Cu in OREAS 501 (Certified Value 0.271 wt.%)</t>
  </si>
  <si>
    <t>Analytical results for Cu in OREAS 501 (Certified Value 0.267 wt.%)</t>
  </si>
  <si>
    <t/>
  </si>
  <si>
    <t>Table 3. Indicative Values for OREAS 501</t>
  </si>
  <si>
    <t>Table 2. Certified Values, SD's, 95% Confidence and Tolerance Limits for OREAS 501</t>
  </si>
  <si>
    <t>SD</t>
  </si>
  <si>
    <t>Table 1. Abbreviations used for OREAS 501</t>
  </si>
  <si>
    <t>Cu, Copper (wt.%)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</si>
</sst>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0.000"/>
    <numFmt numFmtId="166" formatCode="0&quot;g&quot;"/>
    <numFmt numFmtId="167" formatCode="0.0&quot;g&quot;"/>
  </numFmts>
  <fonts count="42">
    <font>
      <sz val="12"/>
      <name val="Arial MT"/>
    </font>
    <font>
      <sz val="10"/>
      <color theme="1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 MT"/>
    </font>
    <font>
      <sz val="8"/>
      <name val="Arial MT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i/>
      <sz val="10"/>
      <name val="Arial"/>
      <family val="2"/>
    </font>
    <font>
      <vertAlign val="subscript"/>
      <sz val="10"/>
      <name val="Arial"/>
      <family val="2"/>
    </font>
    <font>
      <sz val="12"/>
      <name val="Arial MT"/>
    </font>
    <font>
      <sz val="10"/>
      <name val="Arial"/>
      <family val="2"/>
    </font>
    <font>
      <b/>
      <sz val="8"/>
      <name val="Arial"/>
      <family val="2"/>
    </font>
    <font>
      <sz val="8.5"/>
      <name val="Arial"/>
      <family val="2"/>
    </font>
    <font>
      <vertAlign val="superscript"/>
      <sz val="10"/>
      <name val="Arial"/>
      <family val="2"/>
    </font>
    <font>
      <b/>
      <sz val="9.5"/>
      <name val="Arial"/>
      <family val="2"/>
    </font>
    <font>
      <u/>
      <sz val="10"/>
      <color theme="10"/>
      <name val="Arial"/>
      <family val="2"/>
    </font>
    <font>
      <vertAlign val="subscript"/>
      <sz val="12"/>
      <name val="Arial"/>
      <family val="2"/>
    </font>
    <font>
      <sz val="10"/>
      <color theme="0"/>
      <name val="Arial"/>
      <family val="2"/>
    </font>
    <font>
      <b/>
      <u/>
      <sz val="10"/>
      <name val="Arial MT"/>
    </font>
    <font>
      <sz val="9"/>
      <name val="Arial"/>
      <family val="2"/>
    </font>
    <font>
      <b/>
      <i/>
      <sz val="10"/>
      <name val="Arial"/>
      <family val="2"/>
    </font>
    <font>
      <u/>
      <vertAlign val="subscript"/>
      <sz val="10"/>
      <color theme="1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99CC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9999"/>
        <bgColor indexed="64"/>
      </patternFill>
    </fill>
  </fills>
  <borders count="8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auto="1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/>
      <top style="thin">
        <color auto="1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/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 style="thin">
        <color auto="1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thin">
        <color indexed="8"/>
      </top>
      <bottom/>
      <diagonal/>
    </border>
    <border>
      <left style="thin">
        <color indexed="64"/>
      </left>
      <right/>
      <top style="thin">
        <color auto="1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47">
    <xf numFmtId="0" fontId="0" fillId="0" borderId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5" borderId="0" applyNumberFormat="0" applyBorder="0" applyAlignment="0" applyProtection="0"/>
    <xf numFmtId="0" fontId="7" fillId="8" borderId="0" applyNumberFormat="0" applyBorder="0" applyAlignment="0" applyProtection="0"/>
    <xf numFmtId="0" fontId="7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9" borderId="0" applyNumberFormat="0" applyBorder="0" applyAlignment="0" applyProtection="0"/>
    <xf numFmtId="0" fontId="9" fillId="3" borderId="0" applyNumberFormat="0" applyBorder="0" applyAlignment="0" applyProtection="0"/>
    <xf numFmtId="0" fontId="10" fillId="20" borderId="1" applyNumberFormat="0" applyAlignment="0" applyProtection="0"/>
    <xf numFmtId="0" fontId="11" fillId="21" borderId="2" applyNumberFormat="0" applyAlignment="0" applyProtection="0"/>
    <xf numFmtId="0" fontId="12" fillId="0" borderId="0" applyNumberFormat="0" applyFill="0" applyBorder="0" applyAlignment="0" applyProtection="0"/>
    <xf numFmtId="0" fontId="13" fillId="4" borderId="0" applyNumberFormat="0" applyBorder="0" applyAlignment="0" applyProtection="0"/>
    <xf numFmtId="0" fontId="14" fillId="0" borderId="3" applyNumberFormat="0" applyFill="0" applyAlignment="0" applyProtection="0"/>
    <xf numFmtId="0" fontId="15" fillId="0" borderId="4" applyNumberFormat="0" applyFill="0" applyAlignment="0" applyProtection="0"/>
    <xf numFmtId="0" fontId="16" fillId="0" borderId="5" applyNumberFormat="0" applyFill="0" applyAlignment="0" applyProtection="0"/>
    <xf numFmtId="0" fontId="16" fillId="0" borderId="0" applyNumberFormat="0" applyFill="0" applyBorder="0" applyAlignment="0" applyProtection="0"/>
    <xf numFmtId="0" fontId="17" fillId="7" borderId="1" applyNumberFormat="0" applyAlignment="0" applyProtection="0"/>
    <xf numFmtId="0" fontId="18" fillId="0" borderId="6" applyNumberFormat="0" applyFill="0" applyAlignment="0" applyProtection="0"/>
    <xf numFmtId="0" fontId="19" fillId="22" borderId="0" applyNumberFormat="0" applyBorder="0" applyAlignment="0" applyProtection="0"/>
    <xf numFmtId="0" fontId="7" fillId="23" borderId="7" applyNumberFormat="0" applyFont="0" applyAlignment="0" applyProtection="0"/>
    <xf numFmtId="0" fontId="20" fillId="20" borderId="8" applyNumberFormat="0" applyAlignment="0" applyProtection="0"/>
    <xf numFmtId="0" fontId="21" fillId="0" borderId="0" applyNumberFormat="0" applyFill="0" applyBorder="0" applyAlignment="0" applyProtection="0"/>
    <xf numFmtId="0" fontId="22" fillId="0" borderId="9" applyNumberFormat="0" applyFill="0" applyAlignment="0" applyProtection="0"/>
    <xf numFmtId="0" fontId="23" fillId="0" borderId="0" applyNumberFormat="0" applyFill="0" applyBorder="0" applyAlignment="0" applyProtection="0"/>
    <xf numFmtId="0" fontId="24" fillId="0" borderId="0"/>
    <xf numFmtId="9" fontId="29" fillId="0" borderId="0" applyFont="0" applyFill="0" applyBorder="0" applyAlignment="0" applyProtection="0"/>
    <xf numFmtId="0" fontId="30" fillId="0" borderId="0"/>
    <xf numFmtId="0" fontId="1" fillId="0" borderId="0"/>
    <xf numFmtId="0" fontId="35" fillId="0" borderId="0" applyNumberFormat="0" applyFill="0" applyBorder="0" applyAlignment="0" applyProtection="0"/>
  </cellStyleXfs>
  <cellXfs count="258">
    <xf numFmtId="0" fontId="0" fillId="0" borderId="0" xfId="0"/>
    <xf numFmtId="0" fontId="2" fillId="0" borderId="0" xfId="0" applyFont="1"/>
    <xf numFmtId="0" fontId="2" fillId="0" borderId="0" xfId="0" applyFont="1" applyBorder="1"/>
    <xf numFmtId="0" fontId="27" fillId="26" borderId="0" xfId="0" applyFont="1" applyFill="1"/>
    <xf numFmtId="0" fontId="5" fillId="0" borderId="0" xfId="0" applyFont="1"/>
    <xf numFmtId="0" fontId="6" fillId="0" borderId="0" xfId="0" applyFont="1" applyBorder="1" applyAlignment="1">
      <alignment vertical="center"/>
    </xf>
    <xf numFmtId="0" fontId="5" fillId="0" borderId="0" xfId="0" applyFont="1" applyAlignment="1">
      <alignment vertical="center"/>
    </xf>
    <xf numFmtId="165" fontId="2" fillId="0" borderId="10" xfId="0" applyNumberFormat="1" applyFont="1" applyFill="1" applyBorder="1" applyAlignment="1">
      <alignment horizontal="center" vertical="center"/>
    </xf>
    <xf numFmtId="0" fontId="3" fillId="0" borderId="0" xfId="0" applyFont="1"/>
    <xf numFmtId="0" fontId="3" fillId="0" borderId="25" xfId="0" applyFont="1" applyFill="1" applyBorder="1" applyAlignment="1">
      <alignment vertical="center"/>
    </xf>
    <xf numFmtId="165" fontId="3" fillId="0" borderId="13" xfId="0" applyNumberFormat="1" applyFont="1" applyFill="1" applyBorder="1" applyAlignment="1">
      <alignment horizontal="center" vertical="center"/>
    </xf>
    <xf numFmtId="165" fontId="3" fillId="0" borderId="32" xfId="44" applyNumberFormat="1" applyFont="1" applyFill="1" applyBorder="1" applyAlignment="1">
      <alignment horizontal="center" vertical="center"/>
    </xf>
    <xf numFmtId="165" fontId="3" fillId="0" borderId="10" xfId="44" applyNumberFormat="1" applyFont="1" applyFill="1" applyBorder="1" applyAlignment="1">
      <alignment horizontal="center" vertical="center"/>
    </xf>
    <xf numFmtId="165" fontId="3" fillId="0" borderId="13" xfId="44" applyNumberFormat="1" applyFont="1" applyFill="1" applyBorder="1" applyAlignment="1">
      <alignment horizontal="center" vertical="center"/>
    </xf>
    <xf numFmtId="10" fontId="3" fillId="0" borderId="11" xfId="43" applyNumberFormat="1" applyFont="1" applyFill="1" applyBorder="1" applyAlignment="1">
      <alignment horizontal="center" vertical="center"/>
    </xf>
    <xf numFmtId="10" fontId="3" fillId="0" borderId="10" xfId="43" applyNumberFormat="1" applyFont="1" applyFill="1" applyBorder="1" applyAlignment="1">
      <alignment horizontal="center" vertical="center"/>
    </xf>
    <xf numFmtId="10" fontId="3" fillId="0" borderId="16" xfId="43" applyNumberFormat="1" applyFont="1" applyFill="1" applyBorder="1" applyAlignment="1">
      <alignment horizontal="center" vertical="center"/>
    </xf>
    <xf numFmtId="0" fontId="3" fillId="0" borderId="32" xfId="0" applyFont="1" applyBorder="1" applyAlignment="1">
      <alignment vertical="center"/>
    </xf>
    <xf numFmtId="0" fontId="3" fillId="26" borderId="0" xfId="0" applyFont="1" applyFill="1"/>
    <xf numFmtId="0" fontId="32" fillId="0" borderId="0" xfId="0" applyFont="1" applyAlignment="1">
      <alignment vertical="center"/>
    </xf>
    <xf numFmtId="0" fontId="32" fillId="0" borderId="0" xfId="0" applyFont="1"/>
    <xf numFmtId="0" fontId="31" fillId="0" borderId="0" xfId="0" applyFont="1" applyAlignment="1">
      <alignment vertical="center"/>
    </xf>
    <xf numFmtId="0" fontId="31" fillId="0" borderId="0" xfId="0" applyFont="1"/>
    <xf numFmtId="0" fontId="32" fillId="25" borderId="33" xfId="44" applyFont="1" applyFill="1" applyBorder="1" applyAlignment="1">
      <alignment horizontal="center" vertical="center"/>
    </xf>
    <xf numFmtId="0" fontId="32" fillId="25" borderId="12" xfId="44" applyFont="1" applyFill="1" applyBorder="1" applyAlignment="1">
      <alignment horizontal="center" vertical="center"/>
    </xf>
    <xf numFmtId="0" fontId="32" fillId="25" borderId="15" xfId="44" applyFont="1" applyFill="1" applyBorder="1" applyAlignment="1">
      <alignment horizontal="center" vertical="center"/>
    </xf>
    <xf numFmtId="0" fontId="32" fillId="25" borderId="17" xfId="44" applyFont="1" applyFill="1" applyBorder="1" applyAlignment="1">
      <alignment horizontal="center" vertical="center"/>
    </xf>
    <xf numFmtId="0" fontId="32" fillId="25" borderId="14" xfId="44" applyFont="1" applyFill="1" applyBorder="1" applyAlignment="1">
      <alignment horizontal="center" vertical="center"/>
    </xf>
    <xf numFmtId="0" fontId="5" fillId="0" borderId="0" xfId="0" applyFont="1" applyBorder="1" applyAlignment="1">
      <alignment vertical="center"/>
    </xf>
    <xf numFmtId="0" fontId="5" fillId="0" borderId="0" xfId="0" applyFont="1" applyBorder="1"/>
    <xf numFmtId="0" fontId="3" fillId="0" borderId="0" xfId="0" applyFont="1" applyBorder="1" applyAlignment="1">
      <alignment vertical="center"/>
    </xf>
    <xf numFmtId="0" fontId="3" fillId="0" borderId="0" xfId="0" applyFont="1" applyBorder="1"/>
    <xf numFmtId="0" fontId="3" fillId="0" borderId="45" xfId="0" applyFont="1" applyBorder="1" applyAlignment="1">
      <alignment vertical="center"/>
    </xf>
    <xf numFmtId="165" fontId="3" fillId="0" borderId="27" xfId="0" applyNumberFormat="1" applyFont="1" applyFill="1" applyBorder="1" applyAlignment="1">
      <alignment horizontal="center" vertical="center"/>
    </xf>
    <xf numFmtId="165" fontId="3" fillId="0" borderId="45" xfId="44" applyNumberFormat="1" applyFont="1" applyFill="1" applyBorder="1" applyAlignment="1">
      <alignment horizontal="center" vertical="center"/>
    </xf>
    <xf numFmtId="165" fontId="3" fillId="0" borderId="46" xfId="44" applyNumberFormat="1" applyFont="1" applyFill="1" applyBorder="1" applyAlignment="1">
      <alignment horizontal="center" vertical="center"/>
    </xf>
    <xf numFmtId="165" fontId="3" fillId="0" borderId="27" xfId="44" applyNumberFormat="1" applyFont="1" applyFill="1" applyBorder="1" applyAlignment="1">
      <alignment horizontal="center" vertical="center"/>
    </xf>
    <xf numFmtId="10" fontId="3" fillId="0" borderId="48" xfId="43" applyNumberFormat="1" applyFont="1" applyFill="1" applyBorder="1" applyAlignment="1">
      <alignment horizontal="center" vertical="center"/>
    </xf>
    <xf numFmtId="10" fontId="3" fillId="0" borderId="46" xfId="43" applyNumberFormat="1" applyFont="1" applyFill="1" applyBorder="1" applyAlignment="1">
      <alignment horizontal="center" vertical="center"/>
    </xf>
    <xf numFmtId="10" fontId="3" fillId="0" borderId="47" xfId="43" applyNumberFormat="1" applyFont="1" applyFill="1" applyBorder="1" applyAlignment="1">
      <alignment horizontal="center" vertical="center"/>
    </xf>
    <xf numFmtId="0" fontId="32" fillId="25" borderId="32" xfId="44" applyFont="1" applyFill="1" applyBorder="1" applyAlignment="1">
      <alignment horizontal="center" vertical="center"/>
    </xf>
    <xf numFmtId="0" fontId="32" fillId="25" borderId="10" xfId="44" applyFont="1" applyFill="1" applyBorder="1" applyAlignment="1">
      <alignment horizontal="center" vertical="center"/>
    </xf>
    <xf numFmtId="0" fontId="32" fillId="25" borderId="13" xfId="44" applyFont="1" applyFill="1" applyBorder="1" applyAlignment="1">
      <alignment horizontal="center" vertical="center"/>
    </xf>
    <xf numFmtId="0" fontId="32" fillId="25" borderId="11" xfId="44" applyFont="1" applyFill="1" applyBorder="1" applyAlignment="1">
      <alignment horizontal="center" vertical="center"/>
    </xf>
    <xf numFmtId="0" fontId="32" fillId="25" borderId="16" xfId="44" applyFont="1" applyFill="1" applyBorder="1" applyAlignment="1">
      <alignment horizontal="center" vertical="center"/>
    </xf>
    <xf numFmtId="0" fontId="3" fillId="0" borderId="49" xfId="0" applyFont="1" applyFill="1" applyBorder="1" applyAlignment="1">
      <alignment vertical="center"/>
    </xf>
    <xf numFmtId="165" fontId="3" fillId="0" borderId="44" xfId="44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2" fillId="0" borderId="26" xfId="0" applyFont="1" applyBorder="1" applyAlignment="1">
      <alignment vertical="center"/>
    </xf>
    <xf numFmtId="0" fontId="2" fillId="28" borderId="0" xfId="0" applyFont="1" applyFill="1"/>
    <xf numFmtId="0" fontId="3" fillId="28" borderId="0" xfId="0" applyFont="1" applyFill="1"/>
    <xf numFmtId="0" fontId="2" fillId="0" borderId="44" xfId="0" applyFont="1" applyBorder="1" applyAlignment="1">
      <alignment vertical="center" wrapText="1"/>
    </xf>
    <xf numFmtId="0" fontId="2" fillId="0" borderId="32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0" fontId="2" fillId="0" borderId="45" xfId="0" applyFont="1" applyBorder="1" applyAlignment="1">
      <alignment vertical="center" wrapText="1"/>
    </xf>
    <xf numFmtId="0" fontId="2" fillId="0" borderId="27" xfId="0" applyFont="1" applyBorder="1" applyAlignment="1">
      <alignment vertical="center" wrapText="1"/>
    </xf>
    <xf numFmtId="0" fontId="5" fillId="0" borderId="25" xfId="0" applyFont="1" applyBorder="1"/>
    <xf numFmtId="0" fontId="3" fillId="24" borderId="0" xfId="0" applyFont="1" applyFill="1" applyAlignment="1">
      <alignment horizontal="centerContinuous" vertical="center"/>
    </xf>
    <xf numFmtId="0" fontId="2" fillId="0" borderId="52" xfId="0" applyFont="1" applyBorder="1" applyAlignment="1">
      <alignment vertical="center" wrapText="1"/>
    </xf>
    <xf numFmtId="165" fontId="3" fillId="0" borderId="52" xfId="0" applyNumberFormat="1" applyFont="1" applyFill="1" applyBorder="1" applyAlignment="1">
      <alignment horizontal="center" vertical="center"/>
    </xf>
    <xf numFmtId="165" fontId="3" fillId="0" borderId="52" xfId="44" applyNumberFormat="1" applyFont="1" applyFill="1" applyBorder="1" applyAlignment="1">
      <alignment horizontal="center" vertical="center"/>
    </xf>
    <xf numFmtId="10" fontId="3" fillId="0" borderId="51" xfId="43" applyNumberFormat="1" applyFont="1" applyFill="1" applyBorder="1" applyAlignment="1">
      <alignment horizontal="center" vertical="center"/>
    </xf>
    <xf numFmtId="0" fontId="2" fillId="0" borderId="53" xfId="0" applyFont="1" applyBorder="1" applyAlignment="1">
      <alignment vertical="center"/>
    </xf>
    <xf numFmtId="0" fontId="2" fillId="0" borderId="54" xfId="0" applyFont="1" applyBorder="1" applyAlignment="1">
      <alignment vertical="center"/>
    </xf>
    <xf numFmtId="0" fontId="3" fillId="0" borderId="54" xfId="0" applyFont="1" applyBorder="1" applyAlignment="1">
      <alignment vertical="center"/>
    </xf>
    <xf numFmtId="0" fontId="3" fillId="0" borderId="54" xfId="0" applyFont="1" applyBorder="1"/>
    <xf numFmtId="0" fontId="3" fillId="0" borderId="11" xfId="0" applyFont="1" applyBorder="1" applyAlignment="1">
      <alignment vertical="center"/>
    </xf>
    <xf numFmtId="0" fontId="3" fillId="0" borderId="25" xfId="0" applyFont="1" applyBorder="1"/>
    <xf numFmtId="0" fontId="4" fillId="24" borderId="0" xfId="0" applyFont="1" applyFill="1" applyBorder="1" applyAlignment="1">
      <alignment horizontal="centerContinuous" vertical="center"/>
    </xf>
    <xf numFmtId="0" fontId="4" fillId="28" borderId="0" xfId="0" applyFont="1" applyFill="1"/>
    <xf numFmtId="165" fontId="3" fillId="0" borderId="55" xfId="44" applyNumberFormat="1" applyFont="1" applyFill="1" applyBorder="1" applyAlignment="1">
      <alignment horizontal="center" vertical="center"/>
    </xf>
    <xf numFmtId="10" fontId="3" fillId="0" borderId="55" xfId="43" applyNumberFormat="1" applyFont="1" applyFill="1" applyBorder="1" applyAlignment="1">
      <alignment horizontal="center" vertical="center"/>
    </xf>
    <xf numFmtId="10" fontId="3" fillId="0" borderId="56" xfId="43" applyNumberFormat="1" applyFont="1" applyFill="1" applyBorder="1" applyAlignment="1">
      <alignment horizontal="center" vertical="center"/>
    </xf>
    <xf numFmtId="164" fontId="26" fillId="0" borderId="0" xfId="0" applyNumberFormat="1" applyFont="1" applyAlignment="1">
      <alignment horizontal="centerContinuous" vertical="center"/>
    </xf>
    <xf numFmtId="164" fontId="26" fillId="0" borderId="0" xfId="0" applyNumberFormat="1" applyFont="1" applyAlignment="1">
      <alignment horizontal="left" vertical="center"/>
    </xf>
    <xf numFmtId="164" fontId="25" fillId="0" borderId="0" xfId="0" applyNumberFormat="1" applyFont="1" applyAlignment="1">
      <alignment vertical="center"/>
    </xf>
    <xf numFmtId="1" fontId="2" fillId="0" borderId="10" xfId="0" applyNumberFormat="1" applyFont="1" applyFill="1" applyBorder="1" applyAlignment="1">
      <alignment horizontal="center" vertical="center"/>
    </xf>
    <xf numFmtId="164" fontId="25" fillId="0" borderId="0" xfId="0" applyNumberFormat="1" applyFont="1" applyBorder="1" applyAlignment="1">
      <alignment vertical="center"/>
    </xf>
    <xf numFmtId="164" fontId="2" fillId="0" borderId="32" xfId="0" applyNumberFormat="1" applyFont="1" applyBorder="1" applyAlignment="1">
      <alignment horizontal="center" vertical="center"/>
    </xf>
    <xf numFmtId="164" fontId="2" fillId="0" borderId="10" xfId="0" applyNumberFormat="1" applyFont="1" applyBorder="1" applyAlignment="1">
      <alignment horizontal="center" vertical="center"/>
    </xf>
    <xf numFmtId="0" fontId="4" fillId="30" borderId="60" xfId="0" applyFont="1" applyFill="1" applyBorder="1" applyAlignment="1">
      <alignment horizontal="center" vertical="center" wrapText="1"/>
    </xf>
    <xf numFmtId="1" fontId="2" fillId="0" borderId="21" xfId="0" applyNumberFormat="1" applyFont="1" applyFill="1" applyBorder="1" applyAlignment="1">
      <alignment horizontal="center" vertical="center"/>
    </xf>
    <xf numFmtId="165" fontId="2" fillId="0" borderId="21" xfId="0" applyNumberFormat="1" applyFont="1" applyFill="1" applyBorder="1" applyAlignment="1">
      <alignment horizontal="center" vertical="center"/>
    </xf>
    <xf numFmtId="0" fontId="4" fillId="30" borderId="10" xfId="0" applyFont="1" applyFill="1" applyBorder="1" applyAlignment="1">
      <alignment horizontal="center" vertical="center"/>
    </xf>
    <xf numFmtId="0" fontId="4" fillId="30" borderId="21" xfId="0" applyFont="1" applyFill="1" applyBorder="1" applyAlignment="1">
      <alignment horizontal="center" vertical="center"/>
    </xf>
    <xf numFmtId="164" fontId="2" fillId="30" borderId="28" xfId="0" applyNumberFormat="1" applyFont="1" applyFill="1" applyBorder="1" applyAlignment="1">
      <alignment horizontal="center" vertical="center"/>
    </xf>
    <xf numFmtId="164" fontId="2" fillId="30" borderId="29" xfId="0" applyNumberFormat="1" applyFont="1" applyFill="1" applyBorder="1" applyAlignment="1">
      <alignment horizontal="center" vertical="center"/>
    </xf>
    <xf numFmtId="164" fontId="2" fillId="30" borderId="34" xfId="0" applyNumberFormat="1" applyFont="1" applyFill="1" applyBorder="1" applyAlignment="1">
      <alignment horizontal="center" vertical="center"/>
    </xf>
    <xf numFmtId="0" fontId="2" fillId="30" borderId="40" xfId="0" applyFont="1" applyFill="1" applyBorder="1" applyAlignment="1">
      <alignment horizontal="center" vertical="center" wrapText="1"/>
    </xf>
    <xf numFmtId="0" fontId="2" fillId="30" borderId="41" xfId="0" applyFont="1" applyFill="1" applyBorder="1" applyAlignment="1">
      <alignment horizontal="center" vertical="center" wrapText="1"/>
    </xf>
    <xf numFmtId="0" fontId="2" fillId="0" borderId="11" xfId="0" applyFont="1" applyBorder="1" applyAlignment="1" applyProtection="1">
      <alignment horizontal="center"/>
    </xf>
    <xf numFmtId="2" fontId="2" fillId="0" borderId="11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>
      <alignment horizontal="center"/>
    </xf>
    <xf numFmtId="0" fontId="2" fillId="0" borderId="64" xfId="0" applyFont="1" applyBorder="1"/>
    <xf numFmtId="10" fontId="2" fillId="0" borderId="10" xfId="43" applyNumberFormat="1" applyFont="1" applyFill="1" applyBorder="1" applyAlignment="1">
      <alignment horizontal="center"/>
    </xf>
    <xf numFmtId="0" fontId="2" fillId="0" borderId="68" xfId="0" applyFont="1" applyBorder="1" applyAlignment="1" applyProtection="1">
      <alignment horizontal="center"/>
    </xf>
    <xf numFmtId="0" fontId="2" fillId="0" borderId="69" xfId="0" applyFont="1" applyBorder="1" applyAlignment="1" applyProtection="1">
      <alignment horizontal="center"/>
    </xf>
    <xf numFmtId="2" fontId="2" fillId="0" borderId="68" xfId="0" applyNumberFormat="1" applyFont="1" applyFill="1" applyBorder="1" applyAlignment="1" applyProtection="1">
      <alignment horizontal="center"/>
    </xf>
    <xf numFmtId="2" fontId="2" fillId="0" borderId="70" xfId="0" applyNumberFormat="1" applyFont="1" applyFill="1" applyBorder="1" applyAlignment="1" applyProtection="1">
      <alignment horizontal="center"/>
    </xf>
    <xf numFmtId="0" fontId="2" fillId="0" borderId="73" xfId="0" applyFont="1" applyBorder="1" applyAlignment="1" applyProtection="1">
      <alignment horizontal="center"/>
    </xf>
    <xf numFmtId="0" fontId="2" fillId="0" borderId="74" xfId="0" applyFont="1" applyBorder="1" applyAlignment="1" applyProtection="1">
      <alignment horizontal="center"/>
    </xf>
    <xf numFmtId="0" fontId="2" fillId="0" borderId="18" xfId="0" applyFont="1" applyBorder="1"/>
    <xf numFmtId="0" fontId="2" fillId="0" borderId="0" xfId="0" applyFont="1" applyFill="1" applyBorder="1"/>
    <xf numFmtId="2" fontId="2" fillId="0" borderId="66" xfId="0" applyNumberFormat="1" applyFont="1" applyFill="1" applyBorder="1" applyAlignment="1" applyProtection="1">
      <alignment horizontal="center"/>
    </xf>
    <xf numFmtId="2" fontId="2" fillId="0" borderId="67" xfId="0" applyNumberFormat="1" applyFont="1" applyFill="1" applyBorder="1" applyAlignment="1" applyProtection="1">
      <alignment horizontal="center"/>
    </xf>
    <xf numFmtId="2" fontId="2" fillId="0" borderId="55" xfId="0" applyNumberFormat="1" applyFont="1" applyBorder="1" applyAlignment="1">
      <alignment horizontal="center"/>
    </xf>
    <xf numFmtId="165" fontId="2" fillId="0" borderId="10" xfId="0" applyNumberFormat="1" applyFont="1" applyFill="1" applyBorder="1" applyAlignment="1">
      <alignment horizontal="center"/>
    </xf>
    <xf numFmtId="0" fontId="25" fillId="0" borderId="75" xfId="0" applyFont="1" applyFill="1" applyBorder="1" applyAlignment="1">
      <alignment horizontal="center" vertical="center"/>
    </xf>
    <xf numFmtId="166" fontId="2" fillId="0" borderId="11" xfId="0" applyNumberFormat="1" applyFont="1" applyFill="1" applyBorder="1" applyAlignment="1" applyProtection="1">
      <alignment horizontal="center"/>
    </xf>
    <xf numFmtId="167" fontId="2" fillId="0" borderId="11" xfId="0" applyNumberFormat="1" applyFont="1" applyFill="1" applyBorder="1" applyAlignment="1" applyProtection="1">
      <alignment horizontal="center"/>
    </xf>
    <xf numFmtId="0" fontId="2" fillId="0" borderId="18" xfId="0" applyFont="1" applyFill="1" applyBorder="1"/>
    <xf numFmtId="2" fontId="37" fillId="0" borderId="0" xfId="0" applyNumberFormat="1" applyFont="1" applyFill="1" applyBorder="1" applyAlignment="1">
      <alignment horizontal="center"/>
    </xf>
    <xf numFmtId="2" fontId="2" fillId="0" borderId="0" xfId="0" applyNumberFormat="1" applyFont="1" applyFill="1" applyBorder="1" applyAlignment="1"/>
    <xf numFmtId="0" fontId="2" fillId="0" borderId="11" xfId="0" applyFont="1" applyBorder="1"/>
    <xf numFmtId="165" fontId="2" fillId="0" borderId="0" xfId="0" applyNumberFormat="1" applyFont="1" applyFill="1" applyBorder="1" applyAlignment="1"/>
    <xf numFmtId="0" fontId="2" fillId="0" borderId="0" xfId="0" applyFont="1" applyFill="1" applyBorder="1" applyAlignment="1"/>
    <xf numFmtId="0" fontId="0" fillId="0" borderId="0" xfId="0" applyFont="1"/>
    <xf numFmtId="0" fontId="0" fillId="0" borderId="75" xfId="0" applyFont="1" applyBorder="1"/>
    <xf numFmtId="0" fontId="38" fillId="0" borderId="0" xfId="0" applyFont="1" applyBorder="1"/>
    <xf numFmtId="0" fontId="4" fillId="32" borderId="0" xfId="0" applyFont="1" applyFill="1" applyBorder="1" applyAlignment="1">
      <alignment horizontal="center"/>
    </xf>
    <xf numFmtId="0" fontId="5" fillId="0" borderId="0" xfId="0" quotePrefix="1" applyFont="1" applyBorder="1"/>
    <xf numFmtId="0" fontId="4" fillId="31" borderId="0" xfId="0" applyFont="1" applyFill="1" applyBorder="1" applyAlignment="1">
      <alignment horizontal="center"/>
    </xf>
    <xf numFmtId="0" fontId="0" fillId="0" borderId="58" xfId="0" applyBorder="1"/>
    <xf numFmtId="0" fontId="39" fillId="0" borderId="18" xfId="0" applyFont="1" applyFill="1" applyBorder="1"/>
    <xf numFmtId="165" fontId="2" fillId="0" borderId="57" xfId="0" applyNumberFormat="1" applyFont="1" applyFill="1" applyBorder="1" applyAlignment="1">
      <alignment horizontal="center" vertical="center"/>
    </xf>
    <xf numFmtId="0" fontId="6" fillId="0" borderId="0" xfId="0" applyFont="1"/>
    <xf numFmtId="0" fontId="6" fillId="0" borderId="0" xfId="0" applyFont="1" applyBorder="1"/>
    <xf numFmtId="164" fontId="25" fillId="0" borderId="0" xfId="0" applyNumberFormat="1" applyFont="1" applyFill="1" applyAlignment="1">
      <alignment vertical="center"/>
    </xf>
    <xf numFmtId="2" fontId="27" fillId="0" borderId="13" xfId="0" applyNumberFormat="1" applyFont="1" applyBorder="1" applyAlignment="1">
      <alignment horizontal="center" vertical="center"/>
    </xf>
    <xf numFmtId="164" fontId="27" fillId="0" borderId="13" xfId="0" applyNumberFormat="1" applyFont="1" applyBorder="1" applyAlignment="1">
      <alignment horizontal="center" vertical="center"/>
    </xf>
    <xf numFmtId="1" fontId="27" fillId="0" borderId="13" xfId="0" applyNumberFormat="1" applyFont="1" applyBorder="1" applyAlignment="1">
      <alignment horizontal="center" vertical="center"/>
    </xf>
    <xf numFmtId="2" fontId="2" fillId="31" borderId="10" xfId="0" applyNumberFormat="1" applyFont="1" applyFill="1" applyBorder="1" applyAlignment="1" applyProtection="1">
      <alignment horizontal="center"/>
    </xf>
    <xf numFmtId="2" fontId="2" fillId="31" borderId="66" xfId="0" applyNumberFormat="1" applyFont="1" applyFill="1" applyBorder="1" applyAlignment="1" applyProtection="1">
      <alignment horizontal="center"/>
    </xf>
    <xf numFmtId="2" fontId="2" fillId="0" borderId="11" xfId="0" quotePrefix="1" applyNumberFormat="1" applyFont="1" applyFill="1" applyBorder="1" applyAlignment="1" applyProtection="1">
      <alignment horizontal="center"/>
    </xf>
    <xf numFmtId="2" fontId="2" fillId="0" borderId="10" xfId="0" quotePrefix="1" applyNumberFormat="1" applyFont="1" applyFill="1" applyBorder="1" applyAlignment="1" applyProtection="1">
      <alignment horizontal="center"/>
    </xf>
    <xf numFmtId="0" fontId="2" fillId="0" borderId="71" xfId="0" applyFont="1" applyBorder="1"/>
    <xf numFmtId="2" fontId="2" fillId="0" borderId="79" xfId="0" applyNumberFormat="1" applyFont="1" applyFill="1" applyBorder="1" applyAlignment="1" applyProtection="1">
      <alignment horizontal="center"/>
    </xf>
    <xf numFmtId="2" fontId="2" fillId="0" borderId="71" xfId="0" quotePrefix="1" applyNumberFormat="1" applyFont="1" applyFill="1" applyBorder="1" applyAlignment="1" applyProtection="1">
      <alignment horizontal="center"/>
    </xf>
    <xf numFmtId="2" fontId="2" fillId="0" borderId="71" xfId="0" applyNumberFormat="1" applyFont="1" applyFill="1" applyBorder="1" applyAlignment="1" applyProtection="1">
      <alignment horizontal="center"/>
    </xf>
    <xf numFmtId="166" fontId="2" fillId="0" borderId="0" xfId="0" applyNumberFormat="1" applyFont="1" applyFill="1" applyBorder="1" applyAlignment="1" applyProtection="1">
      <alignment horizontal="center"/>
    </xf>
    <xf numFmtId="165" fontId="2" fillId="0" borderId="71" xfId="0" applyNumberFormat="1" applyFont="1" applyFill="1" applyBorder="1" applyAlignment="1">
      <alignment horizontal="center"/>
    </xf>
    <xf numFmtId="10" fontId="2" fillId="0" borderId="71" xfId="43" applyNumberFormat="1" applyFont="1" applyFill="1" applyBorder="1" applyAlignment="1">
      <alignment horizontal="center"/>
    </xf>
    <xf numFmtId="0" fontId="2" fillId="0" borderId="78" xfId="0" applyFont="1" applyBorder="1"/>
    <xf numFmtId="0" fontId="2" fillId="0" borderId="11" xfId="0" quotePrefix="1" applyFont="1" applyBorder="1" applyAlignment="1" applyProtection="1">
      <alignment horizontal="center"/>
    </xf>
    <xf numFmtId="165" fontId="2" fillId="0" borderId="71" xfId="0" applyNumberFormat="1" applyFont="1" applyFill="1" applyBorder="1" applyAlignment="1">
      <alignment horizontal="center" vertical="center"/>
    </xf>
    <xf numFmtId="164" fontId="2" fillId="0" borderId="71" xfId="0" applyNumberFormat="1" applyFont="1" applyFill="1" applyBorder="1" applyAlignment="1">
      <alignment horizontal="center" vertical="center"/>
    </xf>
    <xf numFmtId="1" fontId="2" fillId="0" borderId="75" xfId="0" applyNumberFormat="1" applyFont="1" applyFill="1" applyBorder="1" applyAlignment="1">
      <alignment horizontal="center" vertical="center"/>
    </xf>
    <xf numFmtId="165" fontId="2" fillId="0" borderId="75" xfId="0" applyNumberFormat="1" applyFont="1" applyFill="1" applyBorder="1" applyAlignment="1">
      <alignment horizontal="center" vertical="center"/>
    </xf>
    <xf numFmtId="164" fontId="4" fillId="29" borderId="25" xfId="0" applyNumberFormat="1" applyFont="1" applyFill="1" applyBorder="1" applyAlignment="1">
      <alignment horizontal="left" vertical="center"/>
    </xf>
    <xf numFmtId="164" fontId="4" fillId="29" borderId="0" xfId="0" applyNumberFormat="1" applyFont="1" applyFill="1" applyBorder="1" applyAlignment="1">
      <alignment horizontal="center" vertical="center"/>
    </xf>
    <xf numFmtId="2" fontId="40" fillId="29" borderId="0" xfId="0" applyNumberFormat="1" applyFont="1" applyFill="1" applyBorder="1" applyAlignment="1">
      <alignment horizontal="center" vertical="center"/>
    </xf>
    <xf numFmtId="164" fontId="40" fillId="29" borderId="0" xfId="0" applyNumberFormat="1" applyFont="1" applyFill="1" applyBorder="1" applyAlignment="1">
      <alignment horizontal="center" vertical="center"/>
    </xf>
    <xf numFmtId="1" fontId="40" fillId="29" borderId="50" xfId="0" applyNumberFormat="1" applyFont="1" applyFill="1" applyBorder="1" applyAlignment="1">
      <alignment horizontal="center" vertical="center"/>
    </xf>
    <xf numFmtId="164" fontId="35" fillId="0" borderId="32" xfId="46" applyNumberFormat="1" applyBorder="1" applyAlignment="1">
      <alignment horizontal="center" vertical="center"/>
    </xf>
    <xf numFmtId="165" fontId="27" fillId="0" borderId="13" xfId="0" applyNumberFormat="1" applyFont="1" applyBorder="1" applyAlignment="1">
      <alignment horizontal="center" vertical="center"/>
    </xf>
    <xf numFmtId="0" fontId="4" fillId="30" borderId="75" xfId="0" applyFont="1" applyFill="1" applyBorder="1" applyAlignment="1">
      <alignment horizontal="center" vertical="center"/>
    </xf>
    <xf numFmtId="165" fontId="4" fillId="29" borderId="81" xfId="0" applyNumberFormat="1" applyFont="1" applyFill="1" applyBorder="1" applyAlignment="1">
      <alignment horizontal="center" vertical="center"/>
    </xf>
    <xf numFmtId="2" fontId="4" fillId="29" borderId="81" xfId="0" applyNumberFormat="1" applyFont="1" applyFill="1" applyBorder="1" applyAlignment="1">
      <alignment horizontal="center" vertical="center"/>
    </xf>
    <xf numFmtId="2" fontId="4" fillId="29" borderId="82" xfId="0" applyNumberFormat="1" applyFont="1" applyFill="1" applyBorder="1" applyAlignment="1">
      <alignment horizontal="center" vertical="center"/>
    </xf>
    <xf numFmtId="0" fontId="35" fillId="0" borderId="20" xfId="46" applyFill="1" applyBorder="1" applyAlignment="1">
      <alignment vertical="center"/>
    </xf>
    <xf numFmtId="164" fontId="2" fillId="0" borderId="45" xfId="0" applyNumberFormat="1" applyFont="1" applyBorder="1" applyAlignment="1">
      <alignment horizontal="center" vertical="center"/>
    </xf>
    <xf numFmtId="164" fontId="2" fillId="0" borderId="46" xfId="0" applyNumberFormat="1" applyFont="1" applyBorder="1" applyAlignment="1">
      <alignment horizontal="center" vertical="center"/>
    </xf>
    <xf numFmtId="164" fontId="35" fillId="0" borderId="45" xfId="46" applyNumberFormat="1" applyBorder="1" applyAlignment="1">
      <alignment horizontal="center" vertical="center"/>
    </xf>
    <xf numFmtId="165" fontId="27" fillId="0" borderId="27" xfId="0" applyNumberFormat="1" applyFont="1" applyBorder="1" applyAlignment="1">
      <alignment horizontal="center" vertical="center"/>
    </xf>
    <xf numFmtId="164" fontId="27" fillId="0" borderId="27" xfId="0" applyNumberFormat="1" applyFont="1" applyBorder="1" applyAlignment="1">
      <alignment horizontal="center" vertical="center"/>
    </xf>
    <xf numFmtId="1" fontId="27" fillId="0" borderId="27" xfId="0" applyNumberFormat="1" applyFont="1" applyBorder="1" applyAlignment="1">
      <alignment horizontal="center" vertical="center"/>
    </xf>
    <xf numFmtId="0" fontId="35" fillId="0" borderId="22" xfId="46" applyFill="1" applyBorder="1" applyAlignment="1">
      <alignment vertical="center"/>
    </xf>
    <xf numFmtId="165" fontId="2" fillId="0" borderId="23" xfId="0" applyNumberFormat="1" applyFont="1" applyFill="1" applyBorder="1" applyAlignment="1">
      <alignment horizontal="center" vertical="center"/>
    </xf>
    <xf numFmtId="165" fontId="2" fillId="0" borderId="77" xfId="0" applyNumberFormat="1" applyFont="1" applyFill="1" applyBorder="1" applyAlignment="1">
      <alignment horizontal="center" vertical="center"/>
    </xf>
    <xf numFmtId="165" fontId="2" fillId="0" borderId="24" xfId="0" applyNumberFormat="1" applyFont="1" applyFill="1" applyBorder="1" applyAlignment="1">
      <alignment horizontal="center" vertical="center"/>
    </xf>
    <xf numFmtId="165" fontId="2" fillId="0" borderId="66" xfId="0" applyNumberFormat="1" applyFont="1" applyFill="1" applyBorder="1" applyAlignment="1" applyProtection="1">
      <alignment horizontal="center"/>
    </xf>
    <xf numFmtId="165" fontId="2" fillId="0" borderId="66" xfId="0" applyNumberFormat="1" applyFont="1" applyBorder="1" applyAlignment="1">
      <alignment horizontal="center"/>
    </xf>
    <xf numFmtId="165" fontId="2" fillId="0" borderId="71" xfId="0" applyNumberFormat="1" applyFont="1" applyBorder="1"/>
    <xf numFmtId="165" fontId="2" fillId="0" borderId="0" xfId="0" applyNumberFormat="1" applyFont="1" applyBorder="1"/>
    <xf numFmtId="165" fontId="37" fillId="0" borderId="0" xfId="0" applyNumberFormat="1" applyFont="1" applyFill="1" applyBorder="1" applyAlignment="1">
      <alignment horizontal="center"/>
    </xf>
    <xf numFmtId="165" fontId="2" fillId="31" borderId="10" xfId="0" applyNumberFormat="1" applyFont="1" applyFill="1" applyBorder="1" applyAlignment="1" applyProtection="1">
      <alignment horizontal="center"/>
    </xf>
    <xf numFmtId="165" fontId="2" fillId="0" borderId="10" xfId="0" applyNumberFormat="1" applyFont="1" applyFill="1" applyBorder="1" applyAlignment="1" applyProtection="1">
      <alignment horizontal="center"/>
    </xf>
    <xf numFmtId="165" fontId="2" fillId="0" borderId="10" xfId="0" applyNumberFormat="1" applyFont="1" applyBorder="1" applyAlignment="1">
      <alignment horizontal="center"/>
    </xf>
    <xf numFmtId="165" fontId="2" fillId="0" borderId="55" xfId="0" applyNumberFormat="1" applyFont="1" applyBorder="1" applyAlignment="1">
      <alignment horizontal="center"/>
    </xf>
    <xf numFmtId="2" fontId="2" fillId="0" borderId="71" xfId="0" applyNumberFormat="1" applyFont="1" applyBorder="1"/>
    <xf numFmtId="2" fontId="2" fillId="0" borderId="0" xfId="0" applyNumberFormat="1" applyFont="1" applyBorder="1"/>
    <xf numFmtId="164" fontId="2" fillId="0" borderId="66" xfId="0" applyNumberFormat="1" applyFont="1" applyFill="1" applyBorder="1" applyAlignment="1" applyProtection="1">
      <alignment horizontal="center"/>
    </xf>
    <xf numFmtId="164" fontId="2" fillId="0" borderId="71" xfId="0" applyNumberFormat="1" applyFont="1" applyBorder="1"/>
    <xf numFmtId="164" fontId="2" fillId="0" borderId="0" xfId="0" applyNumberFormat="1" applyFont="1" applyBorder="1"/>
    <xf numFmtId="164" fontId="37" fillId="0" borderId="0" xfId="0" applyNumberFormat="1" applyFont="1" applyFill="1" applyBorder="1" applyAlignment="1">
      <alignment horizontal="center"/>
    </xf>
    <xf numFmtId="164" fontId="2" fillId="0" borderId="10" xfId="0" applyNumberFormat="1" applyFont="1" applyFill="1" applyBorder="1" applyAlignment="1" applyProtection="1">
      <alignment horizontal="center"/>
    </xf>
    <xf numFmtId="164" fontId="2" fillId="0" borderId="0" xfId="0" applyNumberFormat="1" applyFont="1" applyFill="1" applyBorder="1" applyAlignment="1"/>
    <xf numFmtId="164" fontId="2" fillId="0" borderId="55" xfId="0" applyNumberFormat="1" applyFont="1" applyBorder="1" applyAlignment="1">
      <alignment horizontal="center"/>
    </xf>
    <xf numFmtId="164" fontId="2" fillId="0" borderId="10" xfId="0" applyNumberFormat="1" applyFont="1" applyFill="1" applyBorder="1" applyAlignment="1">
      <alignment horizontal="center"/>
    </xf>
    <xf numFmtId="1" fontId="2" fillId="0" borderId="66" xfId="0" applyNumberFormat="1" applyFont="1" applyFill="1" applyBorder="1" applyAlignment="1" applyProtection="1">
      <alignment horizontal="center"/>
    </xf>
    <xf numFmtId="1" fontId="2" fillId="0" borderId="71" xfId="0" applyNumberFormat="1" applyFont="1" applyBorder="1"/>
    <xf numFmtId="1" fontId="2" fillId="0" borderId="0" xfId="0" applyNumberFormat="1" applyFont="1" applyBorder="1"/>
    <xf numFmtId="1" fontId="37" fillId="0" borderId="0" xfId="0" applyNumberFormat="1" applyFont="1" applyFill="1" applyBorder="1" applyAlignment="1">
      <alignment horizontal="center"/>
    </xf>
    <xf numFmtId="1" fontId="2" fillId="0" borderId="10" xfId="0" applyNumberFormat="1" applyFont="1" applyFill="1" applyBorder="1" applyAlignment="1" applyProtection="1">
      <alignment horizontal="center"/>
    </xf>
    <xf numFmtId="1" fontId="2" fillId="0" borderId="0" xfId="0" applyNumberFormat="1" applyFont="1" applyFill="1" applyBorder="1" applyAlignment="1"/>
    <xf numFmtId="1" fontId="2" fillId="0" borderId="55" xfId="0" applyNumberFormat="1" applyFont="1" applyBorder="1" applyAlignment="1">
      <alignment horizontal="center"/>
    </xf>
    <xf numFmtId="1" fontId="2" fillId="0" borderId="10" xfId="0" applyNumberFormat="1" applyFont="1" applyFill="1" applyBorder="1" applyAlignment="1">
      <alignment horizontal="center"/>
    </xf>
    <xf numFmtId="1" fontId="2" fillId="0" borderId="66" xfId="0" applyNumberFormat="1" applyFont="1" applyBorder="1" applyAlignment="1">
      <alignment horizontal="center"/>
    </xf>
    <xf numFmtId="1" fontId="2" fillId="31" borderId="66" xfId="0" applyNumberFormat="1" applyFont="1" applyFill="1" applyBorder="1" applyAlignment="1" applyProtection="1">
      <alignment horizontal="center"/>
    </xf>
    <xf numFmtId="1" fontId="2" fillId="0" borderId="67" xfId="0" applyNumberFormat="1" applyFont="1" applyFill="1" applyBorder="1" applyAlignment="1" applyProtection="1">
      <alignment horizontal="center"/>
    </xf>
    <xf numFmtId="1" fontId="2" fillId="0" borderId="78" xfId="0" applyNumberFormat="1" applyFont="1" applyBorder="1"/>
    <xf numFmtId="1" fontId="2" fillId="0" borderId="10" xfId="0" applyNumberFormat="1" applyFont="1" applyBorder="1" applyAlignment="1">
      <alignment horizontal="center"/>
    </xf>
    <xf numFmtId="1" fontId="2" fillId="31" borderId="10" xfId="0" applyNumberFormat="1" applyFont="1" applyFill="1" applyBorder="1" applyAlignment="1" applyProtection="1">
      <alignment horizontal="center"/>
    </xf>
    <xf numFmtId="1" fontId="2" fillId="0" borderId="16" xfId="0" applyNumberFormat="1" applyFont="1" applyFill="1" applyBorder="1" applyAlignment="1" applyProtection="1">
      <alignment horizontal="center"/>
    </xf>
    <xf numFmtId="1" fontId="2" fillId="0" borderId="71" xfId="0" applyNumberFormat="1" applyFont="1" applyFill="1" applyBorder="1" applyAlignment="1" applyProtection="1">
      <alignment horizontal="center"/>
    </xf>
    <xf numFmtId="1" fontId="2" fillId="32" borderId="10" xfId="0" applyNumberFormat="1" applyFont="1" applyFill="1" applyBorder="1" applyAlignment="1" applyProtection="1">
      <alignment horizontal="center"/>
    </xf>
    <xf numFmtId="1" fontId="2" fillId="0" borderId="71" xfId="0" applyNumberFormat="1" applyFont="1" applyFill="1" applyBorder="1" applyAlignment="1">
      <alignment horizontal="center"/>
    </xf>
    <xf numFmtId="1" fontId="2" fillId="31" borderId="66" xfId="0" applyNumberFormat="1" applyFont="1" applyFill="1" applyBorder="1" applyAlignment="1">
      <alignment horizontal="center"/>
    </xf>
    <xf numFmtId="1" fontId="2" fillId="31" borderId="10" xfId="0" applyNumberFormat="1" applyFont="1" applyFill="1" applyBorder="1" applyAlignment="1">
      <alignment horizontal="center"/>
    </xf>
    <xf numFmtId="1" fontId="2" fillId="32" borderId="71" xfId="0" applyNumberFormat="1" applyFont="1" applyFill="1" applyBorder="1" applyAlignment="1" applyProtection="1">
      <alignment horizontal="center"/>
    </xf>
    <xf numFmtId="1" fontId="2" fillId="0" borderId="80" xfId="0" applyNumberFormat="1" applyFont="1" applyBorder="1" applyAlignment="1">
      <alignment horizontal="center"/>
    </xf>
    <xf numFmtId="164" fontId="2" fillId="0" borderId="71" xfId="0" applyNumberFormat="1" applyFont="1" applyFill="1" applyBorder="1" applyAlignment="1">
      <alignment horizontal="center"/>
    </xf>
    <xf numFmtId="164" fontId="2" fillId="0" borderId="78" xfId="0" applyNumberFormat="1" applyFont="1" applyBorder="1"/>
    <xf numFmtId="165" fontId="2" fillId="32" borderId="66" xfId="0" applyNumberFormat="1" applyFont="1" applyFill="1" applyBorder="1" applyAlignment="1" applyProtection="1">
      <alignment horizontal="center"/>
    </xf>
    <xf numFmtId="165" fontId="2" fillId="31" borderId="66" xfId="0" applyNumberFormat="1" applyFont="1" applyFill="1" applyBorder="1" applyAlignment="1" applyProtection="1">
      <alignment horizontal="center"/>
    </xf>
    <xf numFmtId="165" fontId="2" fillId="32" borderId="10" xfId="0" applyNumberFormat="1" applyFont="1" applyFill="1" applyBorder="1" applyAlignment="1" applyProtection="1">
      <alignment horizontal="center"/>
    </xf>
    <xf numFmtId="165" fontId="2" fillId="31" borderId="10" xfId="0" applyNumberFormat="1" applyFont="1" applyFill="1" applyBorder="1" applyAlignment="1">
      <alignment horizontal="center"/>
    </xf>
    <xf numFmtId="165" fontId="2" fillId="32" borderId="10" xfId="0" applyNumberFormat="1" applyFont="1" applyFill="1" applyBorder="1" applyAlignment="1">
      <alignment horizontal="center"/>
    </xf>
    <xf numFmtId="165" fontId="2" fillId="0" borderId="65" xfId="0" applyNumberFormat="1" applyFont="1" applyBorder="1" applyAlignment="1" applyProtection="1">
      <alignment horizontal="center"/>
    </xf>
    <xf numFmtId="165" fontId="2" fillId="32" borderId="66" xfId="0" applyNumberFormat="1" applyFont="1" applyFill="1" applyBorder="1" applyAlignment="1">
      <alignment horizontal="center"/>
    </xf>
    <xf numFmtId="165" fontId="2" fillId="0" borderId="67" xfId="0" applyNumberFormat="1" applyFont="1" applyFill="1" applyBorder="1" applyAlignment="1" applyProtection="1">
      <alignment horizontal="center"/>
    </xf>
    <xf numFmtId="165" fontId="2" fillId="0" borderId="78" xfId="0" applyNumberFormat="1" applyFont="1" applyBorder="1"/>
    <xf numFmtId="165" fontId="2" fillId="0" borderId="11" xfId="0" applyNumberFormat="1" applyFont="1" applyBorder="1" applyAlignment="1" applyProtection="1">
      <alignment horizontal="center"/>
    </xf>
    <xf numFmtId="165" fontId="2" fillId="0" borderId="16" xfId="0" applyNumberFormat="1" applyFont="1" applyFill="1" applyBorder="1" applyAlignment="1" applyProtection="1">
      <alignment horizontal="center"/>
    </xf>
    <xf numFmtId="165" fontId="2" fillId="0" borderId="71" xfId="0" applyNumberFormat="1" applyFont="1" applyFill="1" applyBorder="1" applyAlignment="1" applyProtection="1">
      <alignment horizontal="center"/>
    </xf>
    <xf numFmtId="165" fontId="2" fillId="0" borderId="80" xfId="0" applyNumberFormat="1" applyFont="1" applyBorder="1" applyAlignment="1">
      <alignment horizontal="center"/>
    </xf>
    <xf numFmtId="165" fontId="2" fillId="0" borderId="79" xfId="0" applyNumberFormat="1" applyFont="1" applyFill="1" applyBorder="1" applyAlignment="1" applyProtection="1">
      <alignment horizontal="center"/>
    </xf>
    <xf numFmtId="165" fontId="2" fillId="0" borderId="72" xfId="0" applyNumberFormat="1" applyFont="1" applyBorder="1" applyAlignment="1">
      <alignment horizontal="center"/>
    </xf>
    <xf numFmtId="165" fontId="2" fillId="31" borderId="66" xfId="0" applyNumberFormat="1" applyFont="1" applyFill="1" applyBorder="1" applyAlignment="1">
      <alignment horizontal="center"/>
    </xf>
    <xf numFmtId="165" fontId="2" fillId="32" borderId="67" xfId="0" applyNumberFormat="1" applyFont="1" applyFill="1" applyBorder="1" applyAlignment="1" applyProtection="1">
      <alignment horizontal="center"/>
    </xf>
    <xf numFmtId="0" fontId="4" fillId="29" borderId="76" xfId="46" applyFont="1" applyFill="1" applyBorder="1" applyAlignment="1">
      <alignment horizontal="left" vertical="center"/>
    </xf>
    <xf numFmtId="0" fontId="34" fillId="30" borderId="61" xfId="0" applyFont="1" applyFill="1" applyBorder="1" applyAlignment="1">
      <alignment horizontal="center" vertical="center" wrapText="1"/>
    </xf>
    <xf numFmtId="0" fontId="34" fillId="30" borderId="63" xfId="0" applyFont="1" applyFill="1" applyBorder="1" applyAlignment="1">
      <alignment horizontal="center" vertical="center" wrapText="1"/>
    </xf>
    <xf numFmtId="0" fontId="4" fillId="30" borderId="60" xfId="0" applyFont="1" applyFill="1" applyBorder="1" applyAlignment="1">
      <alignment horizontal="center" vertical="center" wrapText="1"/>
    </xf>
    <xf numFmtId="0" fontId="4" fillId="30" borderId="10" xfId="0" applyFont="1" applyFill="1" applyBorder="1" applyAlignment="1">
      <alignment horizontal="center" vertical="center" wrapText="1"/>
    </xf>
    <xf numFmtId="0" fontId="4" fillId="30" borderId="59" xfId="0" applyFont="1" applyFill="1" applyBorder="1" applyAlignment="1">
      <alignment horizontal="center" vertical="center"/>
    </xf>
    <xf numFmtId="0" fontId="4" fillId="30" borderId="2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34" fillId="30" borderId="62" xfId="0" applyFont="1" applyFill="1" applyBorder="1" applyAlignment="1">
      <alignment horizontal="center" vertical="center" wrapText="1"/>
    </xf>
    <xf numFmtId="0" fontId="32" fillId="25" borderId="35" xfId="44" applyFont="1" applyFill="1" applyBorder="1" applyAlignment="1">
      <alignment horizontal="center" vertical="center"/>
    </xf>
    <xf numFmtId="0" fontId="32" fillId="0" borderId="42" xfId="0" applyFont="1" applyBorder="1" applyAlignment="1">
      <alignment horizontal="center" vertical="center"/>
    </xf>
    <xf numFmtId="0" fontId="32" fillId="0" borderId="25" xfId="0" applyFont="1" applyBorder="1" applyAlignment="1">
      <alignment horizontal="center" vertical="center"/>
    </xf>
    <xf numFmtId="0" fontId="32" fillId="25" borderId="34" xfId="44" applyFont="1" applyFill="1" applyBorder="1" applyAlignment="1">
      <alignment horizontal="center" vertical="center" wrapText="1"/>
    </xf>
    <xf numFmtId="0" fontId="0" fillId="0" borderId="43" xfId="0" applyBorder="1" applyAlignment="1">
      <alignment horizontal="center" vertical="center" wrapText="1"/>
    </xf>
    <xf numFmtId="0" fontId="2" fillId="27" borderId="28" xfId="0" applyFont="1" applyFill="1" applyBorder="1" applyAlignment="1">
      <alignment horizontal="center" vertical="center"/>
    </xf>
    <xf numFmtId="0" fontId="0" fillId="0" borderId="33" xfId="0" applyFont="1" applyBorder="1" applyAlignment="1">
      <alignment horizontal="center" vertical="center"/>
    </xf>
    <xf numFmtId="0" fontId="31" fillId="0" borderId="19" xfId="0" applyFont="1" applyBorder="1" applyAlignment="1">
      <alignment horizontal="center" vertical="center"/>
    </xf>
    <xf numFmtId="0" fontId="0" fillId="0" borderId="19" xfId="0" applyBorder="1" applyAlignment="1"/>
    <xf numFmtId="9" fontId="32" fillId="25" borderId="40" xfId="44" applyNumberFormat="1" applyFont="1" applyFill="1" applyBorder="1" applyAlignment="1">
      <alignment horizontal="center" vertical="center"/>
    </xf>
    <xf numFmtId="9" fontId="32" fillId="25" borderId="41" xfId="44" applyNumberFormat="1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9" fontId="32" fillId="25" borderId="36" xfId="44" applyNumberFormat="1" applyFont="1" applyFill="1" applyBorder="1" applyAlignment="1">
      <alignment horizontal="center" vertical="center"/>
    </xf>
    <xf numFmtId="0" fontId="32" fillId="0" borderId="37" xfId="0" applyFont="1" applyBorder="1" applyAlignment="1">
      <alignment horizontal="center" vertical="center"/>
    </xf>
    <xf numFmtId="0" fontId="32" fillId="0" borderId="31" xfId="0" applyFont="1" applyBorder="1" applyAlignment="1">
      <alignment horizontal="center" vertical="center"/>
    </xf>
    <xf numFmtId="0" fontId="32" fillId="27" borderId="38" xfId="44" applyFont="1" applyFill="1" applyBorder="1" applyAlignment="1">
      <alignment horizontal="center" vertical="center"/>
    </xf>
    <xf numFmtId="0" fontId="32" fillId="0" borderId="39" xfId="44" applyFont="1" applyBorder="1" applyAlignment="1">
      <alignment vertical="center"/>
    </xf>
    <xf numFmtId="0" fontId="32" fillId="0" borderId="30" xfId="44" applyFont="1" applyBorder="1" applyAlignment="1">
      <alignment vertical="center"/>
    </xf>
  </cellXfs>
  <cellStyles count="47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6" builtinId="8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42"/>
    <cellStyle name="Normal 3" xfId="45"/>
    <cellStyle name="Normal_Summary Tables" xfId="44"/>
    <cellStyle name="Note" xfId="37" builtinId="10" customBuiltin="1"/>
    <cellStyle name="Output" xfId="38" builtinId="21" customBuiltin="1"/>
    <cellStyle name="Percent" xfId="43" builtinId="5"/>
    <cellStyle name="Title" xfId="39" builtinId="15" customBuiltin="1"/>
    <cellStyle name="Total" xfId="40" builtinId="25" customBuiltin="1"/>
    <cellStyle name="Warning Text" xfId="41" builtinId="11" customBuiltin="1"/>
  </cellStyles>
  <dxfs count="271"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fill>
        <patternFill>
          <bgColor rgb="FFFF66FF"/>
        </patternFill>
      </fill>
    </dxf>
    <dxf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FF9999"/>
      <color rgb="FFFFCC99"/>
      <color rgb="FFFF99CC"/>
      <color rgb="FFFFFF99"/>
      <color rgb="FFFF00FF"/>
      <color rgb="FF6666FF"/>
      <color rgb="FFCC00FF"/>
      <color rgb="FF003399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31</xdr:row>
      <xdr:rowOff>0</xdr:rowOff>
    </xdr:from>
    <xdr:to>
      <xdr:col>2</xdr:col>
      <xdr:colOff>5797144</xdr:colOff>
      <xdr:row>36</xdr:row>
      <xdr:rowOff>62179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5715000"/>
          <a:ext cx="7035394" cy="87180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17</xdr:row>
      <xdr:rowOff>0</xdr:rowOff>
    </xdr:from>
    <xdr:to>
      <xdr:col>9</xdr:col>
      <xdr:colOff>18644</xdr:colOff>
      <xdr:row>21</xdr:row>
      <xdr:rowOff>109804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0" y="3386667"/>
          <a:ext cx="7035394" cy="87180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49</xdr:row>
      <xdr:rowOff>0</xdr:rowOff>
    </xdr:from>
    <xdr:to>
      <xdr:col>11</xdr:col>
      <xdr:colOff>482194</xdr:colOff>
      <xdr:row>53</xdr:row>
      <xdr:rowOff>109804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6725" y="9667875"/>
          <a:ext cx="7035394" cy="87180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957</xdr:row>
      <xdr:rowOff>0</xdr:rowOff>
    </xdr:from>
    <xdr:to>
      <xdr:col>10</xdr:col>
      <xdr:colOff>177394</xdr:colOff>
      <xdr:row>961</xdr:row>
      <xdr:rowOff>109804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182308500"/>
          <a:ext cx="7035394" cy="87180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766</xdr:row>
      <xdr:rowOff>0</xdr:rowOff>
    </xdr:from>
    <xdr:to>
      <xdr:col>10</xdr:col>
      <xdr:colOff>177394</xdr:colOff>
      <xdr:row>770</xdr:row>
      <xdr:rowOff>109804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145923000"/>
          <a:ext cx="7035394" cy="87180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66</xdr:row>
      <xdr:rowOff>0</xdr:rowOff>
    </xdr:from>
    <xdr:to>
      <xdr:col>10</xdr:col>
      <xdr:colOff>159534</xdr:colOff>
      <xdr:row>70</xdr:row>
      <xdr:rowOff>117741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3984" y="12442031"/>
          <a:ext cx="7035394" cy="87180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170</xdr:row>
      <xdr:rowOff>0</xdr:rowOff>
    </xdr:from>
    <xdr:to>
      <xdr:col>10</xdr:col>
      <xdr:colOff>198431</xdr:colOff>
      <xdr:row>174</xdr:row>
      <xdr:rowOff>100454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9663" y="33518650"/>
          <a:ext cx="7035394" cy="871804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14</xdr:row>
      <xdr:rowOff>0</xdr:rowOff>
    </xdr:from>
    <xdr:to>
      <xdr:col>10</xdr:col>
      <xdr:colOff>198431</xdr:colOff>
      <xdr:row>18</xdr:row>
      <xdr:rowOff>100454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9663" y="2699724"/>
          <a:ext cx="7035394" cy="87180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1:J31"/>
  <sheetViews>
    <sheetView workbookViewId="0"/>
  </sheetViews>
  <sheetFormatPr defaultRowHeight="12.75"/>
  <cols>
    <col min="1" max="1" width="8.88671875" style="4"/>
    <col min="2" max="2" width="14.44140625" style="4" customWidth="1"/>
    <col min="3" max="3" width="73.33203125" style="4" customWidth="1"/>
    <col min="4" max="16384" width="8.88671875" style="4"/>
  </cols>
  <sheetData>
    <row r="1" spans="2:10" ht="30" customHeight="1" thickBot="1">
      <c r="B1" s="73" t="s">
        <v>338</v>
      </c>
      <c r="C1" s="73"/>
    </row>
    <row r="2" spans="2:10" ht="27.95" customHeight="1" thickTop="1">
      <c r="B2" s="88" t="s">
        <v>89</v>
      </c>
      <c r="C2" s="89" t="s">
        <v>90</v>
      </c>
    </row>
    <row r="3" spans="2:10" ht="15" customHeight="1">
      <c r="B3" s="51" t="s">
        <v>91</v>
      </c>
      <c r="C3" s="58" t="s">
        <v>92</v>
      </c>
    </row>
    <row r="4" spans="2:10" ht="15" customHeight="1">
      <c r="B4" s="52" t="s">
        <v>93</v>
      </c>
      <c r="C4" s="53" t="s">
        <v>94</v>
      </c>
    </row>
    <row r="5" spans="2:10" ht="15" customHeight="1">
      <c r="B5" s="52" t="s">
        <v>101</v>
      </c>
      <c r="C5" s="53" t="s">
        <v>95</v>
      </c>
    </row>
    <row r="6" spans="2:10" ht="15" customHeight="1">
      <c r="B6" s="52" t="s">
        <v>96</v>
      </c>
      <c r="C6" s="53" t="s">
        <v>97</v>
      </c>
    </row>
    <row r="7" spans="2:10" ht="15" customHeight="1">
      <c r="B7" s="52" t="s">
        <v>98</v>
      </c>
      <c r="C7" s="53" t="s">
        <v>99</v>
      </c>
    </row>
    <row r="8" spans="2:10" ht="15" customHeight="1">
      <c r="B8" s="52" t="s">
        <v>154</v>
      </c>
      <c r="C8" s="53" t="s">
        <v>191</v>
      </c>
    </row>
    <row r="9" spans="2:10" ht="15" customHeight="1">
      <c r="B9" s="52" t="s">
        <v>123</v>
      </c>
      <c r="C9" s="53" t="s">
        <v>192</v>
      </c>
      <c r="D9" s="29"/>
      <c r="E9" s="29"/>
      <c r="F9" s="29"/>
      <c r="G9" s="29"/>
      <c r="H9" s="29"/>
      <c r="I9" s="29"/>
      <c r="J9" s="29"/>
    </row>
    <row r="10" spans="2:10">
      <c r="B10" s="52" t="s">
        <v>155</v>
      </c>
      <c r="C10" s="53" t="s">
        <v>193</v>
      </c>
      <c r="D10" s="56"/>
      <c r="E10" s="29"/>
      <c r="F10" s="29"/>
      <c r="G10" s="29"/>
      <c r="H10" s="29"/>
      <c r="I10" s="29"/>
      <c r="J10" s="29"/>
    </row>
    <row r="11" spans="2:10">
      <c r="B11" s="52" t="s">
        <v>170</v>
      </c>
      <c r="C11" s="53" t="s">
        <v>194</v>
      </c>
    </row>
    <row r="12" spans="2:10">
      <c r="B12" s="52" t="s">
        <v>110</v>
      </c>
      <c r="C12" s="53" t="s">
        <v>111</v>
      </c>
    </row>
    <row r="13" spans="2:10">
      <c r="B13" s="52" t="s">
        <v>172</v>
      </c>
      <c r="C13" s="53" t="s">
        <v>195</v>
      </c>
    </row>
    <row r="14" spans="2:10">
      <c r="B14" s="52" t="s">
        <v>173</v>
      </c>
      <c r="C14" s="53" t="s">
        <v>196</v>
      </c>
    </row>
    <row r="15" spans="2:10">
      <c r="B15" s="52" t="s">
        <v>174</v>
      </c>
      <c r="C15" s="53" t="s">
        <v>197</v>
      </c>
    </row>
    <row r="16" spans="2:10">
      <c r="B16" s="52" t="s">
        <v>175</v>
      </c>
      <c r="C16" s="53" t="s">
        <v>198</v>
      </c>
    </row>
    <row r="17" spans="2:3">
      <c r="B17" s="52" t="s">
        <v>178</v>
      </c>
      <c r="C17" s="53" t="s">
        <v>199</v>
      </c>
    </row>
    <row r="18" spans="2:3">
      <c r="B18" s="52" t="s">
        <v>179</v>
      </c>
      <c r="C18" s="53" t="s">
        <v>200</v>
      </c>
    </row>
    <row r="19" spans="2:3">
      <c r="B19" s="52" t="s">
        <v>180</v>
      </c>
      <c r="C19" s="53" t="s">
        <v>201</v>
      </c>
    </row>
    <row r="20" spans="2:3">
      <c r="B20" s="52" t="s">
        <v>122</v>
      </c>
      <c r="C20" s="53" t="s">
        <v>202</v>
      </c>
    </row>
    <row r="21" spans="2:3">
      <c r="B21" s="52" t="s">
        <v>108</v>
      </c>
      <c r="C21" s="53" t="s">
        <v>109</v>
      </c>
    </row>
    <row r="22" spans="2:3" ht="13.5" thickBot="1">
      <c r="B22" s="54" t="s">
        <v>184</v>
      </c>
      <c r="C22" s="55" t="s">
        <v>203</v>
      </c>
    </row>
    <row r="23" spans="2:3" ht="13.5" thickTop="1">
      <c r="B23" s="52"/>
      <c r="C23" s="53"/>
    </row>
    <row r="25" spans="2:3">
      <c r="B25" s="119" t="s">
        <v>128</v>
      </c>
      <c r="C25" s="29" t="s">
        <v>127</v>
      </c>
    </row>
    <row r="26" spans="2:3">
      <c r="B26" s="29"/>
      <c r="C26" s="29"/>
    </row>
    <row r="27" spans="2:3">
      <c r="B27" s="120" t="s">
        <v>132</v>
      </c>
      <c r="C27" s="121" t="s">
        <v>131</v>
      </c>
    </row>
    <row r="28" spans="2:3">
      <c r="B28" s="29"/>
      <c r="C28" s="29"/>
    </row>
    <row r="29" spans="2:3">
      <c r="B29" s="122" t="s">
        <v>129</v>
      </c>
      <c r="C29" s="121" t="s">
        <v>130</v>
      </c>
    </row>
    <row r="30" spans="2:3" ht="15.75" thickBot="1">
      <c r="B30" s="123"/>
      <c r="C30" s="123"/>
    </row>
    <row r="31" spans="2:3" ht="15">
      <c r="B31"/>
      <c r="C31"/>
    </row>
  </sheetData>
  <conditionalFormatting sqref="B4:C23">
    <cfRule type="expression" dxfId="270" priority="1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I15"/>
  <sheetViews>
    <sheetView tabSelected="1" zoomScale="90" zoomScaleNormal="90" workbookViewId="0">
      <pane ySplit="3" topLeftCell="A4" activePane="bottomLeft" state="frozen"/>
      <selection pane="bottomLeft"/>
    </sheetView>
  </sheetViews>
  <sheetFormatPr defaultRowHeight="15"/>
  <cols>
    <col min="1" max="1" width="3.33203125" style="126" customWidth="1"/>
    <col min="2" max="2" width="22.77734375" style="4" customWidth="1"/>
    <col min="3" max="3" width="8" style="4" customWidth="1"/>
    <col min="4" max="4" width="8.21875" style="1" customWidth="1"/>
    <col min="5" max="6" width="8.33203125" style="4" customWidth="1"/>
    <col min="7" max="8" width="8.21875" style="4" customWidth="1"/>
    <col min="9" max="9" width="9.33203125" style="4" customWidth="1"/>
  </cols>
  <sheetData>
    <row r="1" spans="1:9" ht="23.25" customHeight="1" thickBot="1">
      <c r="B1" s="238" t="s">
        <v>336</v>
      </c>
      <c r="C1" s="238"/>
      <c r="D1" s="238"/>
      <c r="E1" s="238"/>
      <c r="F1" s="238"/>
      <c r="G1" s="238"/>
      <c r="H1" s="238"/>
      <c r="I1" s="47"/>
    </row>
    <row r="2" spans="1:9" ht="15.75" customHeight="1">
      <c r="B2" s="236" t="s">
        <v>2</v>
      </c>
      <c r="C2" s="80" t="s">
        <v>66</v>
      </c>
      <c r="D2" s="234" t="s">
        <v>337</v>
      </c>
      <c r="E2" s="232" t="s">
        <v>104</v>
      </c>
      <c r="F2" s="239"/>
      <c r="G2" s="232" t="s">
        <v>105</v>
      </c>
      <c r="H2" s="233"/>
      <c r="I2" s="5"/>
    </row>
    <row r="3" spans="1:9">
      <c r="B3" s="237"/>
      <c r="C3" s="83" t="s">
        <v>47</v>
      </c>
      <c r="D3" s="235"/>
      <c r="E3" s="83" t="s">
        <v>68</v>
      </c>
      <c r="F3" s="83" t="s">
        <v>69</v>
      </c>
      <c r="G3" s="156" t="s">
        <v>68</v>
      </c>
      <c r="H3" s="84" t="s">
        <v>69</v>
      </c>
      <c r="I3" s="6"/>
    </row>
    <row r="4" spans="1:9">
      <c r="A4" s="127"/>
      <c r="B4" s="231" t="s">
        <v>135</v>
      </c>
      <c r="C4" s="158"/>
      <c r="D4" s="157"/>
      <c r="E4" s="158"/>
      <c r="F4" s="158"/>
      <c r="G4" s="158"/>
      <c r="H4" s="159"/>
      <c r="I4" s="28"/>
    </row>
    <row r="5" spans="1:9">
      <c r="A5" s="127"/>
      <c r="B5" s="160" t="s">
        <v>211</v>
      </c>
      <c r="C5" s="7">
        <v>0.83994090909090924</v>
      </c>
      <c r="D5" s="145">
        <v>0.1565473956025159</v>
      </c>
      <c r="E5" s="7">
        <v>0.73854940408840097</v>
      </c>
      <c r="F5" s="7">
        <v>0.9413324140934175</v>
      </c>
      <c r="G5" s="148">
        <v>0.78554383422909246</v>
      </c>
      <c r="H5" s="82">
        <v>0.89433798395272601</v>
      </c>
      <c r="I5" s="28"/>
    </row>
    <row r="6" spans="1:9">
      <c r="A6" s="127"/>
      <c r="B6" s="160" t="s">
        <v>339</v>
      </c>
      <c r="C6" s="7">
        <v>0.27075574636629002</v>
      </c>
      <c r="D6" s="145">
        <v>8.1937379732240547E-3</v>
      </c>
      <c r="E6" s="7">
        <v>0.2667452618130326</v>
      </c>
      <c r="F6" s="7">
        <v>0.27476623091954738</v>
      </c>
      <c r="G6" s="148">
        <v>0.26573673533691616</v>
      </c>
      <c r="H6" s="82">
        <v>0.27577475739566382</v>
      </c>
      <c r="I6" s="28"/>
    </row>
    <row r="7" spans="1:9">
      <c r="A7" s="127"/>
      <c r="B7" s="160" t="s">
        <v>212</v>
      </c>
      <c r="C7" s="76">
        <v>59.194580860529406</v>
      </c>
      <c r="D7" s="146">
        <v>2.1427218162831991</v>
      </c>
      <c r="E7" s="76">
        <v>58.20472581075817</v>
      </c>
      <c r="F7" s="76">
        <v>60.184435910300643</v>
      </c>
      <c r="G7" s="147">
        <v>56.603431357818195</v>
      </c>
      <c r="H7" s="81">
        <v>61.785730363240617</v>
      </c>
      <c r="I7" s="28"/>
    </row>
    <row r="8" spans="1:9">
      <c r="A8" s="127"/>
      <c r="B8" s="160" t="s">
        <v>213</v>
      </c>
      <c r="C8" s="7">
        <v>0.36378065930863357</v>
      </c>
      <c r="D8" s="145">
        <v>2.050069205159814E-2</v>
      </c>
      <c r="E8" s="7">
        <v>0.35361020215797939</v>
      </c>
      <c r="F8" s="7">
        <v>0.37395111645928775</v>
      </c>
      <c r="G8" s="148">
        <v>0.35005191911408462</v>
      </c>
      <c r="H8" s="82">
        <v>0.37750939950318252</v>
      </c>
      <c r="I8" s="28"/>
    </row>
    <row r="9" spans="1:9">
      <c r="A9" s="127"/>
      <c r="B9" s="231" t="s">
        <v>137</v>
      </c>
      <c r="C9" s="158"/>
      <c r="D9" s="157"/>
      <c r="E9" s="158"/>
      <c r="F9" s="158"/>
      <c r="G9" s="158"/>
      <c r="H9" s="159"/>
      <c r="I9" s="28"/>
    </row>
    <row r="10" spans="1:9" ht="15.75" customHeight="1">
      <c r="A10" s="127"/>
      <c r="B10" s="160" t="s">
        <v>214</v>
      </c>
      <c r="C10" s="7">
        <v>0.19159259259259259</v>
      </c>
      <c r="D10" s="145">
        <v>1.6418205413900992E-2</v>
      </c>
      <c r="E10" s="7">
        <v>0.18114314509328033</v>
      </c>
      <c r="F10" s="7">
        <v>0.20204204009190485</v>
      </c>
      <c r="G10" s="148">
        <v>0.18028848016859836</v>
      </c>
      <c r="H10" s="82">
        <v>0.20289670501658683</v>
      </c>
      <c r="I10" s="28"/>
    </row>
    <row r="11" spans="1:9" ht="15.75" customHeight="1">
      <c r="A11" s="127"/>
      <c r="B11" s="160" t="s">
        <v>339</v>
      </c>
      <c r="C11" s="7">
        <v>0.26651060044798164</v>
      </c>
      <c r="D11" s="145">
        <v>6.9041995549734983E-3</v>
      </c>
      <c r="E11" s="7">
        <v>0.26356832747071551</v>
      </c>
      <c r="F11" s="7">
        <v>0.26945287342524782</v>
      </c>
      <c r="G11" s="148">
        <v>0.26144049959623361</v>
      </c>
      <c r="H11" s="82">
        <v>0.27158070129972972</v>
      </c>
      <c r="I11" s="28"/>
    </row>
    <row r="12" spans="1:9">
      <c r="A12" s="127"/>
      <c r="B12" s="160" t="s">
        <v>212</v>
      </c>
      <c r="C12" s="76">
        <v>57.679785586203188</v>
      </c>
      <c r="D12" s="146">
        <v>4.2082774344820173</v>
      </c>
      <c r="E12" s="76">
        <v>55.614352058232974</v>
      </c>
      <c r="F12" s="76">
        <v>59.745219114173402</v>
      </c>
      <c r="G12" s="147">
        <v>55.703659151115566</v>
      </c>
      <c r="H12" s="81">
        <v>59.65591202129081</v>
      </c>
      <c r="I12" s="28"/>
    </row>
    <row r="13" spans="1:9">
      <c r="A13" s="127"/>
      <c r="B13" s="160" t="s">
        <v>213</v>
      </c>
      <c r="C13" s="7">
        <v>0.35500381425756106</v>
      </c>
      <c r="D13" s="145">
        <v>1.6946866222379921E-2</v>
      </c>
      <c r="E13" s="7">
        <v>0.34654567360379018</v>
      </c>
      <c r="F13" s="7">
        <v>0.36346195491133193</v>
      </c>
      <c r="G13" s="148">
        <v>0.34400136659055508</v>
      </c>
      <c r="H13" s="82">
        <v>0.36600626192456703</v>
      </c>
      <c r="I13" s="28"/>
    </row>
    <row r="14" spans="1:9">
      <c r="A14" s="127"/>
      <c r="B14" s="231" t="s">
        <v>139</v>
      </c>
      <c r="C14" s="158"/>
      <c r="D14" s="157"/>
      <c r="E14" s="158"/>
      <c r="F14" s="158"/>
      <c r="G14" s="158"/>
      <c r="H14" s="159"/>
      <c r="I14" s="28"/>
    </row>
    <row r="15" spans="1:9" ht="15.75" thickBot="1">
      <c r="A15" s="127"/>
      <c r="B15" s="167" t="s">
        <v>214</v>
      </c>
      <c r="C15" s="168">
        <v>0.2038055955239586</v>
      </c>
      <c r="D15" s="125">
        <v>1.0877225995610206E-2</v>
      </c>
      <c r="E15" s="168">
        <v>0.19882080539225189</v>
      </c>
      <c r="F15" s="168">
        <v>0.20879038565566532</v>
      </c>
      <c r="G15" s="169">
        <v>0.20128400695412002</v>
      </c>
      <c r="H15" s="170">
        <v>0.20632718409379719</v>
      </c>
      <c r="I15" s="28"/>
    </row>
  </sheetData>
  <dataConsolidate/>
  <mergeCells count="5">
    <mergeCell ref="G2:H2"/>
    <mergeCell ref="D2:D3"/>
    <mergeCell ref="B2:B3"/>
    <mergeCell ref="B1:H1"/>
    <mergeCell ref="E2:F2"/>
  </mergeCells>
  <conditionalFormatting sqref="C5:H8 C10:H13 C15:H15 A4:H4 A9:H9 A5:A8 A14:H14 A10:A13 A15">
    <cfRule type="expression" dxfId="269" priority="22">
      <formula>IF(CertVal_IsBlnkRow*CertVal_IsBlnkRowNext=1,TRUE,FALSE)</formula>
    </cfRule>
  </conditionalFormatting>
  <conditionalFormatting sqref="B4:B15">
    <cfRule type="expression" dxfId="268" priority="17">
      <formula>IF(CertVal_IsBlnkRow*CertVal_IsBlnkRowNext=1,TRUE,FALSE)</formula>
    </cfRule>
  </conditionalFormatting>
  <conditionalFormatting sqref="B6">
    <cfRule type="expression" dxfId="267" priority="15">
      <formula>IF(CertVal_IsBlnkRow*CertVal_IsBlnkRowNext=1,TRUE,FALSE)</formula>
    </cfRule>
  </conditionalFormatting>
  <conditionalFormatting sqref="B7">
    <cfRule type="expression" dxfId="266" priority="13">
      <formula>IF(CertVal_IsBlnkRow*CertVal_IsBlnkRowNext=1,TRUE,FALSE)</formula>
    </cfRule>
  </conditionalFormatting>
  <conditionalFormatting sqref="B8">
    <cfRule type="expression" dxfId="265" priority="11">
      <formula>IF(CertVal_IsBlnkRow*CertVal_IsBlnkRowNext=1,TRUE,FALSE)</formula>
    </cfRule>
  </conditionalFormatting>
  <conditionalFormatting sqref="B10">
    <cfRule type="expression" dxfId="264" priority="9">
      <formula>IF(CertVal_IsBlnkRow*CertVal_IsBlnkRowNext=1,TRUE,FALSE)</formula>
    </cfRule>
  </conditionalFormatting>
  <conditionalFormatting sqref="B11">
    <cfRule type="expression" dxfId="263" priority="7">
      <formula>IF(CertVal_IsBlnkRow*CertVal_IsBlnkRowNext=1,TRUE,FALSE)</formula>
    </cfRule>
  </conditionalFormatting>
  <conditionalFormatting sqref="B12">
    <cfRule type="expression" dxfId="262" priority="5">
      <formula>IF(CertVal_IsBlnkRow*CertVal_IsBlnkRowNext=1,TRUE,FALSE)</formula>
    </cfRule>
  </conditionalFormatting>
  <conditionalFormatting sqref="B13">
    <cfRule type="expression" dxfId="261" priority="3">
      <formula>IF(CertVal_IsBlnkRow*CertVal_IsBlnkRowNext=1,TRUE,FALSE)</formula>
    </cfRule>
  </conditionalFormatting>
  <conditionalFormatting sqref="B15">
    <cfRule type="expression" dxfId="260" priority="1">
      <formula>IF(CertVal_IsBlnkRow*CertVal_IsBlnkRowNext=1,TRUE,FALSE)</formula>
    </cfRule>
  </conditionalFormatting>
  <hyperlinks>
    <hyperlink ref="B5" location="'4-Acid'!$A$1" display="'4-Acid'!$A$1"/>
    <hyperlink ref="B6" location="'4-Acid'!$A$222" display="'4-Acid'!$A$222"/>
    <hyperlink ref="B7" location="'4-Acid'!$A$483" display="'4-Acid'!$A$483"/>
    <hyperlink ref="B8" location="'4-Acid'!$A$641" display="'4-Acid'!$A$641"/>
    <hyperlink ref="B10" location="'Aqua Regia'!$A$73" display="'Aqua Regia'!$A$73"/>
    <hyperlink ref="B11" location="'Aqua Regia'!$A$226" display="'Aqua Regia'!$A$226"/>
    <hyperlink ref="B12" location="'Aqua Regia'!$A$396" display="'Aqua Regia'!$A$396"/>
    <hyperlink ref="B13" location="'Aqua Regia'!$A$515" display="'Aqua Regia'!$A$515"/>
    <hyperlink ref="B15" location="'Fire Assay'!$A$1" display="'Fire Assay'!$A$1"/>
  </hyperlink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K48"/>
  <sheetViews>
    <sheetView zoomScaleNormal="100" workbookViewId="0">
      <pane xSplit="1" ySplit="2" topLeftCell="B3" activePane="bottomRight" state="frozen"/>
      <selection pane="topRight"/>
      <selection pane="bottomLeft"/>
      <selection pane="bottomRight"/>
    </sheetView>
  </sheetViews>
  <sheetFormatPr defaultRowHeight="15"/>
  <cols>
    <col min="1" max="1" width="5.44140625" style="75" customWidth="1" collapsed="1"/>
    <col min="2" max="2" width="8.44140625" style="75" customWidth="1"/>
    <col min="3" max="3" width="5.77734375" style="75" customWidth="1"/>
    <col min="4" max="5" width="8.44140625" style="75" customWidth="1"/>
    <col min="6" max="6" width="5.77734375" style="75" customWidth="1"/>
    <col min="7" max="8" width="8.44140625" style="75" customWidth="1"/>
    <col min="9" max="9" width="5.77734375" style="75" customWidth="1"/>
    <col min="10" max="11" width="8.44140625" style="75" customWidth="1"/>
    <col min="12" max="16384" width="8.88671875" style="75"/>
  </cols>
  <sheetData>
    <row r="1" spans="1:11" ht="30" customHeight="1" thickBot="1">
      <c r="B1" s="73" t="s">
        <v>335</v>
      </c>
      <c r="C1" s="73"/>
      <c r="D1" s="73"/>
      <c r="E1" s="73"/>
      <c r="F1" s="73"/>
      <c r="G1" s="73"/>
      <c r="H1" s="73"/>
      <c r="I1" s="73"/>
      <c r="J1" s="73"/>
      <c r="K1" s="74"/>
    </row>
    <row r="2" spans="1:11" ht="24.75" customHeight="1" thickTop="1">
      <c r="B2" s="85" t="s">
        <v>2</v>
      </c>
      <c r="C2" s="86" t="s">
        <v>46</v>
      </c>
      <c r="D2" s="87" t="s">
        <v>47</v>
      </c>
      <c r="E2" s="85" t="s">
        <v>2</v>
      </c>
      <c r="F2" s="86" t="s">
        <v>46</v>
      </c>
      <c r="G2" s="87" t="s">
        <v>47</v>
      </c>
      <c r="H2" s="85" t="s">
        <v>2</v>
      </c>
      <c r="I2" s="86" t="s">
        <v>46</v>
      </c>
      <c r="J2" s="87" t="s">
        <v>47</v>
      </c>
    </row>
    <row r="3" spans="1:11" ht="15.75" customHeight="1">
      <c r="A3" s="77"/>
      <c r="B3" s="149" t="s">
        <v>135</v>
      </c>
      <c r="C3" s="150"/>
      <c r="D3" s="151"/>
      <c r="E3" s="150"/>
      <c r="F3" s="150"/>
      <c r="G3" s="152"/>
      <c r="H3" s="150"/>
      <c r="I3" s="150"/>
      <c r="J3" s="153"/>
    </row>
    <row r="4" spans="1:11">
      <c r="A4" s="77"/>
      <c r="B4" s="154" t="s">
        <v>48</v>
      </c>
      <c r="C4" s="79" t="s">
        <v>1</v>
      </c>
      <c r="D4" s="129">
        <v>7.8</v>
      </c>
      <c r="E4" s="154" t="s">
        <v>11</v>
      </c>
      <c r="F4" s="79" t="s">
        <v>3</v>
      </c>
      <c r="G4" s="129">
        <v>0.94</v>
      </c>
      <c r="H4" s="154" t="s">
        <v>60</v>
      </c>
      <c r="I4" s="79" t="s">
        <v>3</v>
      </c>
      <c r="J4" s="129">
        <v>0.83333333333333304</v>
      </c>
    </row>
    <row r="5" spans="1:11">
      <c r="A5" s="77"/>
      <c r="B5" s="154" t="s">
        <v>7</v>
      </c>
      <c r="C5" s="79" t="s">
        <v>3</v>
      </c>
      <c r="D5" s="130">
        <v>20.566666666666698</v>
      </c>
      <c r="E5" s="154" t="s">
        <v>14</v>
      </c>
      <c r="F5" s="79" t="s">
        <v>3</v>
      </c>
      <c r="G5" s="129">
        <v>0.25</v>
      </c>
      <c r="H5" s="154" t="s">
        <v>12</v>
      </c>
      <c r="I5" s="79" t="s">
        <v>3</v>
      </c>
      <c r="J5" s="129">
        <v>6.15</v>
      </c>
    </row>
    <row r="6" spans="1:11">
      <c r="A6" s="77"/>
      <c r="B6" s="154" t="s">
        <v>10</v>
      </c>
      <c r="C6" s="79" t="s">
        <v>3</v>
      </c>
      <c r="D6" s="131">
        <v>1012.08333333333</v>
      </c>
      <c r="E6" s="154" t="s">
        <v>53</v>
      </c>
      <c r="F6" s="79" t="s">
        <v>1</v>
      </c>
      <c r="G6" s="129">
        <v>2.5</v>
      </c>
      <c r="H6" s="154" t="s">
        <v>15</v>
      </c>
      <c r="I6" s="79" t="s">
        <v>3</v>
      </c>
      <c r="J6" s="129">
        <v>5.81666666666667</v>
      </c>
    </row>
    <row r="7" spans="1:11">
      <c r="A7" s="77"/>
      <c r="B7" s="154" t="s">
        <v>13</v>
      </c>
      <c r="C7" s="79" t="s">
        <v>3</v>
      </c>
      <c r="D7" s="129">
        <v>3</v>
      </c>
      <c r="E7" s="154" t="s">
        <v>17</v>
      </c>
      <c r="F7" s="79" t="s">
        <v>3</v>
      </c>
      <c r="G7" s="130">
        <v>32.1666666666667</v>
      </c>
      <c r="H7" s="154" t="s">
        <v>18</v>
      </c>
      <c r="I7" s="79" t="s">
        <v>3</v>
      </c>
      <c r="J7" s="131">
        <v>323.5</v>
      </c>
    </row>
    <row r="8" spans="1:11">
      <c r="A8" s="77"/>
      <c r="B8" s="154" t="s">
        <v>16</v>
      </c>
      <c r="C8" s="79" t="s">
        <v>3</v>
      </c>
      <c r="D8" s="129">
        <v>1.49166666666667</v>
      </c>
      <c r="E8" s="154" t="s">
        <v>20</v>
      </c>
      <c r="F8" s="79" t="s">
        <v>3</v>
      </c>
      <c r="G8" s="130">
        <v>34.225000000000001</v>
      </c>
      <c r="H8" s="154" t="s">
        <v>21</v>
      </c>
      <c r="I8" s="79" t="s">
        <v>3</v>
      </c>
      <c r="J8" s="129">
        <v>1.1583333333333301</v>
      </c>
    </row>
    <row r="9" spans="1:11">
      <c r="A9" s="77"/>
      <c r="B9" s="154" t="s">
        <v>49</v>
      </c>
      <c r="C9" s="79" t="s">
        <v>1</v>
      </c>
      <c r="D9" s="129">
        <v>3.0333333333333301</v>
      </c>
      <c r="E9" s="154" t="s">
        <v>23</v>
      </c>
      <c r="F9" s="79" t="s">
        <v>3</v>
      </c>
      <c r="G9" s="129">
        <v>0.36</v>
      </c>
      <c r="H9" s="154" t="s">
        <v>24</v>
      </c>
      <c r="I9" s="79" t="s">
        <v>3</v>
      </c>
      <c r="J9" s="129">
        <v>0.8</v>
      </c>
    </row>
    <row r="10" spans="1:11">
      <c r="A10" s="77"/>
      <c r="B10" s="154" t="s">
        <v>19</v>
      </c>
      <c r="C10" s="79" t="s">
        <v>3</v>
      </c>
      <c r="D10" s="129">
        <v>1.0833333333333299</v>
      </c>
      <c r="E10" s="154" t="s">
        <v>54</v>
      </c>
      <c r="F10" s="79" t="s">
        <v>1</v>
      </c>
      <c r="G10" s="129">
        <v>1.6</v>
      </c>
      <c r="H10" s="154" t="s">
        <v>27</v>
      </c>
      <c r="I10" s="79" t="s">
        <v>3</v>
      </c>
      <c r="J10" s="131" t="s">
        <v>136</v>
      </c>
    </row>
    <row r="11" spans="1:11">
      <c r="A11" s="77"/>
      <c r="B11" s="154" t="s">
        <v>22</v>
      </c>
      <c r="C11" s="79" t="s">
        <v>3</v>
      </c>
      <c r="D11" s="131">
        <v>63.841666666666697</v>
      </c>
      <c r="E11" s="154" t="s">
        <v>55</v>
      </c>
      <c r="F11" s="79" t="s">
        <v>1</v>
      </c>
      <c r="G11" s="155">
        <v>6.0416666666666702E-2</v>
      </c>
      <c r="H11" s="154" t="s">
        <v>30</v>
      </c>
      <c r="I11" s="79" t="s">
        <v>3</v>
      </c>
      <c r="J11" s="130">
        <v>15.8166666666667</v>
      </c>
    </row>
    <row r="12" spans="1:11">
      <c r="A12" s="77"/>
      <c r="B12" s="154" t="s">
        <v>25</v>
      </c>
      <c r="C12" s="79" t="s">
        <v>3</v>
      </c>
      <c r="D12" s="130">
        <v>13.4166666666667</v>
      </c>
      <c r="E12" s="154" t="s">
        <v>56</v>
      </c>
      <c r="F12" s="79" t="s">
        <v>1</v>
      </c>
      <c r="G12" s="155">
        <v>0.23833333333333301</v>
      </c>
      <c r="H12" s="154" t="s">
        <v>61</v>
      </c>
      <c r="I12" s="79" t="s">
        <v>1</v>
      </c>
      <c r="J12" s="155">
        <v>0.48833333333333301</v>
      </c>
    </row>
    <row r="13" spans="1:11">
      <c r="A13" s="77"/>
      <c r="B13" s="154" t="s">
        <v>50</v>
      </c>
      <c r="C13" s="79" t="s">
        <v>3</v>
      </c>
      <c r="D13" s="131">
        <v>95.5</v>
      </c>
      <c r="E13" s="154" t="s">
        <v>29</v>
      </c>
      <c r="F13" s="79" t="s">
        <v>3</v>
      </c>
      <c r="G13" s="130">
        <v>19.324999999999999</v>
      </c>
      <c r="H13" s="154" t="s">
        <v>62</v>
      </c>
      <c r="I13" s="79" t="s">
        <v>3</v>
      </c>
      <c r="J13" s="129">
        <v>0.9</v>
      </c>
    </row>
    <row r="14" spans="1:11">
      <c r="A14" s="77"/>
      <c r="B14" s="154" t="s">
        <v>28</v>
      </c>
      <c r="C14" s="79" t="s">
        <v>3</v>
      </c>
      <c r="D14" s="130">
        <v>11.65</v>
      </c>
      <c r="E14" s="154" t="s">
        <v>31</v>
      </c>
      <c r="F14" s="79" t="s">
        <v>3</v>
      </c>
      <c r="G14" s="130">
        <v>31.5</v>
      </c>
      <c r="H14" s="154" t="s">
        <v>63</v>
      </c>
      <c r="I14" s="79" t="s">
        <v>3</v>
      </c>
      <c r="J14" s="129">
        <v>0.4</v>
      </c>
    </row>
    <row r="15" spans="1:11">
      <c r="A15" s="77"/>
      <c r="B15" s="154" t="s">
        <v>33</v>
      </c>
      <c r="C15" s="79" t="s">
        <v>3</v>
      </c>
      <c r="D15" s="129">
        <v>4.8</v>
      </c>
      <c r="E15" s="154" t="s">
        <v>34</v>
      </c>
      <c r="F15" s="79" t="s">
        <v>3</v>
      </c>
      <c r="G15" s="131">
        <v>53.8333333333333</v>
      </c>
      <c r="H15" s="154" t="s">
        <v>32</v>
      </c>
      <c r="I15" s="79" t="s">
        <v>3</v>
      </c>
      <c r="J15" s="129">
        <v>4.5916666666666703</v>
      </c>
    </row>
    <row r="16" spans="1:11">
      <c r="A16" s="77"/>
      <c r="B16" s="154" t="s">
        <v>36</v>
      </c>
      <c r="C16" s="79" t="s">
        <v>3</v>
      </c>
      <c r="D16" s="129">
        <v>2.6749999999999998</v>
      </c>
      <c r="E16" s="154" t="s">
        <v>57</v>
      </c>
      <c r="F16" s="79" t="s">
        <v>1</v>
      </c>
      <c r="G16" s="155">
        <v>9.5000000000000001E-2</v>
      </c>
      <c r="H16" s="154" t="s">
        <v>65</v>
      </c>
      <c r="I16" s="79" t="s">
        <v>3</v>
      </c>
      <c r="J16" s="131">
        <v>118.833333333333</v>
      </c>
    </row>
    <row r="17" spans="1:10">
      <c r="A17" s="77"/>
      <c r="B17" s="154" t="s">
        <v>39</v>
      </c>
      <c r="C17" s="79" t="s">
        <v>3</v>
      </c>
      <c r="D17" s="129">
        <v>1.4</v>
      </c>
      <c r="E17" s="154" t="s">
        <v>37</v>
      </c>
      <c r="F17" s="79" t="s">
        <v>3</v>
      </c>
      <c r="G17" s="130">
        <v>28.6666666666667</v>
      </c>
      <c r="H17" s="154" t="s">
        <v>35</v>
      </c>
      <c r="I17" s="79" t="s">
        <v>3</v>
      </c>
      <c r="J17" s="129">
        <v>3.625</v>
      </c>
    </row>
    <row r="18" spans="1:10" ht="15" customHeight="1">
      <c r="A18" s="77"/>
      <c r="B18" s="154" t="s">
        <v>51</v>
      </c>
      <c r="C18" s="79" t="s">
        <v>1</v>
      </c>
      <c r="D18" s="129">
        <v>4.56666666666667</v>
      </c>
      <c r="E18" s="154" t="s">
        <v>40</v>
      </c>
      <c r="F18" s="79" t="s">
        <v>3</v>
      </c>
      <c r="G18" s="129">
        <v>8.4600000000000009</v>
      </c>
      <c r="H18" s="154" t="s">
        <v>38</v>
      </c>
      <c r="I18" s="79" t="s">
        <v>3</v>
      </c>
      <c r="J18" s="130">
        <v>23.116666666666699</v>
      </c>
    </row>
    <row r="19" spans="1:10" ht="15" customHeight="1">
      <c r="A19" s="77"/>
      <c r="B19" s="154" t="s">
        <v>42</v>
      </c>
      <c r="C19" s="79" t="s">
        <v>3</v>
      </c>
      <c r="D19" s="130">
        <v>23.6666666666667</v>
      </c>
      <c r="E19" s="154" t="s">
        <v>43</v>
      </c>
      <c r="F19" s="79" t="s">
        <v>3</v>
      </c>
      <c r="G19" s="131">
        <v>155.94999999999999</v>
      </c>
      <c r="H19" s="154" t="s">
        <v>41</v>
      </c>
      <c r="I19" s="79" t="s">
        <v>3</v>
      </c>
      <c r="J19" s="129">
        <v>2.4500000000000002</v>
      </c>
    </row>
    <row r="20" spans="1:10" ht="15" customHeight="1">
      <c r="A20" s="77"/>
      <c r="B20" s="154" t="s">
        <v>5</v>
      </c>
      <c r="C20" s="79" t="s">
        <v>3</v>
      </c>
      <c r="D20" s="129">
        <v>6.3</v>
      </c>
      <c r="E20" s="154" t="s">
        <v>58</v>
      </c>
      <c r="F20" s="79" t="s">
        <v>3</v>
      </c>
      <c r="G20" s="130" t="s">
        <v>115</v>
      </c>
      <c r="H20" s="154" t="s">
        <v>44</v>
      </c>
      <c r="I20" s="79" t="s">
        <v>3</v>
      </c>
      <c r="J20" s="131">
        <v>102.083333333333</v>
      </c>
    </row>
    <row r="21" spans="1:10" ht="15" customHeight="1">
      <c r="A21" s="77"/>
      <c r="B21" s="154" t="s">
        <v>8</v>
      </c>
      <c r="C21" s="79" t="s">
        <v>3</v>
      </c>
      <c r="D21" s="129">
        <v>2.2333333333333298</v>
      </c>
      <c r="E21" s="154" t="s">
        <v>6</v>
      </c>
      <c r="F21" s="79" t="s">
        <v>3</v>
      </c>
      <c r="G21" s="129">
        <v>0.70499999999999996</v>
      </c>
      <c r="H21" s="154" t="s">
        <v>45</v>
      </c>
      <c r="I21" s="79" t="s">
        <v>3</v>
      </c>
      <c r="J21" s="131">
        <v>83.5833333333333</v>
      </c>
    </row>
    <row r="22" spans="1:10" ht="15" customHeight="1">
      <c r="A22" s="77"/>
      <c r="B22" s="154" t="s">
        <v>52</v>
      </c>
      <c r="C22" s="79" t="s">
        <v>3</v>
      </c>
      <c r="D22" s="129" t="s">
        <v>115</v>
      </c>
      <c r="E22" s="154" t="s">
        <v>9</v>
      </c>
      <c r="F22" s="79" t="s">
        <v>3</v>
      </c>
      <c r="G22" s="130">
        <v>12.975</v>
      </c>
      <c r="H22" s="78" t="s">
        <v>334</v>
      </c>
      <c r="I22" s="79" t="s">
        <v>334</v>
      </c>
      <c r="J22" s="131" t="s">
        <v>334</v>
      </c>
    </row>
    <row r="23" spans="1:10" ht="15" customHeight="1">
      <c r="A23" s="77"/>
      <c r="B23" s="149" t="s">
        <v>137</v>
      </c>
      <c r="C23" s="150"/>
      <c r="D23" s="151"/>
      <c r="E23" s="150"/>
      <c r="F23" s="150"/>
      <c r="G23" s="152"/>
      <c r="H23" s="150"/>
      <c r="I23" s="150"/>
      <c r="J23" s="153"/>
    </row>
    <row r="24" spans="1:10" ht="15" customHeight="1">
      <c r="A24" s="77"/>
      <c r="B24" s="154" t="s">
        <v>4</v>
      </c>
      <c r="C24" s="79" t="s">
        <v>3</v>
      </c>
      <c r="D24" s="155">
        <v>0.65</v>
      </c>
      <c r="E24" s="154" t="s">
        <v>52</v>
      </c>
      <c r="F24" s="79" t="s">
        <v>3</v>
      </c>
      <c r="G24" s="130" t="s">
        <v>115</v>
      </c>
      <c r="H24" s="154" t="s">
        <v>60</v>
      </c>
      <c r="I24" s="79" t="s">
        <v>3</v>
      </c>
      <c r="J24" s="129">
        <v>1.8333333333333299</v>
      </c>
    </row>
    <row r="25" spans="1:10" ht="15" customHeight="1">
      <c r="A25" s="77"/>
      <c r="B25" s="154" t="s">
        <v>48</v>
      </c>
      <c r="C25" s="79" t="s">
        <v>1</v>
      </c>
      <c r="D25" s="129">
        <v>2.2333333333333298</v>
      </c>
      <c r="E25" s="154" t="s">
        <v>53</v>
      </c>
      <c r="F25" s="79" t="s">
        <v>1</v>
      </c>
      <c r="G25" s="129">
        <v>1.1499999999999999</v>
      </c>
      <c r="H25" s="154" t="s">
        <v>15</v>
      </c>
      <c r="I25" s="79" t="s">
        <v>3</v>
      </c>
      <c r="J25" s="129">
        <v>4.7666666666666702</v>
      </c>
    </row>
    <row r="26" spans="1:10" ht="15" customHeight="1">
      <c r="A26" s="77"/>
      <c r="B26" s="154" t="s">
        <v>7</v>
      </c>
      <c r="C26" s="79" t="s">
        <v>3</v>
      </c>
      <c r="D26" s="130">
        <v>17.316666666666698</v>
      </c>
      <c r="E26" s="154" t="s">
        <v>17</v>
      </c>
      <c r="F26" s="79" t="s">
        <v>3</v>
      </c>
      <c r="G26" s="130">
        <v>29.3333333333333</v>
      </c>
      <c r="H26" s="154" t="s">
        <v>18</v>
      </c>
      <c r="I26" s="79" t="s">
        <v>3</v>
      </c>
      <c r="J26" s="131">
        <v>62.5</v>
      </c>
    </row>
    <row r="27" spans="1:10" ht="15" customHeight="1">
      <c r="A27" s="77"/>
      <c r="B27" s="154" t="s">
        <v>10</v>
      </c>
      <c r="C27" s="79" t="s">
        <v>3</v>
      </c>
      <c r="D27" s="131">
        <v>359.83333333333297</v>
      </c>
      <c r="E27" s="154" t="s">
        <v>20</v>
      </c>
      <c r="F27" s="79" t="s">
        <v>3</v>
      </c>
      <c r="G27" s="130">
        <v>31.1</v>
      </c>
      <c r="H27" s="154" t="s">
        <v>21</v>
      </c>
      <c r="I27" s="79" t="s">
        <v>3</v>
      </c>
      <c r="J27" s="131" t="s">
        <v>138</v>
      </c>
    </row>
    <row r="28" spans="1:10" ht="15" customHeight="1">
      <c r="A28" s="77"/>
      <c r="B28" s="154" t="s">
        <v>13</v>
      </c>
      <c r="C28" s="79" t="s">
        <v>3</v>
      </c>
      <c r="D28" s="129" t="s">
        <v>113</v>
      </c>
      <c r="E28" s="154" t="s">
        <v>54</v>
      </c>
      <c r="F28" s="79" t="s">
        <v>1</v>
      </c>
      <c r="G28" s="129">
        <v>1.2833333333333301</v>
      </c>
      <c r="H28" s="154" t="s">
        <v>27</v>
      </c>
      <c r="I28" s="79" t="s">
        <v>3</v>
      </c>
      <c r="J28" s="131" t="s">
        <v>136</v>
      </c>
    </row>
    <row r="29" spans="1:10" ht="15" customHeight="1">
      <c r="A29" s="77"/>
      <c r="B29" s="154" t="s">
        <v>16</v>
      </c>
      <c r="C29" s="79" t="s">
        <v>3</v>
      </c>
      <c r="D29" s="129">
        <v>1.5166666666666699</v>
      </c>
      <c r="E29" s="154" t="s">
        <v>55</v>
      </c>
      <c r="F29" s="79" t="s">
        <v>1</v>
      </c>
      <c r="G29" s="155">
        <v>4.2349999999999999E-2</v>
      </c>
      <c r="H29" s="154" t="s">
        <v>30</v>
      </c>
      <c r="I29" s="79" t="s">
        <v>3</v>
      </c>
      <c r="J29" s="130">
        <v>17.4166666666667</v>
      </c>
    </row>
    <row r="30" spans="1:10" ht="15" customHeight="1">
      <c r="A30" s="77"/>
      <c r="B30" s="154" t="s">
        <v>49</v>
      </c>
      <c r="C30" s="79" t="s">
        <v>1</v>
      </c>
      <c r="D30" s="129">
        <v>1.4</v>
      </c>
      <c r="E30" s="154" t="s">
        <v>56</v>
      </c>
      <c r="F30" s="79" t="s">
        <v>1</v>
      </c>
      <c r="G30" s="155">
        <v>0.23833333333333301</v>
      </c>
      <c r="H30" s="154" t="s">
        <v>61</v>
      </c>
      <c r="I30" s="79" t="s">
        <v>1</v>
      </c>
      <c r="J30" s="155">
        <v>0.353333333333333</v>
      </c>
    </row>
    <row r="31" spans="1:10" ht="15" customHeight="1">
      <c r="A31" s="77"/>
      <c r="B31" s="154" t="s">
        <v>19</v>
      </c>
      <c r="C31" s="79" t="s">
        <v>3</v>
      </c>
      <c r="D31" s="129">
        <v>0.38333333333333303</v>
      </c>
      <c r="E31" s="154" t="s">
        <v>29</v>
      </c>
      <c r="F31" s="79" t="s">
        <v>3</v>
      </c>
      <c r="G31" s="129">
        <v>1.6666666666666701</v>
      </c>
      <c r="H31" s="154" t="s">
        <v>32</v>
      </c>
      <c r="I31" s="79" t="s">
        <v>3</v>
      </c>
      <c r="J31" s="129">
        <v>4.6333333333333302</v>
      </c>
    </row>
    <row r="32" spans="1:10" ht="15" customHeight="1">
      <c r="A32" s="77"/>
      <c r="B32" s="154" t="s">
        <v>22</v>
      </c>
      <c r="C32" s="79" t="s">
        <v>3</v>
      </c>
      <c r="D32" s="131">
        <v>62.15</v>
      </c>
      <c r="E32" s="154" t="s">
        <v>34</v>
      </c>
      <c r="F32" s="79" t="s">
        <v>3</v>
      </c>
      <c r="G32" s="131">
        <v>68</v>
      </c>
      <c r="H32" s="154" t="s">
        <v>65</v>
      </c>
      <c r="I32" s="79" t="s">
        <v>3</v>
      </c>
      <c r="J32" s="131">
        <v>102.666666666667</v>
      </c>
    </row>
    <row r="33" spans="1:10" ht="15" customHeight="1">
      <c r="A33" s="77"/>
      <c r="B33" s="154" t="s">
        <v>25</v>
      </c>
      <c r="C33" s="79" t="s">
        <v>3</v>
      </c>
      <c r="D33" s="130">
        <v>13.1666666666667</v>
      </c>
      <c r="E33" s="154" t="s">
        <v>57</v>
      </c>
      <c r="F33" s="79" t="s">
        <v>1</v>
      </c>
      <c r="G33" s="155">
        <v>9.1666666666666702E-2</v>
      </c>
      <c r="H33" s="154" t="s">
        <v>35</v>
      </c>
      <c r="I33" s="79" t="s">
        <v>3</v>
      </c>
      <c r="J33" s="129">
        <v>2.7</v>
      </c>
    </row>
    <row r="34" spans="1:10" ht="15" customHeight="1">
      <c r="A34" s="77"/>
      <c r="B34" s="154" t="s">
        <v>50</v>
      </c>
      <c r="C34" s="79" t="s">
        <v>3</v>
      </c>
      <c r="D34" s="131">
        <v>88</v>
      </c>
      <c r="E34" s="154" t="s">
        <v>37</v>
      </c>
      <c r="F34" s="79" t="s">
        <v>3</v>
      </c>
      <c r="G34" s="129">
        <v>9.5</v>
      </c>
      <c r="H34" s="154" t="s">
        <v>38</v>
      </c>
      <c r="I34" s="79" t="s">
        <v>3</v>
      </c>
      <c r="J34" s="130">
        <v>15.533333333333299</v>
      </c>
    </row>
    <row r="35" spans="1:10" ht="15" customHeight="1">
      <c r="A35" s="77"/>
      <c r="B35" s="154" t="s">
        <v>51</v>
      </c>
      <c r="C35" s="79" t="s">
        <v>1</v>
      </c>
      <c r="D35" s="129">
        <v>4.0999999999999996</v>
      </c>
      <c r="E35" s="154" t="s">
        <v>43</v>
      </c>
      <c r="F35" s="79" t="s">
        <v>3</v>
      </c>
      <c r="G35" s="131">
        <v>127</v>
      </c>
      <c r="H35" s="154" t="s">
        <v>44</v>
      </c>
      <c r="I35" s="79" t="s">
        <v>3</v>
      </c>
      <c r="J35" s="131">
        <v>85.1666666666667</v>
      </c>
    </row>
    <row r="36" spans="1:10" ht="15" customHeight="1">
      <c r="A36" s="77"/>
      <c r="B36" s="154" t="s">
        <v>42</v>
      </c>
      <c r="C36" s="79" t="s">
        <v>3</v>
      </c>
      <c r="D36" s="130">
        <v>13.35</v>
      </c>
      <c r="E36" s="154" t="s">
        <v>6</v>
      </c>
      <c r="F36" s="79" t="s">
        <v>3</v>
      </c>
      <c r="G36" s="129">
        <v>0.28333333333333299</v>
      </c>
      <c r="H36" s="154" t="s">
        <v>45</v>
      </c>
      <c r="I36" s="79" t="s">
        <v>3</v>
      </c>
      <c r="J36" s="130">
        <v>12</v>
      </c>
    </row>
    <row r="37" spans="1:10" ht="15" customHeight="1">
      <c r="A37" s="77"/>
      <c r="B37" s="154" t="s">
        <v>8</v>
      </c>
      <c r="C37" s="79" t="s">
        <v>3</v>
      </c>
      <c r="D37" s="129">
        <v>0.68333333333333302</v>
      </c>
      <c r="E37" s="154" t="s">
        <v>9</v>
      </c>
      <c r="F37" s="79" t="s">
        <v>3</v>
      </c>
      <c r="G37" s="129">
        <v>7.3333333333333304</v>
      </c>
      <c r="H37" s="78" t="s">
        <v>334</v>
      </c>
      <c r="I37" s="79" t="s">
        <v>334</v>
      </c>
      <c r="J37" s="131" t="s">
        <v>334</v>
      </c>
    </row>
    <row r="38" spans="1:10" ht="15" customHeight="1">
      <c r="A38" s="77"/>
      <c r="B38" s="149" t="s">
        <v>139</v>
      </c>
      <c r="C38" s="150"/>
      <c r="D38" s="151"/>
      <c r="E38" s="150"/>
      <c r="F38" s="150"/>
      <c r="G38" s="152"/>
      <c r="H38" s="150"/>
      <c r="I38" s="150"/>
      <c r="J38" s="153"/>
    </row>
    <row r="39" spans="1:10" ht="15" customHeight="1">
      <c r="A39" s="77"/>
      <c r="B39" s="154" t="s">
        <v>133</v>
      </c>
      <c r="C39" s="79" t="s">
        <v>3</v>
      </c>
      <c r="D39" s="155">
        <v>3.3333333333333301E-3</v>
      </c>
      <c r="E39" s="154" t="s">
        <v>134</v>
      </c>
      <c r="F39" s="79" t="s">
        <v>3</v>
      </c>
      <c r="G39" s="155">
        <v>4.5833333333333299E-3</v>
      </c>
      <c r="H39" s="78" t="s">
        <v>334</v>
      </c>
      <c r="I39" s="79" t="s">
        <v>334</v>
      </c>
      <c r="J39" s="131" t="s">
        <v>334</v>
      </c>
    </row>
    <row r="40" spans="1:10" ht="15" customHeight="1">
      <c r="A40" s="77"/>
      <c r="B40" s="149" t="s">
        <v>140</v>
      </c>
      <c r="C40" s="150"/>
      <c r="D40" s="151"/>
      <c r="E40" s="150"/>
      <c r="F40" s="150"/>
      <c r="G40" s="152"/>
      <c r="H40" s="150"/>
      <c r="I40" s="150"/>
      <c r="J40" s="153"/>
    </row>
    <row r="41" spans="1:10" ht="15" customHeight="1">
      <c r="A41" s="77"/>
      <c r="B41" s="154" t="s">
        <v>204</v>
      </c>
      <c r="C41" s="79" t="s">
        <v>1</v>
      </c>
      <c r="D41" s="129">
        <v>14.81</v>
      </c>
      <c r="E41" s="154" t="s">
        <v>116</v>
      </c>
      <c r="F41" s="79" t="s">
        <v>1</v>
      </c>
      <c r="G41" s="129">
        <v>2.58</v>
      </c>
      <c r="H41" s="154" t="s">
        <v>205</v>
      </c>
      <c r="I41" s="79" t="s">
        <v>1</v>
      </c>
      <c r="J41" s="129">
        <v>62.174999999999997</v>
      </c>
    </row>
    <row r="42" spans="1:10" ht="15" customHeight="1">
      <c r="A42" s="77"/>
      <c r="B42" s="154" t="s">
        <v>112</v>
      </c>
      <c r="C42" s="79" t="s">
        <v>1</v>
      </c>
      <c r="D42" s="129">
        <v>4.33</v>
      </c>
      <c r="E42" s="154" t="s">
        <v>117</v>
      </c>
      <c r="F42" s="79" t="s">
        <v>1</v>
      </c>
      <c r="G42" s="155">
        <v>7.4499999999999997E-2</v>
      </c>
      <c r="H42" s="154" t="s">
        <v>206</v>
      </c>
      <c r="I42" s="79" t="s">
        <v>1</v>
      </c>
      <c r="J42" s="155">
        <v>0.78800000000000003</v>
      </c>
    </row>
    <row r="43" spans="1:10" ht="15" customHeight="1">
      <c r="A43" s="77"/>
      <c r="B43" s="154" t="s">
        <v>207</v>
      </c>
      <c r="C43" s="79" t="s">
        <v>1</v>
      </c>
      <c r="D43" s="129">
        <v>6.43</v>
      </c>
      <c r="E43" s="154" t="s">
        <v>208</v>
      </c>
      <c r="F43" s="79" t="s">
        <v>1</v>
      </c>
      <c r="G43" s="129">
        <v>2.7450000000000001</v>
      </c>
      <c r="H43" s="154" t="s">
        <v>64</v>
      </c>
      <c r="I43" s="79" t="s">
        <v>1</v>
      </c>
      <c r="J43" s="129">
        <v>100.785</v>
      </c>
    </row>
    <row r="44" spans="1:10" ht="15" customHeight="1">
      <c r="A44" s="77"/>
      <c r="B44" s="154" t="s">
        <v>209</v>
      </c>
      <c r="C44" s="79" t="s">
        <v>1</v>
      </c>
      <c r="D44" s="129">
        <v>3.7650000000000001</v>
      </c>
      <c r="E44" s="154" t="s">
        <v>210</v>
      </c>
      <c r="F44" s="79" t="s">
        <v>1</v>
      </c>
      <c r="G44" s="155">
        <v>0.23699999999999999</v>
      </c>
      <c r="H44" s="78" t="s">
        <v>334</v>
      </c>
      <c r="I44" s="79" t="s">
        <v>334</v>
      </c>
      <c r="J44" s="131" t="s">
        <v>334</v>
      </c>
    </row>
    <row r="45" spans="1:10" ht="15" customHeight="1">
      <c r="A45" s="77"/>
      <c r="B45" s="154" t="s">
        <v>119</v>
      </c>
      <c r="C45" s="79" t="s">
        <v>1</v>
      </c>
      <c r="D45" s="129">
        <v>1.375</v>
      </c>
      <c r="E45" s="154" t="s">
        <v>59</v>
      </c>
      <c r="F45" s="79" t="s">
        <v>1</v>
      </c>
      <c r="G45" s="155">
        <v>0.35579849431363098</v>
      </c>
      <c r="H45" s="78" t="s">
        <v>334</v>
      </c>
      <c r="I45" s="79" t="s">
        <v>334</v>
      </c>
      <c r="J45" s="131" t="s">
        <v>334</v>
      </c>
    </row>
    <row r="46" spans="1:10" ht="15" customHeight="1">
      <c r="A46" s="77"/>
      <c r="B46" s="149" t="s">
        <v>141</v>
      </c>
      <c r="C46" s="150"/>
      <c r="D46" s="151"/>
      <c r="E46" s="150"/>
      <c r="F46" s="150"/>
      <c r="G46" s="152"/>
      <c r="H46" s="150"/>
      <c r="I46" s="150"/>
      <c r="J46" s="153"/>
    </row>
    <row r="47" spans="1:10" ht="15" customHeight="1" thickBot="1">
      <c r="A47" s="77"/>
      <c r="B47" s="163" t="s">
        <v>118</v>
      </c>
      <c r="C47" s="162" t="s">
        <v>1</v>
      </c>
      <c r="D47" s="164">
        <v>0.25</v>
      </c>
      <c r="E47" s="161" t="s">
        <v>334</v>
      </c>
      <c r="F47" s="162" t="s">
        <v>334</v>
      </c>
      <c r="G47" s="165" t="s">
        <v>334</v>
      </c>
      <c r="H47" s="161" t="s">
        <v>334</v>
      </c>
      <c r="I47" s="162" t="s">
        <v>334</v>
      </c>
      <c r="J47" s="166" t="s">
        <v>334</v>
      </c>
    </row>
    <row r="48" spans="1:10" ht="15.75" thickTop="1"/>
  </sheetData>
  <conditionalFormatting sqref="B3:J47">
    <cfRule type="expression" dxfId="259" priority="11">
      <formula>IF(IndVal_IsBlnkRow*IndVal_IsBlnkRowNext=1,TRUE,FALSE)</formula>
    </cfRule>
  </conditionalFormatting>
  <conditionalFormatting sqref="I3:I47 C3:C47 F3:F47">
    <cfRule type="expression" dxfId="258" priority="12">
      <formula>IndVal_LimitValDiffUOM</formula>
    </cfRule>
  </conditionalFormatting>
  <hyperlinks>
    <hyperlink ref="B4" location="'4-Acid'!$A$41" display="'4-Acid'!$A$41"/>
    <hyperlink ref="E4" location="'4-Acid'!$A$361" display="'4-Acid'!$A$361"/>
    <hyperlink ref="H4" location="'4-Acid'!$A$694" display="'4-Acid'!$A$694"/>
    <hyperlink ref="B5" location="'4-Acid'!$A$58" display="'4-Acid'!$A$58"/>
    <hyperlink ref="E5" location="'4-Acid'!$A$374" display="'4-Acid'!$A$374"/>
    <hyperlink ref="H5" location="'4-Acid'!$A$711" display="'4-Acid'!$A$711"/>
    <hyperlink ref="B6" location="'4-Acid'!$A$75" display="'4-Acid'!$A$75"/>
    <hyperlink ref="E6" location="'4-Acid'!$A$387" display="'4-Acid'!$A$387"/>
    <hyperlink ref="H6" location="'4-Acid'!$A$724" display="'4-Acid'!$A$724"/>
    <hyperlink ref="B7" location="'4-Acid'!$A$92" display="'4-Acid'!$A$92"/>
    <hyperlink ref="E7" location="'4-Acid'!$A$404" display="'4-Acid'!$A$404"/>
    <hyperlink ref="H7" location="'4-Acid'!$A$741" display="'4-Acid'!$A$741"/>
    <hyperlink ref="B8" location="'4-Acid'!$A$109" display="'4-Acid'!$A$109"/>
    <hyperlink ref="E8" location="'4-Acid'!$A$421" display="'4-Acid'!$A$421"/>
    <hyperlink ref="H8" location="'4-Acid'!$A$758" display="'4-Acid'!$A$758"/>
    <hyperlink ref="B9" location="'4-Acid'!$A$126" display="'4-Acid'!$A$126"/>
    <hyperlink ref="E9" location="'4-Acid'!$A$438" display="'4-Acid'!$A$438"/>
    <hyperlink ref="H9" location="'4-Acid'!$A$775" display="'4-Acid'!$A$775"/>
    <hyperlink ref="B10" location="'4-Acid'!$A$143" display="'4-Acid'!$A$143"/>
    <hyperlink ref="E10" location="'4-Acid'!$A$451" display="'4-Acid'!$A$451"/>
    <hyperlink ref="H10" location="'4-Acid'!$A$788" display="'4-Acid'!$A$788"/>
    <hyperlink ref="B11" location="'4-Acid'!$A$160" display="'4-Acid'!$A$160"/>
    <hyperlink ref="E11" location="'4-Acid'!$A$468" display="'4-Acid'!$A$468"/>
    <hyperlink ref="H11" location="'4-Acid'!$A$805" display="'4-Acid'!$A$805"/>
    <hyperlink ref="B12" location="'4-Acid'!$A$177" display="'4-Acid'!$A$177"/>
    <hyperlink ref="E12" location="'4-Acid'!$A$502" display="'4-Acid'!$A$502"/>
    <hyperlink ref="H12" location="'4-Acid'!$A$822" display="'4-Acid'!$A$822"/>
    <hyperlink ref="B13" location="'4-Acid'!$A$194" display="'4-Acid'!$A$194"/>
    <hyperlink ref="E13" location="'4-Acid'!$A$519" display="'4-Acid'!$A$519"/>
    <hyperlink ref="H13" location="'4-Acid'!$A$839" display="'4-Acid'!$A$839"/>
    <hyperlink ref="B14" location="'4-Acid'!$A$211" display="'4-Acid'!$A$211"/>
    <hyperlink ref="E14" location="'4-Acid'!$A$536" display="'4-Acid'!$A$536"/>
    <hyperlink ref="H14" location="'4-Acid'!$A$852" display="'4-Acid'!$A$852"/>
    <hyperlink ref="B15" location="'4-Acid'!$A$241" display="'4-Acid'!$A$241"/>
    <hyperlink ref="E15" location="'4-Acid'!$A$549" display="'4-Acid'!$A$549"/>
    <hyperlink ref="H15" location="'4-Acid'!$A$865" display="'4-Acid'!$A$865"/>
    <hyperlink ref="B16" location="'4-Acid'!$A$254" display="'4-Acid'!$A$254"/>
    <hyperlink ref="E16" location="'4-Acid'!$A$566" display="'4-Acid'!$A$566"/>
    <hyperlink ref="H16" location="'4-Acid'!$A$882" display="'4-Acid'!$A$882"/>
    <hyperlink ref="B17" location="'4-Acid'!$A$267" display="'4-Acid'!$A$267"/>
    <hyperlink ref="E17" location="'4-Acid'!$A$583" display="'4-Acid'!$A$583"/>
    <hyperlink ref="H17" location="'4-Acid'!$A$899" display="'4-Acid'!$A$899"/>
    <hyperlink ref="B18" location="'4-Acid'!$A$280" display="'4-Acid'!$A$280"/>
    <hyperlink ref="E18" location="'4-Acid'!$A$600" display="'4-Acid'!$A$600"/>
    <hyperlink ref="H18" location="'4-Acid'!$A$916" display="'4-Acid'!$A$916"/>
    <hyperlink ref="B19" location="'4-Acid'!$A$297" display="'4-Acid'!$A$297"/>
    <hyperlink ref="E19" location="'4-Acid'!$A$613" display="'4-Acid'!$A$613"/>
    <hyperlink ref="H19" location="'4-Acid'!$A$933" display="'4-Acid'!$A$933"/>
    <hyperlink ref="B20" location="'4-Acid'!$A$314" display="'4-Acid'!$A$314"/>
    <hyperlink ref="E20" location="'4-Acid'!$A$630" display="'4-Acid'!$A$630"/>
    <hyperlink ref="H20" location="'4-Acid'!$A$946" display="'4-Acid'!$A$946"/>
    <hyperlink ref="B21" location="'4-Acid'!$A$327" display="'4-Acid'!$A$327"/>
    <hyperlink ref="E21" location="'4-Acid'!$A$660" display="'4-Acid'!$A$660"/>
    <hyperlink ref="H21" location="'4-Acid'!$A$963" display="'4-Acid'!$A$963"/>
    <hyperlink ref="B22" location="'4-Acid'!$A$344" display="'4-Acid'!$A$344"/>
    <hyperlink ref="E22" location="'4-Acid'!$A$677" display="'4-Acid'!$A$677"/>
    <hyperlink ref="B24" location="'Aqua Regia'!$A$1" display="'Aqua Regia'!$A$1"/>
    <hyperlink ref="E24" location="'Aqua Regia'!$A$296" display="'Aqua Regia'!$A$296"/>
    <hyperlink ref="H24" location="'Aqua Regia'!$A$568" display="'Aqua Regia'!$A$568"/>
    <hyperlink ref="B25" location="'Aqua Regia'!$A$41" display="'Aqua Regia'!$A$41"/>
    <hyperlink ref="E25" location="'Aqua Regia'!$A$313" display="'Aqua Regia'!$A$313"/>
    <hyperlink ref="H25" location="'Aqua Regia'!$A$585" display="'Aqua Regia'!$A$585"/>
    <hyperlink ref="B26" location="'Aqua Regia'!$A$58" display="'Aqua Regia'!$A$58"/>
    <hyperlink ref="E26" location="'Aqua Regia'!$A$330" display="'Aqua Regia'!$A$330"/>
    <hyperlink ref="H26" location="'Aqua Regia'!$A$602" display="'Aqua Regia'!$A$602"/>
    <hyperlink ref="B27" location="'Aqua Regia'!$A$92" display="'Aqua Regia'!$A$92"/>
    <hyperlink ref="E27" location="'Aqua Regia'!$A$347" display="'Aqua Regia'!$A$347"/>
    <hyperlink ref="H27" location="'Aqua Regia'!$A$619" display="'Aqua Regia'!$A$619"/>
    <hyperlink ref="B28" location="'Aqua Regia'!$A$109" display="'Aqua Regia'!$A$109"/>
    <hyperlink ref="E28" location="'Aqua Regia'!$A$364" display="'Aqua Regia'!$A$364"/>
    <hyperlink ref="H28" location="'Aqua Regia'!$A$636" display="'Aqua Regia'!$A$636"/>
    <hyperlink ref="B29" location="'Aqua Regia'!$A$126" display="'Aqua Regia'!$A$126"/>
    <hyperlink ref="E29" location="'Aqua Regia'!$A$381" display="'Aqua Regia'!$A$381"/>
    <hyperlink ref="H29" location="'Aqua Regia'!$A$653" display="'Aqua Regia'!$A$653"/>
    <hyperlink ref="B30" location="'Aqua Regia'!$A$143" display="'Aqua Regia'!$A$143"/>
    <hyperlink ref="E30" location="'Aqua Regia'!$A$415" display="'Aqua Regia'!$A$415"/>
    <hyperlink ref="H30" location="'Aqua Regia'!$A$670" display="'Aqua Regia'!$A$670"/>
    <hyperlink ref="B31" location="'Aqua Regia'!$A$160" display="'Aqua Regia'!$A$160"/>
    <hyperlink ref="E31" location="'Aqua Regia'!$A$432" display="'Aqua Regia'!$A$432"/>
    <hyperlink ref="H31" location="'Aqua Regia'!$A$687" display="'Aqua Regia'!$A$687"/>
    <hyperlink ref="B32" location="'Aqua Regia'!$A$177" display="'Aqua Regia'!$A$177"/>
    <hyperlink ref="E32" location="'Aqua Regia'!$A$449" display="'Aqua Regia'!$A$449"/>
    <hyperlink ref="H32" location="'Aqua Regia'!$A$704" display="'Aqua Regia'!$A$704"/>
    <hyperlink ref="B33" location="'Aqua Regia'!$A$194" display="'Aqua Regia'!$A$194"/>
    <hyperlink ref="E33" location="'Aqua Regia'!$A$466" display="'Aqua Regia'!$A$466"/>
    <hyperlink ref="H33" location="'Aqua Regia'!$A$721" display="'Aqua Regia'!$A$721"/>
    <hyperlink ref="B34" location="'Aqua Regia'!$A$211" display="'Aqua Regia'!$A$211"/>
    <hyperlink ref="E34" location="'Aqua Regia'!$A$483" display="'Aqua Regia'!$A$483"/>
    <hyperlink ref="H34" location="'Aqua Regia'!$A$738" display="'Aqua Regia'!$A$738"/>
    <hyperlink ref="B35" location="'Aqua Regia'!$A$245" display="'Aqua Regia'!$A$245"/>
    <hyperlink ref="E35" location="'Aqua Regia'!$A$500" display="'Aqua Regia'!$A$500"/>
    <hyperlink ref="H35" location="'Aqua Regia'!$A$755" display="'Aqua Regia'!$A$755"/>
    <hyperlink ref="B36" location="'Aqua Regia'!$A$262" display="'Aqua Regia'!$A$262"/>
    <hyperlink ref="E36" location="'Aqua Regia'!$A$534" display="'Aqua Regia'!$A$534"/>
    <hyperlink ref="H36" location="'Aqua Regia'!$A$772" display="'Aqua Regia'!$A$772"/>
    <hyperlink ref="B37" location="'Aqua Regia'!$A$279" display="'Aqua Regia'!$A$279"/>
    <hyperlink ref="E37" location="'Aqua Regia'!$A$551" display="'Aqua Regia'!$A$551"/>
    <hyperlink ref="B39" location="'Fire Assay'!$A$55" display="'Fire Assay'!$A$55"/>
    <hyperlink ref="E39" location="'Fire Assay'!$A$72" display="'Fire Assay'!$A$72"/>
    <hyperlink ref="B41" location="'Fusion XRF'!$A$1" display="'Fusion XRF'!$A$1"/>
    <hyperlink ref="E41" location="'Fusion XRF'!$A$89" display="'Fusion XRF'!$A$89"/>
    <hyperlink ref="H41" location="'Fusion XRF'!$A$154" display="'Fusion XRF'!$A$154"/>
    <hyperlink ref="B42" location="'Fusion XRF'!$A$14" display="'Fusion XRF'!$A$14"/>
    <hyperlink ref="E42" location="'Fusion XRF'!$A$102" display="'Fusion XRF'!$A$102"/>
    <hyperlink ref="H42" location="'Fusion XRF'!$A$167" display="'Fusion XRF'!$A$167"/>
    <hyperlink ref="B43" location="'Fusion XRF'!$A$50" display="'Fusion XRF'!$A$50"/>
    <hyperlink ref="E43" location="'Fusion XRF'!$A$115" display="'Fusion XRF'!$A$115"/>
    <hyperlink ref="H43" location="'Fusion XRF'!$A$180" display="'Fusion XRF'!$A$180"/>
    <hyperlink ref="B44" location="'Fusion XRF'!$A$63" display="'Fusion XRF'!$A$63"/>
    <hyperlink ref="E44" location="'Fusion XRF'!$A$128" display="'Fusion XRF'!$A$128"/>
    <hyperlink ref="B45" location="'Fusion XRF'!$A$76" display="'Fusion XRF'!$A$76"/>
    <hyperlink ref="E45" location="'Fusion XRF'!$A$141" display="'Fusion XRF'!$A$141"/>
    <hyperlink ref="B47" location="'IRC'!$A$1" display="'IRC'!$A$1"/>
  </hyperlinks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Z301"/>
  <sheetViews>
    <sheetView topLeftCell="AA1" zoomScaleNormal="100" workbookViewId="0">
      <pane ySplit="5" topLeftCell="A6" activePane="bottomLeft" state="frozen"/>
      <selection pane="bottomLeft" activeCell="AF35" sqref="AF35"/>
    </sheetView>
  </sheetViews>
  <sheetFormatPr defaultRowHeight="15" customHeight="1" outlineLevelCol="1"/>
  <cols>
    <col min="1" max="1" width="7.44140625" style="8" hidden="1" customWidth="1" outlineLevel="1"/>
    <col min="2" max="2" width="9.33203125" style="8" hidden="1" customWidth="1" outlineLevel="1"/>
    <col min="3" max="3" width="6.88671875" style="8" hidden="1" customWidth="1" outlineLevel="1"/>
    <col min="4" max="4" width="5.109375" style="8" hidden="1" customWidth="1" outlineLevel="1"/>
    <col min="5" max="8" width="5" style="8" hidden="1" customWidth="1" outlineLevel="1"/>
    <col min="9" max="11" width="6.109375" style="8" hidden="1" customWidth="1" outlineLevel="1"/>
    <col min="12" max="13" width="5" style="8" hidden="1" customWidth="1" outlineLevel="1"/>
    <col min="14" max="14" width="3.88671875" style="8" hidden="1" customWidth="1" outlineLevel="1"/>
    <col min="15" max="15" width="9.33203125" style="8" hidden="1" customWidth="1" outlineLevel="1"/>
    <col min="16" max="16" width="6.88671875" style="8" hidden="1" customWidth="1" outlineLevel="1"/>
    <col min="17" max="17" width="5.109375" style="8" hidden="1" customWidth="1" outlineLevel="1"/>
    <col min="18" max="21" width="5" style="8" hidden="1" customWidth="1" outlineLevel="1"/>
    <col min="22" max="24" width="6.109375" style="8" hidden="1" customWidth="1" outlineLevel="1"/>
    <col min="25" max="26" width="5" style="8" hidden="1" customWidth="1" outlineLevel="1"/>
    <col min="27" max="27" width="3" style="8" customWidth="1" collapsed="1"/>
    <col min="28" max="28" width="9.33203125" style="8" customWidth="1"/>
    <col min="29" max="29" width="6.88671875" style="8" customWidth="1"/>
    <col min="30" max="30" width="5.109375" style="8" customWidth="1"/>
    <col min="31" max="34" width="5" style="8" customWidth="1"/>
    <col min="35" max="37" width="6.109375" style="8" customWidth="1"/>
    <col min="38" max="39" width="5" style="8" customWidth="1"/>
    <col min="40" max="40" width="3.5546875" style="8" customWidth="1"/>
    <col min="41" max="41" width="9.33203125" style="8" customWidth="1"/>
    <col min="42" max="42" width="6.88671875" style="8" customWidth="1"/>
    <col min="43" max="43" width="5.109375" style="8" customWidth="1"/>
    <col min="44" max="47" width="5" style="8" customWidth="1"/>
    <col min="48" max="50" width="6.109375" style="8" customWidth="1"/>
    <col min="51" max="52" width="5" style="8" customWidth="1"/>
    <col min="53" max="16384" width="8.88671875" style="8"/>
  </cols>
  <sheetData>
    <row r="1" spans="1:52" ht="15" customHeight="1">
      <c r="A1" s="68" t="s">
        <v>103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  <c r="AB1" s="69" t="s">
        <v>100</v>
      </c>
      <c r="AC1" s="69" t="e">
        <f>Parms_Tmplt</f>
        <v>#REF!</v>
      </c>
      <c r="AD1" s="49"/>
      <c r="AE1" s="49"/>
      <c r="AF1" s="50"/>
      <c r="AG1" s="50"/>
      <c r="AH1" s="50"/>
      <c r="AI1" s="50"/>
      <c r="AJ1" s="50"/>
      <c r="AK1" s="50"/>
      <c r="AL1" s="50"/>
      <c r="AM1" s="50"/>
      <c r="AO1" s="3" t="s">
        <v>81</v>
      </c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</row>
    <row r="3" spans="1:52" s="22" customFormat="1" ht="15" customHeight="1" thickBot="1">
      <c r="A3" s="21"/>
      <c r="B3" s="247" t="e">
        <f>"Within-Lab Performance Gates for "&amp;CRMCode</f>
        <v>#REF!</v>
      </c>
      <c r="C3" s="248"/>
      <c r="D3" s="248"/>
      <c r="E3" s="248"/>
      <c r="F3" s="248"/>
      <c r="G3" s="248"/>
      <c r="H3" s="248"/>
      <c r="I3" s="248"/>
      <c r="J3" s="248"/>
      <c r="K3" s="248"/>
      <c r="L3" s="248"/>
      <c r="M3" s="248"/>
      <c r="N3" s="21"/>
      <c r="O3" s="247" t="e">
        <f>"Between-Lab Performance Gates for "&amp;CRMCode</f>
        <v>#REF!</v>
      </c>
      <c r="P3" s="248"/>
      <c r="Q3" s="248"/>
      <c r="R3" s="248"/>
      <c r="S3" s="248"/>
      <c r="T3" s="248"/>
      <c r="U3" s="248"/>
      <c r="V3" s="248"/>
      <c r="W3" s="248"/>
      <c r="X3" s="248"/>
      <c r="Y3" s="248"/>
      <c r="Z3" s="248"/>
      <c r="AB3" s="247" t="e">
        <f ca="1">PG_Val</f>
        <v>#REF!</v>
      </c>
      <c r="AC3" s="248"/>
      <c r="AD3" s="248"/>
      <c r="AE3" s="248"/>
      <c r="AF3" s="248"/>
      <c r="AG3" s="248"/>
      <c r="AH3" s="248"/>
      <c r="AI3" s="248"/>
      <c r="AJ3" s="248"/>
      <c r="AK3" s="248"/>
      <c r="AL3" s="248"/>
      <c r="AM3" s="248"/>
      <c r="AN3" s="21"/>
      <c r="AO3" s="247" t="e">
        <f ca="1">PG_Val</f>
        <v>#REF!</v>
      </c>
      <c r="AP3" s="248"/>
      <c r="AQ3" s="248"/>
      <c r="AR3" s="248"/>
      <c r="AS3" s="248"/>
      <c r="AT3" s="248"/>
      <c r="AU3" s="248"/>
      <c r="AV3" s="248"/>
      <c r="AW3" s="248"/>
      <c r="AX3" s="248"/>
      <c r="AY3" s="248"/>
      <c r="AZ3" s="248"/>
    </row>
    <row r="4" spans="1:52" s="20" customFormat="1" ht="15" customHeight="1" thickTop="1">
      <c r="A4" s="245" t="s">
        <v>86</v>
      </c>
      <c r="B4" s="240" t="s">
        <v>2</v>
      </c>
      <c r="C4" s="243" t="s">
        <v>70</v>
      </c>
      <c r="D4" s="252" t="s">
        <v>71</v>
      </c>
      <c r="E4" s="253"/>
      <c r="F4" s="253"/>
      <c r="G4" s="253"/>
      <c r="H4" s="254"/>
      <c r="I4" s="255" t="s">
        <v>72</v>
      </c>
      <c r="J4" s="256"/>
      <c r="K4" s="257"/>
      <c r="L4" s="249" t="s">
        <v>73</v>
      </c>
      <c r="M4" s="250"/>
      <c r="N4" s="19"/>
      <c r="O4" s="240" t="s">
        <v>2</v>
      </c>
      <c r="P4" s="243" t="s">
        <v>70</v>
      </c>
      <c r="Q4" s="252" t="s">
        <v>71</v>
      </c>
      <c r="R4" s="253"/>
      <c r="S4" s="253"/>
      <c r="T4" s="253"/>
      <c r="U4" s="254"/>
      <c r="V4" s="255" t="s">
        <v>72</v>
      </c>
      <c r="W4" s="256"/>
      <c r="X4" s="257"/>
      <c r="Y4" s="249" t="s">
        <v>73</v>
      </c>
      <c r="Z4" s="250"/>
      <c r="AB4" s="240" t="s">
        <v>2</v>
      </c>
      <c r="AC4" s="243" t="s">
        <v>70</v>
      </c>
      <c r="AD4" s="252" t="s">
        <v>71</v>
      </c>
      <c r="AE4" s="253"/>
      <c r="AF4" s="253"/>
      <c r="AG4" s="253"/>
      <c r="AH4" s="254"/>
      <c r="AI4" s="255" t="s">
        <v>72</v>
      </c>
      <c r="AJ4" s="256"/>
      <c r="AK4" s="257"/>
      <c r="AL4" s="249" t="s">
        <v>73</v>
      </c>
      <c r="AM4" s="250"/>
      <c r="AN4" s="19"/>
      <c r="AO4" s="240" t="s">
        <v>2</v>
      </c>
      <c r="AP4" s="243" t="s">
        <v>70</v>
      </c>
      <c r="AQ4" s="252" t="s">
        <v>71</v>
      </c>
      <c r="AR4" s="253"/>
      <c r="AS4" s="253"/>
      <c r="AT4" s="253"/>
      <c r="AU4" s="254"/>
      <c r="AV4" s="255" t="s">
        <v>72</v>
      </c>
      <c r="AW4" s="256"/>
      <c r="AX4" s="257"/>
      <c r="AY4" s="249" t="s">
        <v>73</v>
      </c>
      <c r="AZ4" s="250"/>
    </row>
    <row r="5" spans="1:52" s="20" customFormat="1" ht="15" customHeight="1">
      <c r="A5" s="246"/>
      <c r="B5" s="241"/>
      <c r="C5" s="244"/>
      <c r="D5" s="23" t="s">
        <v>85</v>
      </c>
      <c r="E5" s="24" t="s">
        <v>74</v>
      </c>
      <c r="F5" s="24" t="s">
        <v>75</v>
      </c>
      <c r="G5" s="24" t="s">
        <v>76</v>
      </c>
      <c r="H5" s="25" t="s">
        <v>77</v>
      </c>
      <c r="I5" s="26" t="s">
        <v>78</v>
      </c>
      <c r="J5" s="24" t="s">
        <v>79</v>
      </c>
      <c r="K5" s="27" t="s">
        <v>80</v>
      </c>
      <c r="L5" s="23" t="s">
        <v>68</v>
      </c>
      <c r="M5" s="25" t="s">
        <v>69</v>
      </c>
      <c r="N5" s="19"/>
      <c r="O5" s="242"/>
      <c r="P5" s="251"/>
      <c r="Q5" s="40" t="s">
        <v>67</v>
      </c>
      <c r="R5" s="41" t="s">
        <v>74</v>
      </c>
      <c r="S5" s="41" t="s">
        <v>75</v>
      </c>
      <c r="T5" s="41" t="s">
        <v>76</v>
      </c>
      <c r="U5" s="42" t="s">
        <v>77</v>
      </c>
      <c r="V5" s="43" t="s">
        <v>78</v>
      </c>
      <c r="W5" s="41" t="s">
        <v>79</v>
      </c>
      <c r="X5" s="44" t="s">
        <v>80</v>
      </c>
      <c r="Y5" s="40" t="s">
        <v>68</v>
      </c>
      <c r="Z5" s="42" t="s">
        <v>69</v>
      </c>
      <c r="AB5" s="241"/>
      <c r="AC5" s="244"/>
      <c r="AD5" s="23" t="s">
        <v>85</v>
      </c>
      <c r="AE5" s="24" t="s">
        <v>74</v>
      </c>
      <c r="AF5" s="24" t="s">
        <v>75</v>
      </c>
      <c r="AG5" s="24" t="s">
        <v>76</v>
      </c>
      <c r="AH5" s="25" t="s">
        <v>77</v>
      </c>
      <c r="AI5" s="26" t="s">
        <v>78</v>
      </c>
      <c r="AJ5" s="24" t="s">
        <v>79</v>
      </c>
      <c r="AK5" s="27" t="s">
        <v>80</v>
      </c>
      <c r="AL5" s="23" t="s">
        <v>68</v>
      </c>
      <c r="AM5" s="25" t="s">
        <v>69</v>
      </c>
      <c r="AN5" s="19"/>
      <c r="AO5" s="242"/>
      <c r="AP5" s="251"/>
      <c r="AQ5" s="40" t="s">
        <v>67</v>
      </c>
      <c r="AR5" s="41" t="s">
        <v>74</v>
      </c>
      <c r="AS5" s="41" t="s">
        <v>75</v>
      </c>
      <c r="AT5" s="41" t="s">
        <v>76</v>
      </c>
      <c r="AU5" s="42" t="s">
        <v>77</v>
      </c>
      <c r="AV5" s="43" t="s">
        <v>78</v>
      </c>
      <c r="AW5" s="41" t="s">
        <v>79</v>
      </c>
      <c r="AX5" s="44" t="s">
        <v>80</v>
      </c>
      <c r="AY5" s="40" t="s">
        <v>68</v>
      </c>
      <c r="AZ5" s="42" t="s">
        <v>69</v>
      </c>
    </row>
    <row r="6" spans="1:52" ht="15" customHeight="1">
      <c r="A6" s="62" t="s">
        <v>0</v>
      </c>
      <c r="B6" s="9" t="s">
        <v>82</v>
      </c>
      <c r="C6" s="10">
        <v>1.2933625000000002</v>
      </c>
      <c r="D6" s="11">
        <v>1.5136623836404073E-2</v>
      </c>
      <c r="E6" s="12">
        <v>1.2630892523271919</v>
      </c>
      <c r="F6" s="12">
        <v>1.3236357476728084</v>
      </c>
      <c r="G6" s="12">
        <v>1.247952628490788</v>
      </c>
      <c r="H6" s="13">
        <v>1.3387723715092124</v>
      </c>
      <c r="I6" s="14">
        <v>1.1703311203474719E-2</v>
      </c>
      <c r="J6" s="15">
        <v>2.3406622406949438E-2</v>
      </c>
      <c r="K6" s="16">
        <v>3.5109933610424159E-2</v>
      </c>
      <c r="L6" s="11">
        <v>1.2286943750000001</v>
      </c>
      <c r="M6" s="13">
        <v>1.3580306250000003</v>
      </c>
      <c r="N6" s="30"/>
      <c r="O6" s="45" t="s">
        <v>82</v>
      </c>
      <c r="P6" s="59">
        <v>1.2933625000000002</v>
      </c>
      <c r="Q6" s="46">
        <v>1.5136623836404073E-2</v>
      </c>
      <c r="R6" s="70">
        <v>1.2630892523271919</v>
      </c>
      <c r="S6" s="70">
        <v>1.3236357476728084</v>
      </c>
      <c r="T6" s="70">
        <v>1.247952628490788</v>
      </c>
      <c r="U6" s="60">
        <v>1.3387723715092124</v>
      </c>
      <c r="V6" s="61">
        <v>1.1703311203474719E-2</v>
      </c>
      <c r="W6" s="71">
        <v>2.3406622406949438E-2</v>
      </c>
      <c r="X6" s="72">
        <v>3.5109933610424159E-2</v>
      </c>
      <c r="Y6" s="46">
        <v>1.2286943750000001</v>
      </c>
      <c r="Z6" s="60">
        <v>1.3580306250000003</v>
      </c>
      <c r="AA6" s="31"/>
      <c r="AB6" s="9" t="e">
        <f>PG_ConstNmRout</f>
        <v>#REF!</v>
      </c>
      <c r="AC6" s="10" t="e">
        <f ca="1">PG_ValUOMxRout</f>
        <v>#REF!</v>
      </c>
      <c r="AD6" s="11" t="e">
        <f ca="1">PG_ValUOMxRout</f>
        <v>#REF!</v>
      </c>
      <c r="AE6" s="12" t="e">
        <f ca="1">PG_ValUOMxRout</f>
        <v>#REF!</v>
      </c>
      <c r="AF6" s="12" t="e">
        <f ca="1">PG_ValUOMxRout</f>
        <v>#REF!</v>
      </c>
      <c r="AG6" s="12" t="e">
        <f ca="1">PG_ValUOMxRout</f>
        <v>#REF!</v>
      </c>
      <c r="AH6" s="13" t="e">
        <f ca="1">PG_ValUOMxRout</f>
        <v>#REF!</v>
      </c>
      <c r="AI6" s="14">
        <f ca="1">PG_ValRout</f>
        <v>1.1703311203474719E-2</v>
      </c>
      <c r="AJ6" s="15">
        <f ca="1">PG_ValRout</f>
        <v>2.3406622406949438E-2</v>
      </c>
      <c r="AK6" s="16">
        <f ca="1">PG_ValRout</f>
        <v>3.5109933610424159E-2</v>
      </c>
      <c r="AL6" s="11" t="e">
        <f ca="1">PG_ValUOMxRout</f>
        <v>#REF!</v>
      </c>
      <c r="AM6" s="13" t="e">
        <f ca="1">PG_ValUOMxRout</f>
        <v>#REF!</v>
      </c>
      <c r="AN6" s="30"/>
      <c r="AO6" s="45" t="e">
        <f>PG_ConstNmRand</f>
        <v>#REF!</v>
      </c>
      <c r="AP6" s="59" t="e">
        <f ca="1">PG_ValUOMxRand</f>
        <v>#REF!</v>
      </c>
      <c r="AQ6" s="46" t="e">
        <f ca="1">PG_ValUOMxRand</f>
        <v>#REF!</v>
      </c>
      <c r="AR6" s="70" t="e">
        <f ca="1">PG_ValUOMxRand</f>
        <v>#REF!</v>
      </c>
      <c r="AS6" s="70" t="e">
        <f ca="1">PG_ValUOMxRand</f>
        <v>#REF!</v>
      </c>
      <c r="AT6" s="70" t="e">
        <f ca="1">PG_ValUOMxRand</f>
        <v>#REF!</v>
      </c>
      <c r="AU6" s="60" t="e">
        <f ca="1">PG_ValUOMxRand</f>
        <v>#REF!</v>
      </c>
      <c r="AV6" s="61">
        <f ca="1">PG_ValRand</f>
        <v>1.1703311203474719E-2</v>
      </c>
      <c r="AW6" s="71">
        <f ca="1">PG_ValRand</f>
        <v>2.3406622406949438E-2</v>
      </c>
      <c r="AX6" s="72">
        <f ca="1">PG_ValRand</f>
        <v>3.5109933610424159E-2</v>
      </c>
      <c r="AY6" s="46" t="e">
        <f ca="1">PG_ValUOMxRand</f>
        <v>#REF!</v>
      </c>
      <c r="AZ6" s="60" t="e">
        <f ca="1">PG_ValUOMxRand</f>
        <v>#REF!</v>
      </c>
    </row>
    <row r="7" spans="1:52" ht="15" customHeight="1">
      <c r="A7" s="63" t="s">
        <v>88</v>
      </c>
      <c r="B7" s="9" t="s">
        <v>83</v>
      </c>
      <c r="C7" s="10">
        <v>1.2703423295454543</v>
      </c>
      <c r="D7" s="11">
        <v>1.1306252148685211E-2</v>
      </c>
      <c r="E7" s="12">
        <v>1.247729825248084</v>
      </c>
      <c r="F7" s="12">
        <v>1.2929548338428247</v>
      </c>
      <c r="G7" s="12">
        <v>1.2364235730993987</v>
      </c>
      <c r="H7" s="13">
        <v>1.30426108599151</v>
      </c>
      <c r="I7" s="14">
        <v>8.900161701083157E-3</v>
      </c>
      <c r="J7" s="15">
        <v>1.7800323402166314E-2</v>
      </c>
      <c r="K7" s="16">
        <v>2.6700485103249471E-2</v>
      </c>
      <c r="L7" s="11">
        <v>1.2068252130681816</v>
      </c>
      <c r="M7" s="13">
        <v>1.3338594460227271</v>
      </c>
      <c r="N7" s="30"/>
      <c r="O7" s="9" t="s">
        <v>83</v>
      </c>
      <c r="P7" s="10">
        <v>1.2703423295454543</v>
      </c>
      <c r="Q7" s="11">
        <v>1.1306252148685211E-2</v>
      </c>
      <c r="R7" s="12">
        <v>1.247729825248084</v>
      </c>
      <c r="S7" s="12">
        <v>1.2929548338428247</v>
      </c>
      <c r="T7" s="12">
        <v>1.2364235730993987</v>
      </c>
      <c r="U7" s="13">
        <v>1.30426108599151</v>
      </c>
      <c r="V7" s="14">
        <v>8.900161701083157E-3</v>
      </c>
      <c r="W7" s="15">
        <v>1.7800323402166314E-2</v>
      </c>
      <c r="X7" s="16">
        <v>2.6700485103249471E-2</v>
      </c>
      <c r="Y7" s="11">
        <v>1.2068252130681816</v>
      </c>
      <c r="Z7" s="13">
        <v>1.3338594460227271</v>
      </c>
      <c r="AA7" s="31"/>
      <c r="AB7" s="9" t="e">
        <f>PG_ConstNmRout</f>
        <v>#REF!</v>
      </c>
      <c r="AC7" s="10" t="e">
        <f ca="1">PG_ValUOMxRout</f>
        <v>#REF!</v>
      </c>
      <c r="AD7" s="11" t="e">
        <f ca="1">PG_ValUOMxRout</f>
        <v>#REF!</v>
      </c>
      <c r="AE7" s="12" t="e">
        <f ca="1">PG_ValUOMxRout</f>
        <v>#REF!</v>
      </c>
      <c r="AF7" s="12" t="e">
        <f ca="1">PG_ValUOMxRout</f>
        <v>#REF!</v>
      </c>
      <c r="AG7" s="12" t="e">
        <f ca="1">PG_ValUOMxRout</f>
        <v>#REF!</v>
      </c>
      <c r="AH7" s="13" t="e">
        <f ca="1">PG_ValUOMxRout</f>
        <v>#REF!</v>
      </c>
      <c r="AI7" s="14">
        <f ca="1">PG_ValRout</f>
        <v>8.900161701083157E-3</v>
      </c>
      <c r="AJ7" s="15">
        <f ca="1">PG_ValRout</f>
        <v>1.7800323402166314E-2</v>
      </c>
      <c r="AK7" s="16">
        <f ca="1">PG_ValRout</f>
        <v>2.6700485103249471E-2</v>
      </c>
      <c r="AL7" s="11" t="e">
        <f ca="1">PG_ValUOMxRout</f>
        <v>#REF!</v>
      </c>
      <c r="AM7" s="13" t="e">
        <f ca="1">PG_ValUOMxRout</f>
        <v>#REF!</v>
      </c>
      <c r="AN7" s="30"/>
      <c r="AO7" s="9" t="e">
        <f>PG_ConstNmRand</f>
        <v>#REF!</v>
      </c>
      <c r="AP7" s="10" t="e">
        <f ca="1">PG_ValUOMxRand</f>
        <v>#REF!</v>
      </c>
      <c r="AQ7" s="11" t="e">
        <f ca="1">PG_ValUOMxRand</f>
        <v>#REF!</v>
      </c>
      <c r="AR7" s="12" t="e">
        <f ca="1">PG_ValUOMxRand</f>
        <v>#REF!</v>
      </c>
      <c r="AS7" s="12" t="e">
        <f ca="1">PG_ValUOMxRand</f>
        <v>#REF!</v>
      </c>
      <c r="AT7" s="12" t="e">
        <f ca="1">PG_ValUOMxRand</f>
        <v>#REF!</v>
      </c>
      <c r="AU7" s="13" t="e">
        <f ca="1">PG_ValUOMxRand</f>
        <v>#REF!</v>
      </c>
      <c r="AV7" s="14">
        <f ca="1">PG_ValRand</f>
        <v>8.900161701083157E-3</v>
      </c>
      <c r="AW7" s="15">
        <f ca="1">PG_ValRand</f>
        <v>1.7800323402166314E-2</v>
      </c>
      <c r="AX7" s="16">
        <f ca="1">PG_ValRand</f>
        <v>2.6700485103249471E-2</v>
      </c>
      <c r="AY7" s="11" t="e">
        <f ca="1">PG_ValUOMxRand</f>
        <v>#REF!</v>
      </c>
      <c r="AZ7" s="13" t="e">
        <f ca="1">PG_ValUOMxRand</f>
        <v>#REF!</v>
      </c>
    </row>
    <row r="8" spans="1:52" ht="15" customHeight="1" thickBot="1">
      <c r="A8" s="48" t="s">
        <v>87</v>
      </c>
      <c r="B8" s="32" t="s">
        <v>84</v>
      </c>
      <c r="C8" s="33">
        <v>2.3657374581818189</v>
      </c>
      <c r="D8" s="34">
        <v>6.4700213941111778E-2</v>
      </c>
      <c r="E8" s="35">
        <v>2.2363370302995955</v>
      </c>
      <c r="F8" s="35">
        <v>2.4951378860640423</v>
      </c>
      <c r="G8" s="35">
        <v>2.1716368163584834</v>
      </c>
      <c r="H8" s="36">
        <v>2.5598381000051544</v>
      </c>
      <c r="I8" s="37">
        <v>2.7348856364998741E-2</v>
      </c>
      <c r="J8" s="38">
        <v>5.4697712729997482E-2</v>
      </c>
      <c r="K8" s="39">
        <v>8.2046569094996219E-2</v>
      </c>
      <c r="L8" s="34">
        <v>2.2474505852727278</v>
      </c>
      <c r="M8" s="36">
        <v>2.48402433109091</v>
      </c>
      <c r="N8" s="30"/>
      <c r="O8" s="32" t="s">
        <v>84</v>
      </c>
      <c r="P8" s="33">
        <v>2.3657374581818189</v>
      </c>
      <c r="Q8" s="34">
        <v>6.4700213941111778E-2</v>
      </c>
      <c r="R8" s="35">
        <v>2.2363370302995955</v>
      </c>
      <c r="S8" s="35">
        <v>2.4951378860640423</v>
      </c>
      <c r="T8" s="35">
        <v>2.1716368163584834</v>
      </c>
      <c r="U8" s="36">
        <v>2.5598381000051544</v>
      </c>
      <c r="V8" s="37">
        <v>2.7348856364998741E-2</v>
      </c>
      <c r="W8" s="38">
        <v>5.4697712729997482E-2</v>
      </c>
      <c r="X8" s="39">
        <v>8.2046569094996219E-2</v>
      </c>
      <c r="Y8" s="34">
        <v>2.2474505852727278</v>
      </c>
      <c r="Z8" s="36">
        <v>2.48402433109091</v>
      </c>
      <c r="AA8" s="31"/>
      <c r="AB8" s="32" t="e">
        <f>PG_ConstNmRout</f>
        <v>#REF!</v>
      </c>
      <c r="AC8" s="33" t="e">
        <f ca="1">PG_ValUOMxRout</f>
        <v>#REF!</v>
      </c>
      <c r="AD8" s="34" t="e">
        <f ca="1">PG_ValUOMxRout</f>
        <v>#REF!</v>
      </c>
      <c r="AE8" s="35" t="e">
        <f ca="1">PG_ValUOMxRout</f>
        <v>#REF!</v>
      </c>
      <c r="AF8" s="35" t="e">
        <f ca="1">PG_ValUOMxRout</f>
        <v>#REF!</v>
      </c>
      <c r="AG8" s="35" t="e">
        <f ca="1">PG_ValUOMxRout</f>
        <v>#REF!</v>
      </c>
      <c r="AH8" s="36" t="e">
        <f ca="1">PG_ValUOMxRout</f>
        <v>#REF!</v>
      </c>
      <c r="AI8" s="37">
        <f ca="1">PG_ValRout</f>
        <v>2.7348856364998741E-2</v>
      </c>
      <c r="AJ8" s="38">
        <f ca="1">PG_ValRout</f>
        <v>5.4697712729997482E-2</v>
      </c>
      <c r="AK8" s="39">
        <f ca="1">PG_ValRout</f>
        <v>8.2046569094996219E-2</v>
      </c>
      <c r="AL8" s="34" t="e">
        <f ca="1">PG_ValUOMxRout</f>
        <v>#REF!</v>
      </c>
      <c r="AM8" s="36" t="e">
        <f ca="1">PG_ValUOMxRout</f>
        <v>#REF!</v>
      </c>
      <c r="AN8" s="30"/>
      <c r="AO8" s="32" t="e">
        <f>PG_ConstNmRand</f>
        <v>#REF!</v>
      </c>
      <c r="AP8" s="33" t="e">
        <f ca="1">PG_ValUOMxRand</f>
        <v>#REF!</v>
      </c>
      <c r="AQ8" s="34" t="e">
        <f ca="1">PG_ValUOMxRand</f>
        <v>#REF!</v>
      </c>
      <c r="AR8" s="35" t="e">
        <f ca="1">PG_ValUOMxRand</f>
        <v>#REF!</v>
      </c>
      <c r="AS8" s="35" t="e">
        <f ca="1">PG_ValUOMxRand</f>
        <v>#REF!</v>
      </c>
      <c r="AT8" s="35" t="e">
        <f ca="1">PG_ValUOMxRand</f>
        <v>#REF!</v>
      </c>
      <c r="AU8" s="36" t="e">
        <f ca="1">PG_ValUOMxRand</f>
        <v>#REF!</v>
      </c>
      <c r="AV8" s="37">
        <f ca="1">PG_ValRand</f>
        <v>2.7348856364998741E-2</v>
      </c>
      <c r="AW8" s="38">
        <f ca="1">PG_ValRand</f>
        <v>5.4697712729997482E-2</v>
      </c>
      <c r="AX8" s="39">
        <f ca="1">PG_ValRand</f>
        <v>8.2046569094996219E-2</v>
      </c>
      <c r="AY8" s="34" t="e">
        <f ca="1">PG_ValUOMxRand</f>
        <v>#REF!</v>
      </c>
      <c r="AZ8" s="36" t="e">
        <f ca="1">PG_ValUOMxRand</f>
        <v>#REF!</v>
      </c>
    </row>
    <row r="9" spans="1:52" ht="15" customHeight="1" thickTop="1">
      <c r="A9" s="64"/>
      <c r="B9" s="17"/>
      <c r="C9" s="10"/>
      <c r="D9" s="11"/>
      <c r="E9" s="12"/>
      <c r="F9" s="12"/>
      <c r="G9" s="12"/>
      <c r="H9" s="13"/>
      <c r="I9" s="14"/>
      <c r="J9" s="15"/>
      <c r="K9" s="16"/>
      <c r="L9" s="11"/>
      <c r="M9" s="13"/>
      <c r="N9" s="30"/>
      <c r="O9" s="17"/>
      <c r="P9" s="10"/>
      <c r="Q9" s="11"/>
      <c r="R9" s="12"/>
      <c r="S9" s="12"/>
      <c r="T9" s="12"/>
      <c r="U9" s="13"/>
      <c r="V9" s="14"/>
      <c r="W9" s="15"/>
      <c r="X9" s="16"/>
      <c r="Y9" s="11"/>
      <c r="Z9" s="13"/>
      <c r="AA9" s="31"/>
      <c r="AB9" s="17" t="str">
        <f>PG_ConstNmRout</f>
        <v/>
      </c>
      <c r="AC9" s="10" t="str">
        <f>PG_ValUOMxRout</f>
        <v/>
      </c>
      <c r="AD9" s="11" t="str">
        <f>PG_ValUOMxRout</f>
        <v/>
      </c>
      <c r="AE9" s="12" t="str">
        <f>PG_ValUOMxRout</f>
        <v/>
      </c>
      <c r="AF9" s="12" t="str">
        <f>PG_ValUOMxRout</f>
        <v/>
      </c>
      <c r="AG9" s="12" t="str">
        <f>PG_ValUOMxRout</f>
        <v/>
      </c>
      <c r="AH9" s="13" t="str">
        <f>PG_ValUOMxRout</f>
        <v/>
      </c>
      <c r="AI9" s="14" t="str">
        <f>PG_ValRout</f>
        <v/>
      </c>
      <c r="AJ9" s="15" t="str">
        <f>PG_ValRout</f>
        <v/>
      </c>
      <c r="AK9" s="16" t="str">
        <f>PG_ValRout</f>
        <v/>
      </c>
      <c r="AL9" s="11" t="str">
        <f>PG_ValUOMxRout</f>
        <v/>
      </c>
      <c r="AM9" s="13" t="str">
        <f>PG_ValUOMxRout</f>
        <v/>
      </c>
      <c r="AN9" s="30"/>
      <c r="AO9" s="17" t="str">
        <f>PG_ConstNmRand</f>
        <v/>
      </c>
      <c r="AP9" s="10" t="str">
        <f>PG_ValUOMxRand</f>
        <v/>
      </c>
      <c r="AQ9" s="11" t="str">
        <f>PG_ValUOMxRand</f>
        <v/>
      </c>
      <c r="AR9" s="12" t="str">
        <f>PG_ValUOMxRand</f>
        <v/>
      </c>
      <c r="AS9" s="12" t="str">
        <f>PG_ValUOMxRand</f>
        <v/>
      </c>
      <c r="AT9" s="12" t="str">
        <f>PG_ValUOMxRand</f>
        <v/>
      </c>
      <c r="AU9" s="13" t="str">
        <f>PG_ValUOMxRand</f>
        <v/>
      </c>
      <c r="AV9" s="14" t="str">
        <f>PG_ValRand</f>
        <v/>
      </c>
      <c r="AW9" s="15" t="str">
        <f>PG_ValRand</f>
        <v/>
      </c>
      <c r="AX9" s="16" t="str">
        <f>PG_ValRand</f>
        <v/>
      </c>
      <c r="AY9" s="11" t="str">
        <f>PG_ValUOMxRand</f>
        <v/>
      </c>
      <c r="AZ9" s="13" t="str">
        <f>PG_ValUOMxRand</f>
        <v/>
      </c>
    </row>
    <row r="10" spans="1:52" ht="15" customHeight="1">
      <c r="A10" s="65"/>
      <c r="B10" s="17"/>
      <c r="C10" s="10"/>
      <c r="D10" s="11"/>
      <c r="E10" s="12"/>
      <c r="F10" s="12"/>
      <c r="G10" s="12"/>
      <c r="H10" s="13"/>
      <c r="I10" s="14"/>
      <c r="J10" s="15"/>
      <c r="K10" s="16"/>
      <c r="L10" s="11"/>
      <c r="M10" s="13"/>
      <c r="N10" s="30"/>
      <c r="O10" s="17"/>
      <c r="P10" s="10"/>
      <c r="Q10" s="11"/>
      <c r="R10" s="12"/>
      <c r="S10" s="12"/>
      <c r="T10" s="12"/>
      <c r="U10" s="13"/>
      <c r="V10" s="14"/>
      <c r="W10" s="15"/>
      <c r="X10" s="16"/>
      <c r="Y10" s="11"/>
      <c r="Z10" s="13"/>
      <c r="AA10" s="31"/>
      <c r="AB10" s="17" t="str">
        <f>PG_ConstNmRout</f>
        <v/>
      </c>
      <c r="AC10" s="10" t="str">
        <f>PG_ValUOMxRout</f>
        <v/>
      </c>
      <c r="AD10" s="11" t="str">
        <f>PG_ValUOMxRout</f>
        <v/>
      </c>
      <c r="AE10" s="12" t="str">
        <f>PG_ValUOMxRout</f>
        <v/>
      </c>
      <c r="AF10" s="12" t="str">
        <f>PG_ValUOMxRout</f>
        <v/>
      </c>
      <c r="AG10" s="12" t="str">
        <f>PG_ValUOMxRout</f>
        <v/>
      </c>
      <c r="AH10" s="13" t="str">
        <f>PG_ValUOMxRout</f>
        <v/>
      </c>
      <c r="AI10" s="14" t="str">
        <f>PG_ValRout</f>
        <v/>
      </c>
      <c r="AJ10" s="15" t="str">
        <f>PG_ValRout</f>
        <v/>
      </c>
      <c r="AK10" s="16" t="str">
        <f>PG_ValRout</f>
        <v/>
      </c>
      <c r="AL10" s="11" t="str">
        <f>PG_ValUOMxRout</f>
        <v/>
      </c>
      <c r="AM10" s="13" t="str">
        <f>PG_ValUOMxRout</f>
        <v/>
      </c>
      <c r="AN10" s="30"/>
      <c r="AO10" s="17" t="str">
        <f>PG_ConstNmRand</f>
        <v/>
      </c>
      <c r="AP10" s="10" t="str">
        <f>PG_ValUOMxRand</f>
        <v/>
      </c>
      <c r="AQ10" s="11" t="str">
        <f>PG_ValUOMxRand</f>
        <v/>
      </c>
      <c r="AR10" s="12" t="str">
        <f>PG_ValUOMxRand</f>
        <v/>
      </c>
      <c r="AS10" s="12" t="str">
        <f>PG_ValUOMxRand</f>
        <v/>
      </c>
      <c r="AT10" s="12" t="str">
        <f>PG_ValUOMxRand</f>
        <v/>
      </c>
      <c r="AU10" s="13" t="str">
        <f>PG_ValUOMxRand</f>
        <v/>
      </c>
      <c r="AV10" s="14" t="str">
        <f>PG_ValRand</f>
        <v/>
      </c>
      <c r="AW10" s="15" t="str">
        <f>PG_ValRand</f>
        <v/>
      </c>
      <c r="AX10" s="16" t="str">
        <f>PG_ValRand</f>
        <v/>
      </c>
      <c r="AY10" s="11" t="str">
        <f>PG_ValUOMxRand</f>
        <v/>
      </c>
      <c r="AZ10" s="13" t="str">
        <f>PG_ValUOMxRand</f>
        <v/>
      </c>
    </row>
    <row r="11" spans="1:52" ht="15" customHeight="1">
      <c r="A11" s="67"/>
      <c r="B11" s="17"/>
      <c r="C11" s="10"/>
      <c r="D11" s="11"/>
      <c r="E11" s="12"/>
      <c r="F11" s="12"/>
      <c r="G11" s="12"/>
      <c r="H11" s="13"/>
      <c r="I11" s="14"/>
      <c r="J11" s="15"/>
      <c r="K11" s="16"/>
      <c r="L11" s="11"/>
      <c r="M11" s="13"/>
      <c r="N11" s="30"/>
      <c r="O11" s="17"/>
      <c r="P11" s="10"/>
      <c r="Q11" s="11"/>
      <c r="R11" s="12"/>
      <c r="S11" s="12"/>
      <c r="T11" s="12"/>
      <c r="U11" s="13"/>
      <c r="V11" s="14"/>
      <c r="W11" s="15"/>
      <c r="X11" s="16"/>
      <c r="Y11" s="11"/>
      <c r="Z11" s="13"/>
      <c r="AA11" s="31"/>
      <c r="AB11" s="17" t="str">
        <f>PG_ConstNmRout</f>
        <v/>
      </c>
      <c r="AC11" s="10" t="str">
        <f>PG_ValUOMxRout</f>
        <v/>
      </c>
      <c r="AD11" s="11" t="str">
        <f>PG_ValUOMxRout</f>
        <v/>
      </c>
      <c r="AE11" s="12" t="str">
        <f>PG_ValUOMxRout</f>
        <v/>
      </c>
      <c r="AF11" s="12" t="str">
        <f>PG_ValUOMxRout</f>
        <v/>
      </c>
      <c r="AG11" s="12" t="str">
        <f>PG_ValUOMxRout</f>
        <v/>
      </c>
      <c r="AH11" s="13" t="str">
        <f>PG_ValUOMxRout</f>
        <v/>
      </c>
      <c r="AI11" s="14" t="str">
        <f>PG_ValRout</f>
        <v/>
      </c>
      <c r="AJ11" s="15" t="str">
        <f>PG_ValRout</f>
        <v/>
      </c>
      <c r="AK11" s="16" t="str">
        <f>PG_ValRout</f>
        <v/>
      </c>
      <c r="AL11" s="11" t="str">
        <f>PG_ValUOMxRout</f>
        <v/>
      </c>
      <c r="AM11" s="13" t="str">
        <f>PG_ValUOMxRout</f>
        <v/>
      </c>
      <c r="AN11" s="30"/>
      <c r="AO11" s="17" t="str">
        <f>PG_ConstNmRand</f>
        <v/>
      </c>
      <c r="AP11" s="10" t="str">
        <f>PG_ValUOMxRand</f>
        <v/>
      </c>
      <c r="AQ11" s="11" t="str">
        <f>PG_ValUOMxRand</f>
        <v/>
      </c>
      <c r="AR11" s="12" t="str">
        <f>PG_ValUOMxRand</f>
        <v/>
      </c>
      <c r="AS11" s="12" t="str">
        <f>PG_ValUOMxRand</f>
        <v/>
      </c>
      <c r="AT11" s="12" t="str">
        <f>PG_ValUOMxRand</f>
        <v/>
      </c>
      <c r="AU11" s="13" t="str">
        <f>PG_ValUOMxRand</f>
        <v/>
      </c>
      <c r="AV11" s="14" t="str">
        <f>PG_ValRand</f>
        <v/>
      </c>
      <c r="AW11" s="15" t="str">
        <f>PG_ValRand</f>
        <v/>
      </c>
      <c r="AX11" s="16" t="str">
        <f>PG_ValRand</f>
        <v/>
      </c>
      <c r="AY11" s="11" t="str">
        <f>PG_ValUOMxRand</f>
        <v/>
      </c>
      <c r="AZ11" s="13" t="str">
        <f>PG_ValUOMxRand</f>
        <v/>
      </c>
    </row>
    <row r="12" spans="1:52" ht="15" customHeight="1">
      <c r="A12" s="65"/>
      <c r="B12" s="17"/>
      <c r="C12" s="10"/>
      <c r="D12" s="11"/>
      <c r="E12" s="12"/>
      <c r="F12" s="12"/>
      <c r="G12" s="12"/>
      <c r="H12" s="13"/>
      <c r="I12" s="14"/>
      <c r="J12" s="15"/>
      <c r="K12" s="16"/>
      <c r="L12" s="11"/>
      <c r="M12" s="13"/>
      <c r="N12" s="30"/>
      <c r="O12" s="17"/>
      <c r="P12" s="10"/>
      <c r="Q12" s="11"/>
      <c r="R12" s="12"/>
      <c r="S12" s="12"/>
      <c r="T12" s="12"/>
      <c r="U12" s="13"/>
      <c r="V12" s="14"/>
      <c r="W12" s="15"/>
      <c r="X12" s="16"/>
      <c r="Y12" s="11"/>
      <c r="Z12" s="13"/>
      <c r="AA12" s="31"/>
      <c r="AB12" s="17" t="str">
        <f>PG_ConstNmRout</f>
        <v/>
      </c>
      <c r="AC12" s="10" t="str">
        <f>PG_ValUOMxRout</f>
        <v/>
      </c>
      <c r="AD12" s="11" t="str">
        <f>PG_ValUOMxRout</f>
        <v/>
      </c>
      <c r="AE12" s="12" t="str">
        <f>PG_ValUOMxRout</f>
        <v/>
      </c>
      <c r="AF12" s="12" t="str">
        <f>PG_ValUOMxRout</f>
        <v/>
      </c>
      <c r="AG12" s="12" t="str">
        <f>PG_ValUOMxRout</f>
        <v/>
      </c>
      <c r="AH12" s="13" t="str">
        <f>PG_ValUOMxRout</f>
        <v/>
      </c>
      <c r="AI12" s="14" t="str">
        <f>PG_ValRout</f>
        <v/>
      </c>
      <c r="AJ12" s="15" t="str">
        <f>PG_ValRout</f>
        <v/>
      </c>
      <c r="AK12" s="16" t="str">
        <f>PG_ValRout</f>
        <v/>
      </c>
      <c r="AL12" s="11" t="str">
        <f>PG_ValUOMxRout</f>
        <v/>
      </c>
      <c r="AM12" s="13" t="str">
        <f>PG_ValUOMxRout</f>
        <v/>
      </c>
      <c r="AN12" s="30"/>
      <c r="AO12" s="17" t="str">
        <f>PG_ConstNmRand</f>
        <v/>
      </c>
      <c r="AP12" s="10" t="str">
        <f>PG_ValUOMxRand</f>
        <v/>
      </c>
      <c r="AQ12" s="11" t="str">
        <f>PG_ValUOMxRand</f>
        <v/>
      </c>
      <c r="AR12" s="12" t="str">
        <f>PG_ValUOMxRand</f>
        <v/>
      </c>
      <c r="AS12" s="12" t="str">
        <f>PG_ValUOMxRand</f>
        <v/>
      </c>
      <c r="AT12" s="12" t="str">
        <f>PG_ValUOMxRand</f>
        <v/>
      </c>
      <c r="AU12" s="13" t="str">
        <f>PG_ValUOMxRand</f>
        <v/>
      </c>
      <c r="AV12" s="14" t="str">
        <f>PG_ValRand</f>
        <v/>
      </c>
      <c r="AW12" s="15" t="str">
        <f>PG_ValRand</f>
        <v/>
      </c>
      <c r="AX12" s="16" t="str">
        <f>PG_ValRand</f>
        <v/>
      </c>
      <c r="AY12" s="11" t="str">
        <f>PG_ValUOMxRand</f>
        <v/>
      </c>
      <c r="AZ12" s="13" t="str">
        <f>PG_ValUOMxRand</f>
        <v/>
      </c>
    </row>
    <row r="13" spans="1:52" ht="15" customHeight="1">
      <c r="A13" s="65"/>
      <c r="B13" s="17"/>
      <c r="C13" s="10"/>
      <c r="D13" s="11"/>
      <c r="E13" s="12"/>
      <c r="F13" s="12"/>
      <c r="G13" s="12"/>
      <c r="H13" s="13"/>
      <c r="I13" s="14"/>
      <c r="J13" s="15"/>
      <c r="K13" s="16"/>
      <c r="L13" s="11"/>
      <c r="M13" s="13"/>
      <c r="N13" s="30"/>
      <c r="O13" s="17"/>
      <c r="P13" s="10"/>
      <c r="Q13" s="11"/>
      <c r="R13" s="12"/>
      <c r="S13" s="12"/>
      <c r="T13" s="12"/>
      <c r="U13" s="13"/>
      <c r="V13" s="14"/>
      <c r="W13" s="15"/>
      <c r="X13" s="16"/>
      <c r="Y13" s="11"/>
      <c r="Z13" s="13"/>
      <c r="AA13" s="31"/>
      <c r="AB13" s="17" t="str">
        <f>PG_ConstNmRout</f>
        <v/>
      </c>
      <c r="AC13" s="10" t="str">
        <f>PG_ValUOMxRout</f>
        <v/>
      </c>
      <c r="AD13" s="11" t="str">
        <f>PG_ValUOMxRout</f>
        <v/>
      </c>
      <c r="AE13" s="12" t="str">
        <f>PG_ValUOMxRout</f>
        <v/>
      </c>
      <c r="AF13" s="12" t="str">
        <f>PG_ValUOMxRout</f>
        <v/>
      </c>
      <c r="AG13" s="12" t="str">
        <f>PG_ValUOMxRout</f>
        <v/>
      </c>
      <c r="AH13" s="13" t="str">
        <f>PG_ValUOMxRout</f>
        <v/>
      </c>
      <c r="AI13" s="14" t="str">
        <f>PG_ValRout</f>
        <v/>
      </c>
      <c r="AJ13" s="15" t="str">
        <f>PG_ValRout</f>
        <v/>
      </c>
      <c r="AK13" s="16" t="str">
        <f>PG_ValRout</f>
        <v/>
      </c>
      <c r="AL13" s="11" t="str">
        <f>PG_ValUOMxRout</f>
        <v/>
      </c>
      <c r="AM13" s="13" t="str">
        <f>PG_ValUOMxRout</f>
        <v/>
      </c>
      <c r="AN13" s="30"/>
      <c r="AO13" s="17" t="str">
        <f>PG_ConstNmRand</f>
        <v/>
      </c>
      <c r="AP13" s="10" t="str">
        <f>PG_ValUOMxRand</f>
        <v/>
      </c>
      <c r="AQ13" s="11" t="str">
        <f>PG_ValUOMxRand</f>
        <v/>
      </c>
      <c r="AR13" s="12" t="str">
        <f>PG_ValUOMxRand</f>
        <v/>
      </c>
      <c r="AS13" s="12" t="str">
        <f>PG_ValUOMxRand</f>
        <v/>
      </c>
      <c r="AT13" s="12" t="str">
        <f>PG_ValUOMxRand</f>
        <v/>
      </c>
      <c r="AU13" s="13" t="str">
        <f>PG_ValUOMxRand</f>
        <v/>
      </c>
      <c r="AV13" s="14" t="str">
        <f>PG_ValRand</f>
        <v/>
      </c>
      <c r="AW13" s="15" t="str">
        <f>PG_ValRand</f>
        <v/>
      </c>
      <c r="AX13" s="16" t="str">
        <f>PG_ValRand</f>
        <v/>
      </c>
      <c r="AY13" s="11" t="str">
        <f>PG_ValUOMxRand</f>
        <v/>
      </c>
      <c r="AZ13" s="13" t="str">
        <f>PG_ValUOMxRand</f>
        <v/>
      </c>
    </row>
    <row r="14" spans="1:52" ht="15" customHeight="1">
      <c r="A14" s="65"/>
      <c r="B14" s="66"/>
      <c r="C14" s="10"/>
      <c r="D14" s="11"/>
      <c r="E14" s="12"/>
      <c r="F14" s="12"/>
      <c r="G14" s="12"/>
      <c r="H14" s="13"/>
      <c r="I14" s="14"/>
      <c r="J14" s="15"/>
      <c r="K14" s="16"/>
      <c r="L14" s="11"/>
      <c r="M14" s="13"/>
      <c r="N14" s="30"/>
      <c r="O14" s="17"/>
      <c r="P14" s="10"/>
      <c r="Q14" s="11"/>
      <c r="R14" s="12"/>
      <c r="S14" s="12"/>
      <c r="T14" s="12"/>
      <c r="U14" s="13"/>
      <c r="V14" s="14"/>
      <c r="W14" s="15"/>
      <c r="X14" s="16"/>
      <c r="Y14" s="11"/>
      <c r="Z14" s="13"/>
      <c r="AA14" s="31"/>
      <c r="AB14" s="17" t="str">
        <f>PG_ConstNmRout</f>
        <v/>
      </c>
      <c r="AC14" s="10" t="str">
        <f>PG_ValUOMxRout</f>
        <v/>
      </c>
      <c r="AD14" s="11" t="str">
        <f>PG_ValUOMxRout</f>
        <v/>
      </c>
      <c r="AE14" s="12" t="str">
        <f>PG_ValUOMxRout</f>
        <v/>
      </c>
      <c r="AF14" s="12" t="str">
        <f>PG_ValUOMxRout</f>
        <v/>
      </c>
      <c r="AG14" s="12" t="str">
        <f>PG_ValUOMxRout</f>
        <v/>
      </c>
      <c r="AH14" s="13" t="str">
        <f>PG_ValUOMxRout</f>
        <v/>
      </c>
      <c r="AI14" s="14" t="str">
        <f>PG_ValRout</f>
        <v/>
      </c>
      <c r="AJ14" s="15" t="str">
        <f>PG_ValRout</f>
        <v/>
      </c>
      <c r="AK14" s="16" t="str">
        <f>PG_ValRout</f>
        <v/>
      </c>
      <c r="AL14" s="11" t="str">
        <f>PG_ValUOMxRout</f>
        <v/>
      </c>
      <c r="AM14" s="13" t="str">
        <f>PG_ValUOMxRout</f>
        <v/>
      </c>
      <c r="AN14" s="30"/>
      <c r="AO14" s="17" t="str">
        <f>PG_ConstNmRand</f>
        <v/>
      </c>
      <c r="AP14" s="10" t="str">
        <f>PG_ValUOMxRand</f>
        <v/>
      </c>
      <c r="AQ14" s="11" t="str">
        <f>PG_ValUOMxRand</f>
        <v/>
      </c>
      <c r="AR14" s="12" t="str">
        <f>PG_ValUOMxRand</f>
        <v/>
      </c>
      <c r="AS14" s="12" t="str">
        <f>PG_ValUOMxRand</f>
        <v/>
      </c>
      <c r="AT14" s="12" t="str">
        <f>PG_ValUOMxRand</f>
        <v/>
      </c>
      <c r="AU14" s="13" t="str">
        <f>PG_ValUOMxRand</f>
        <v/>
      </c>
      <c r="AV14" s="14" t="str">
        <f>PG_ValRand</f>
        <v/>
      </c>
      <c r="AW14" s="15" t="str">
        <f>PG_ValRand</f>
        <v/>
      </c>
      <c r="AX14" s="16" t="str">
        <f>PG_ValRand</f>
        <v/>
      </c>
      <c r="AY14" s="11" t="str">
        <f>PG_ValUOMxRand</f>
        <v/>
      </c>
      <c r="AZ14" s="13" t="str">
        <f>PG_ValUOMxRand</f>
        <v/>
      </c>
    </row>
    <row r="15" spans="1:52" ht="15" customHeight="1">
      <c r="A15" s="65"/>
      <c r="B15" s="17"/>
      <c r="C15" s="10"/>
      <c r="D15" s="11"/>
      <c r="E15" s="12"/>
      <c r="F15" s="12"/>
      <c r="G15" s="12"/>
      <c r="H15" s="13"/>
      <c r="I15" s="14"/>
      <c r="J15" s="15"/>
      <c r="K15" s="16"/>
      <c r="L15" s="11"/>
      <c r="M15" s="13"/>
      <c r="N15" s="30"/>
      <c r="O15" s="17"/>
      <c r="P15" s="10"/>
      <c r="Q15" s="11"/>
      <c r="R15" s="12"/>
      <c r="S15" s="12"/>
      <c r="T15" s="12"/>
      <c r="U15" s="13"/>
      <c r="V15" s="14"/>
      <c r="W15" s="15"/>
      <c r="X15" s="16"/>
      <c r="Y15" s="11"/>
      <c r="Z15" s="13"/>
      <c r="AA15" s="31"/>
      <c r="AB15" s="17" t="str">
        <f>PG_ConstNmRout</f>
        <v/>
      </c>
      <c r="AC15" s="10" t="str">
        <f>PG_ValUOMxRout</f>
        <v/>
      </c>
      <c r="AD15" s="11" t="str">
        <f>PG_ValUOMxRout</f>
        <v/>
      </c>
      <c r="AE15" s="12" t="str">
        <f>PG_ValUOMxRout</f>
        <v/>
      </c>
      <c r="AF15" s="12" t="str">
        <f>PG_ValUOMxRout</f>
        <v/>
      </c>
      <c r="AG15" s="12" t="str">
        <f>PG_ValUOMxRout</f>
        <v/>
      </c>
      <c r="AH15" s="13" t="str">
        <f>PG_ValUOMxRout</f>
        <v/>
      </c>
      <c r="AI15" s="14" t="str">
        <f>PG_ValRout</f>
        <v/>
      </c>
      <c r="AJ15" s="15" t="str">
        <f>PG_ValRout</f>
        <v/>
      </c>
      <c r="AK15" s="16" t="str">
        <f>PG_ValRout</f>
        <v/>
      </c>
      <c r="AL15" s="11" t="str">
        <f>PG_ValUOMxRout</f>
        <v/>
      </c>
      <c r="AM15" s="13" t="str">
        <f>PG_ValUOMxRout</f>
        <v/>
      </c>
      <c r="AN15" s="30"/>
      <c r="AO15" s="17" t="str">
        <f>PG_ConstNmRand</f>
        <v/>
      </c>
      <c r="AP15" s="10" t="str">
        <f>PG_ValUOMxRand</f>
        <v/>
      </c>
      <c r="AQ15" s="11" t="str">
        <f>PG_ValUOMxRand</f>
        <v/>
      </c>
      <c r="AR15" s="12" t="str">
        <f>PG_ValUOMxRand</f>
        <v/>
      </c>
      <c r="AS15" s="12" t="str">
        <f>PG_ValUOMxRand</f>
        <v/>
      </c>
      <c r="AT15" s="12" t="str">
        <f>PG_ValUOMxRand</f>
        <v/>
      </c>
      <c r="AU15" s="13" t="str">
        <f>PG_ValUOMxRand</f>
        <v/>
      </c>
      <c r="AV15" s="14" t="str">
        <f>PG_ValRand</f>
        <v/>
      </c>
      <c r="AW15" s="15" t="str">
        <f>PG_ValRand</f>
        <v/>
      </c>
      <c r="AX15" s="16" t="str">
        <f>PG_ValRand</f>
        <v/>
      </c>
      <c r="AY15" s="11" t="str">
        <f>PG_ValUOMxRand</f>
        <v/>
      </c>
      <c r="AZ15" s="13" t="str">
        <f>PG_ValUOMxRand</f>
        <v/>
      </c>
    </row>
    <row r="16" spans="1:52" ht="15" customHeight="1">
      <c r="A16" s="65"/>
      <c r="B16" s="17"/>
      <c r="C16" s="10"/>
      <c r="D16" s="11"/>
      <c r="E16" s="12"/>
      <c r="F16" s="12"/>
      <c r="G16" s="12"/>
      <c r="H16" s="13"/>
      <c r="I16" s="14"/>
      <c r="J16" s="15"/>
      <c r="K16" s="16"/>
      <c r="L16" s="11"/>
      <c r="M16" s="13"/>
      <c r="N16" s="30"/>
      <c r="O16" s="17"/>
      <c r="P16" s="10"/>
      <c r="Q16" s="11"/>
      <c r="R16" s="12"/>
      <c r="S16" s="12"/>
      <c r="T16" s="12"/>
      <c r="U16" s="13"/>
      <c r="V16" s="14"/>
      <c r="W16" s="15"/>
      <c r="X16" s="16"/>
      <c r="Y16" s="11"/>
      <c r="Z16" s="13"/>
      <c r="AA16" s="31"/>
      <c r="AB16" s="17" t="str">
        <f>PG_ConstNmRout</f>
        <v/>
      </c>
      <c r="AC16" s="10" t="str">
        <f>PG_ValUOMxRout</f>
        <v/>
      </c>
      <c r="AD16" s="11" t="str">
        <f>PG_ValUOMxRout</f>
        <v/>
      </c>
      <c r="AE16" s="12" t="str">
        <f>PG_ValUOMxRout</f>
        <v/>
      </c>
      <c r="AF16" s="12" t="str">
        <f>PG_ValUOMxRout</f>
        <v/>
      </c>
      <c r="AG16" s="12" t="str">
        <f>PG_ValUOMxRout</f>
        <v/>
      </c>
      <c r="AH16" s="13" t="str">
        <f>PG_ValUOMxRout</f>
        <v/>
      </c>
      <c r="AI16" s="14" t="str">
        <f>PG_ValRout</f>
        <v/>
      </c>
      <c r="AJ16" s="15" t="str">
        <f>PG_ValRout</f>
        <v/>
      </c>
      <c r="AK16" s="16" t="str">
        <f>PG_ValRout</f>
        <v/>
      </c>
      <c r="AL16" s="11" t="str">
        <f>PG_ValUOMxRout</f>
        <v/>
      </c>
      <c r="AM16" s="13" t="str">
        <f>PG_ValUOMxRout</f>
        <v/>
      </c>
      <c r="AN16" s="30"/>
      <c r="AO16" s="17" t="str">
        <f>PG_ConstNmRand</f>
        <v/>
      </c>
      <c r="AP16" s="10" t="str">
        <f>PG_ValUOMxRand</f>
        <v/>
      </c>
      <c r="AQ16" s="11" t="str">
        <f>PG_ValUOMxRand</f>
        <v/>
      </c>
      <c r="AR16" s="12" t="str">
        <f>PG_ValUOMxRand</f>
        <v/>
      </c>
      <c r="AS16" s="12" t="str">
        <f>PG_ValUOMxRand</f>
        <v/>
      </c>
      <c r="AT16" s="12" t="str">
        <f>PG_ValUOMxRand</f>
        <v/>
      </c>
      <c r="AU16" s="13" t="str">
        <f>PG_ValUOMxRand</f>
        <v/>
      </c>
      <c r="AV16" s="14" t="str">
        <f>PG_ValRand</f>
        <v/>
      </c>
      <c r="AW16" s="15" t="str">
        <f>PG_ValRand</f>
        <v/>
      </c>
      <c r="AX16" s="16" t="str">
        <f>PG_ValRand</f>
        <v/>
      </c>
      <c r="AY16" s="11" t="str">
        <f>PG_ValUOMxRand</f>
        <v/>
      </c>
      <c r="AZ16" s="13" t="str">
        <f>PG_ValUOMxRand</f>
        <v/>
      </c>
    </row>
    <row r="17" spans="1:52" ht="15" customHeight="1">
      <c r="A17" s="65"/>
      <c r="B17" s="17"/>
      <c r="C17" s="10"/>
      <c r="D17" s="11"/>
      <c r="E17" s="12"/>
      <c r="F17" s="12"/>
      <c r="G17" s="12"/>
      <c r="H17" s="13"/>
      <c r="I17" s="14"/>
      <c r="J17" s="15"/>
      <c r="K17" s="16"/>
      <c r="L17" s="11"/>
      <c r="M17" s="13"/>
      <c r="N17" s="30"/>
      <c r="O17" s="17"/>
      <c r="P17" s="10"/>
      <c r="Q17" s="11"/>
      <c r="R17" s="12"/>
      <c r="S17" s="12"/>
      <c r="T17" s="12"/>
      <c r="U17" s="13"/>
      <c r="V17" s="14"/>
      <c r="W17" s="15"/>
      <c r="X17" s="16"/>
      <c r="Y17" s="11"/>
      <c r="Z17" s="13"/>
      <c r="AA17" s="31"/>
      <c r="AB17" s="17" t="str">
        <f>PG_ConstNmRout</f>
        <v/>
      </c>
      <c r="AC17" s="10" t="str">
        <f>PG_ValUOMxRout</f>
        <v/>
      </c>
      <c r="AD17" s="11" t="str">
        <f>PG_ValUOMxRout</f>
        <v/>
      </c>
      <c r="AE17" s="12" t="str">
        <f>PG_ValUOMxRout</f>
        <v/>
      </c>
      <c r="AF17" s="12" t="str">
        <f>PG_ValUOMxRout</f>
        <v/>
      </c>
      <c r="AG17" s="12" t="str">
        <f>PG_ValUOMxRout</f>
        <v/>
      </c>
      <c r="AH17" s="13" t="str">
        <f>PG_ValUOMxRout</f>
        <v/>
      </c>
      <c r="AI17" s="14" t="str">
        <f>PG_ValRout</f>
        <v/>
      </c>
      <c r="AJ17" s="15" t="str">
        <f>PG_ValRout</f>
        <v/>
      </c>
      <c r="AK17" s="16" t="str">
        <f>PG_ValRout</f>
        <v/>
      </c>
      <c r="AL17" s="11" t="str">
        <f>PG_ValUOMxRout</f>
        <v/>
      </c>
      <c r="AM17" s="13" t="str">
        <f>PG_ValUOMxRout</f>
        <v/>
      </c>
      <c r="AN17" s="30"/>
      <c r="AO17" s="17" t="str">
        <f>PG_ConstNmRand</f>
        <v/>
      </c>
      <c r="AP17" s="10" t="str">
        <f>PG_ValUOMxRand</f>
        <v/>
      </c>
      <c r="AQ17" s="11" t="str">
        <f>PG_ValUOMxRand</f>
        <v/>
      </c>
      <c r="AR17" s="12" t="str">
        <f>PG_ValUOMxRand</f>
        <v/>
      </c>
      <c r="AS17" s="12" t="str">
        <f>PG_ValUOMxRand</f>
        <v/>
      </c>
      <c r="AT17" s="12" t="str">
        <f>PG_ValUOMxRand</f>
        <v/>
      </c>
      <c r="AU17" s="13" t="str">
        <f>PG_ValUOMxRand</f>
        <v/>
      </c>
      <c r="AV17" s="14" t="str">
        <f>PG_ValRand</f>
        <v/>
      </c>
      <c r="AW17" s="15" t="str">
        <f>PG_ValRand</f>
        <v/>
      </c>
      <c r="AX17" s="16" t="str">
        <f>PG_ValRand</f>
        <v/>
      </c>
      <c r="AY17" s="11" t="str">
        <f>PG_ValUOMxRand</f>
        <v/>
      </c>
      <c r="AZ17" s="13" t="str">
        <f>PG_ValUOMxRand</f>
        <v/>
      </c>
    </row>
    <row r="18" spans="1:52" ht="15" customHeight="1">
      <c r="A18" s="65"/>
      <c r="B18" s="17"/>
      <c r="C18" s="10"/>
      <c r="D18" s="11"/>
      <c r="E18" s="12"/>
      <c r="F18" s="12"/>
      <c r="G18" s="12"/>
      <c r="H18" s="13"/>
      <c r="I18" s="14"/>
      <c r="J18" s="15"/>
      <c r="K18" s="16"/>
      <c r="L18" s="11"/>
      <c r="M18" s="13"/>
      <c r="N18" s="30"/>
      <c r="O18" s="17"/>
      <c r="P18" s="10"/>
      <c r="Q18" s="11"/>
      <c r="R18" s="12"/>
      <c r="S18" s="12"/>
      <c r="T18" s="12"/>
      <c r="U18" s="13"/>
      <c r="V18" s="14"/>
      <c r="W18" s="15"/>
      <c r="X18" s="16"/>
      <c r="Y18" s="11"/>
      <c r="Z18" s="13"/>
      <c r="AA18" s="31"/>
      <c r="AB18" s="17" t="str">
        <f>PG_ConstNmRout</f>
        <v/>
      </c>
      <c r="AC18" s="10" t="str">
        <f>PG_ValUOMxRout</f>
        <v/>
      </c>
      <c r="AD18" s="11" t="str">
        <f>PG_ValUOMxRout</f>
        <v/>
      </c>
      <c r="AE18" s="12" t="str">
        <f>PG_ValUOMxRout</f>
        <v/>
      </c>
      <c r="AF18" s="12" t="str">
        <f>PG_ValUOMxRout</f>
        <v/>
      </c>
      <c r="AG18" s="12" t="str">
        <f>PG_ValUOMxRout</f>
        <v/>
      </c>
      <c r="AH18" s="13" t="str">
        <f>PG_ValUOMxRout</f>
        <v/>
      </c>
      <c r="AI18" s="14" t="str">
        <f>PG_ValRout</f>
        <v/>
      </c>
      <c r="AJ18" s="15" t="str">
        <f>PG_ValRout</f>
        <v/>
      </c>
      <c r="AK18" s="16" t="str">
        <f>PG_ValRout</f>
        <v/>
      </c>
      <c r="AL18" s="11" t="str">
        <f>PG_ValUOMxRout</f>
        <v/>
      </c>
      <c r="AM18" s="13" t="str">
        <f>PG_ValUOMxRout</f>
        <v/>
      </c>
      <c r="AN18" s="30"/>
      <c r="AO18" s="17" t="str">
        <f>PG_ConstNmRand</f>
        <v/>
      </c>
      <c r="AP18" s="10" t="str">
        <f>PG_ValUOMxRand</f>
        <v/>
      </c>
      <c r="AQ18" s="11" t="str">
        <f>PG_ValUOMxRand</f>
        <v/>
      </c>
      <c r="AR18" s="12" t="str">
        <f>PG_ValUOMxRand</f>
        <v/>
      </c>
      <c r="AS18" s="12" t="str">
        <f>PG_ValUOMxRand</f>
        <v/>
      </c>
      <c r="AT18" s="12" t="str">
        <f>PG_ValUOMxRand</f>
        <v/>
      </c>
      <c r="AU18" s="13" t="str">
        <f>PG_ValUOMxRand</f>
        <v/>
      </c>
      <c r="AV18" s="14" t="str">
        <f>PG_ValRand</f>
        <v/>
      </c>
      <c r="AW18" s="15" t="str">
        <f>PG_ValRand</f>
        <v/>
      </c>
      <c r="AX18" s="16" t="str">
        <f>PG_ValRand</f>
        <v/>
      </c>
      <c r="AY18" s="11" t="str">
        <f>PG_ValUOMxRand</f>
        <v/>
      </c>
      <c r="AZ18" s="13" t="str">
        <f>PG_ValUOMxRand</f>
        <v/>
      </c>
    </row>
    <row r="19" spans="1:52" ht="15" customHeight="1">
      <c r="A19" s="65"/>
      <c r="B19" s="17"/>
      <c r="C19" s="10"/>
      <c r="D19" s="11"/>
      <c r="E19" s="12"/>
      <c r="F19" s="12"/>
      <c r="G19" s="12"/>
      <c r="H19" s="13"/>
      <c r="I19" s="14"/>
      <c r="J19" s="15"/>
      <c r="K19" s="16"/>
      <c r="L19" s="11"/>
      <c r="M19" s="13"/>
      <c r="N19" s="30"/>
      <c r="O19" s="17"/>
      <c r="P19" s="10"/>
      <c r="Q19" s="11"/>
      <c r="R19" s="12"/>
      <c r="S19" s="12"/>
      <c r="T19" s="12"/>
      <c r="U19" s="13"/>
      <c r="V19" s="14"/>
      <c r="W19" s="15"/>
      <c r="X19" s="16"/>
      <c r="Y19" s="11"/>
      <c r="Z19" s="13"/>
      <c r="AA19" s="31"/>
      <c r="AB19" s="17" t="str">
        <f>PG_ConstNmRout</f>
        <v/>
      </c>
      <c r="AC19" s="10" t="str">
        <f>PG_ValUOMxRout</f>
        <v/>
      </c>
      <c r="AD19" s="11" t="str">
        <f>PG_ValUOMxRout</f>
        <v/>
      </c>
      <c r="AE19" s="12" t="str">
        <f>PG_ValUOMxRout</f>
        <v/>
      </c>
      <c r="AF19" s="12" t="str">
        <f>PG_ValUOMxRout</f>
        <v/>
      </c>
      <c r="AG19" s="12" t="str">
        <f>PG_ValUOMxRout</f>
        <v/>
      </c>
      <c r="AH19" s="13" t="str">
        <f>PG_ValUOMxRout</f>
        <v/>
      </c>
      <c r="AI19" s="14" t="str">
        <f>PG_ValRout</f>
        <v/>
      </c>
      <c r="AJ19" s="15" t="str">
        <f>PG_ValRout</f>
        <v/>
      </c>
      <c r="AK19" s="16" t="str">
        <f>PG_ValRout</f>
        <v/>
      </c>
      <c r="AL19" s="11" t="str">
        <f>PG_ValUOMxRout</f>
        <v/>
      </c>
      <c r="AM19" s="13" t="str">
        <f>PG_ValUOMxRout</f>
        <v/>
      </c>
      <c r="AN19" s="30"/>
      <c r="AO19" s="17" t="str">
        <f>PG_ConstNmRand</f>
        <v/>
      </c>
      <c r="AP19" s="10" t="str">
        <f>PG_ValUOMxRand</f>
        <v/>
      </c>
      <c r="AQ19" s="11" t="str">
        <f>PG_ValUOMxRand</f>
        <v/>
      </c>
      <c r="AR19" s="12" t="str">
        <f>PG_ValUOMxRand</f>
        <v/>
      </c>
      <c r="AS19" s="12" t="str">
        <f>PG_ValUOMxRand</f>
        <v/>
      </c>
      <c r="AT19" s="12" t="str">
        <f>PG_ValUOMxRand</f>
        <v/>
      </c>
      <c r="AU19" s="13" t="str">
        <f>PG_ValUOMxRand</f>
        <v/>
      </c>
      <c r="AV19" s="14" t="str">
        <f>PG_ValRand</f>
        <v/>
      </c>
      <c r="AW19" s="15" t="str">
        <f>PG_ValRand</f>
        <v/>
      </c>
      <c r="AX19" s="16" t="str">
        <f>PG_ValRand</f>
        <v/>
      </c>
      <c r="AY19" s="11" t="str">
        <f>PG_ValUOMxRand</f>
        <v/>
      </c>
      <c r="AZ19" s="13" t="str">
        <f>PG_ValUOMxRand</f>
        <v/>
      </c>
    </row>
    <row r="20" spans="1:52" ht="15" customHeight="1">
      <c r="A20" s="65"/>
      <c r="B20" s="17"/>
      <c r="C20" s="10"/>
      <c r="D20" s="11"/>
      <c r="E20" s="12"/>
      <c r="F20" s="12"/>
      <c r="G20" s="12"/>
      <c r="H20" s="13"/>
      <c r="I20" s="14"/>
      <c r="J20" s="15"/>
      <c r="K20" s="16"/>
      <c r="L20" s="11"/>
      <c r="M20" s="13"/>
      <c r="N20" s="30"/>
      <c r="O20" s="17"/>
      <c r="P20" s="10"/>
      <c r="Q20" s="11"/>
      <c r="R20" s="12"/>
      <c r="S20" s="12"/>
      <c r="T20" s="12"/>
      <c r="U20" s="13"/>
      <c r="V20" s="14"/>
      <c r="W20" s="15"/>
      <c r="X20" s="16"/>
      <c r="Y20" s="11"/>
      <c r="Z20" s="13"/>
      <c r="AA20" s="31"/>
      <c r="AB20" s="17" t="str">
        <f>PG_ConstNmRout</f>
        <v/>
      </c>
      <c r="AC20" s="10" t="str">
        <f>PG_ValUOMxRout</f>
        <v/>
      </c>
      <c r="AD20" s="11" t="str">
        <f>PG_ValUOMxRout</f>
        <v/>
      </c>
      <c r="AE20" s="12" t="str">
        <f>PG_ValUOMxRout</f>
        <v/>
      </c>
      <c r="AF20" s="12" t="str">
        <f>PG_ValUOMxRout</f>
        <v/>
      </c>
      <c r="AG20" s="12" t="str">
        <f>PG_ValUOMxRout</f>
        <v/>
      </c>
      <c r="AH20" s="13" t="str">
        <f>PG_ValUOMxRout</f>
        <v/>
      </c>
      <c r="AI20" s="14" t="str">
        <f>PG_ValRout</f>
        <v/>
      </c>
      <c r="AJ20" s="15" t="str">
        <f>PG_ValRout</f>
        <v/>
      </c>
      <c r="AK20" s="16" t="str">
        <f>PG_ValRout</f>
        <v/>
      </c>
      <c r="AL20" s="11" t="str">
        <f>PG_ValUOMxRout</f>
        <v/>
      </c>
      <c r="AM20" s="13" t="str">
        <f>PG_ValUOMxRout</f>
        <v/>
      </c>
      <c r="AN20" s="30"/>
      <c r="AO20" s="17" t="str">
        <f>PG_ConstNmRand</f>
        <v/>
      </c>
      <c r="AP20" s="10" t="str">
        <f>PG_ValUOMxRand</f>
        <v/>
      </c>
      <c r="AQ20" s="11" t="str">
        <f>PG_ValUOMxRand</f>
        <v/>
      </c>
      <c r="AR20" s="12" t="str">
        <f>PG_ValUOMxRand</f>
        <v/>
      </c>
      <c r="AS20" s="12" t="str">
        <f>PG_ValUOMxRand</f>
        <v/>
      </c>
      <c r="AT20" s="12" t="str">
        <f>PG_ValUOMxRand</f>
        <v/>
      </c>
      <c r="AU20" s="13" t="str">
        <f>PG_ValUOMxRand</f>
        <v/>
      </c>
      <c r="AV20" s="14" t="str">
        <f>PG_ValRand</f>
        <v/>
      </c>
      <c r="AW20" s="15" t="str">
        <f>PG_ValRand</f>
        <v/>
      </c>
      <c r="AX20" s="16" t="str">
        <f>PG_ValRand</f>
        <v/>
      </c>
      <c r="AY20" s="11" t="str">
        <f>PG_ValUOMxRand</f>
        <v/>
      </c>
      <c r="AZ20" s="13" t="str">
        <f>PG_ValUOMxRand</f>
        <v/>
      </c>
    </row>
    <row r="21" spans="1:52" ht="15" customHeight="1">
      <c r="A21" s="65"/>
      <c r="B21" s="17"/>
      <c r="C21" s="10"/>
      <c r="D21" s="11"/>
      <c r="E21" s="12"/>
      <c r="F21" s="12"/>
      <c r="G21" s="12"/>
      <c r="H21" s="13"/>
      <c r="I21" s="14"/>
      <c r="J21" s="15"/>
      <c r="K21" s="16"/>
      <c r="L21" s="11"/>
      <c r="M21" s="13"/>
      <c r="N21" s="30"/>
      <c r="O21" s="17"/>
      <c r="P21" s="10"/>
      <c r="Q21" s="11"/>
      <c r="R21" s="12"/>
      <c r="S21" s="12"/>
      <c r="T21" s="12"/>
      <c r="U21" s="13"/>
      <c r="V21" s="14"/>
      <c r="W21" s="15"/>
      <c r="X21" s="16"/>
      <c r="Y21" s="11"/>
      <c r="Z21" s="13"/>
      <c r="AA21" s="31"/>
      <c r="AB21" s="17" t="str">
        <f>PG_ConstNmRout</f>
        <v/>
      </c>
      <c r="AC21" s="10" t="str">
        <f>PG_ValUOMxRout</f>
        <v/>
      </c>
      <c r="AD21" s="11" t="str">
        <f>PG_ValUOMxRout</f>
        <v/>
      </c>
      <c r="AE21" s="12" t="str">
        <f>PG_ValUOMxRout</f>
        <v/>
      </c>
      <c r="AF21" s="12" t="str">
        <f>PG_ValUOMxRout</f>
        <v/>
      </c>
      <c r="AG21" s="12" t="str">
        <f>PG_ValUOMxRout</f>
        <v/>
      </c>
      <c r="AH21" s="13" t="str">
        <f>PG_ValUOMxRout</f>
        <v/>
      </c>
      <c r="AI21" s="14" t="str">
        <f>PG_ValRout</f>
        <v/>
      </c>
      <c r="AJ21" s="15" t="str">
        <f>PG_ValRout</f>
        <v/>
      </c>
      <c r="AK21" s="16" t="str">
        <f>PG_ValRout</f>
        <v/>
      </c>
      <c r="AL21" s="11" t="str">
        <f>PG_ValUOMxRout</f>
        <v/>
      </c>
      <c r="AM21" s="13" t="str">
        <f>PG_ValUOMxRout</f>
        <v/>
      </c>
      <c r="AN21" s="30"/>
      <c r="AO21" s="17" t="str">
        <f>PG_ConstNmRand</f>
        <v/>
      </c>
      <c r="AP21" s="10" t="str">
        <f>PG_ValUOMxRand</f>
        <v/>
      </c>
      <c r="AQ21" s="11" t="str">
        <f>PG_ValUOMxRand</f>
        <v/>
      </c>
      <c r="AR21" s="12" t="str">
        <f>PG_ValUOMxRand</f>
        <v/>
      </c>
      <c r="AS21" s="12" t="str">
        <f>PG_ValUOMxRand</f>
        <v/>
      </c>
      <c r="AT21" s="12" t="str">
        <f>PG_ValUOMxRand</f>
        <v/>
      </c>
      <c r="AU21" s="13" t="str">
        <f>PG_ValUOMxRand</f>
        <v/>
      </c>
      <c r="AV21" s="14" t="str">
        <f>PG_ValRand</f>
        <v/>
      </c>
      <c r="AW21" s="15" t="str">
        <f>PG_ValRand</f>
        <v/>
      </c>
      <c r="AX21" s="16" t="str">
        <f>PG_ValRand</f>
        <v/>
      </c>
      <c r="AY21" s="11" t="str">
        <f>PG_ValUOMxRand</f>
        <v/>
      </c>
      <c r="AZ21" s="13" t="str">
        <f>PG_ValUOMxRand</f>
        <v/>
      </c>
    </row>
    <row r="22" spans="1:52" ht="15" customHeight="1">
      <c r="A22" s="65"/>
      <c r="B22" s="17"/>
      <c r="C22" s="10"/>
      <c r="D22" s="11"/>
      <c r="E22" s="12"/>
      <c r="F22" s="12"/>
      <c r="G22" s="12"/>
      <c r="H22" s="13"/>
      <c r="I22" s="14"/>
      <c r="J22" s="15"/>
      <c r="K22" s="16"/>
      <c r="L22" s="11"/>
      <c r="M22" s="13"/>
      <c r="N22" s="30"/>
      <c r="O22" s="17"/>
      <c r="P22" s="10"/>
      <c r="Q22" s="11"/>
      <c r="R22" s="12"/>
      <c r="S22" s="12"/>
      <c r="T22" s="12"/>
      <c r="U22" s="13"/>
      <c r="V22" s="14"/>
      <c r="W22" s="15"/>
      <c r="X22" s="16"/>
      <c r="Y22" s="11"/>
      <c r="Z22" s="13"/>
      <c r="AA22" s="31"/>
      <c r="AB22" s="17" t="str">
        <f>PG_ConstNmRout</f>
        <v/>
      </c>
      <c r="AC22" s="10" t="str">
        <f>PG_ValUOMxRout</f>
        <v/>
      </c>
      <c r="AD22" s="11" t="str">
        <f>PG_ValUOMxRout</f>
        <v/>
      </c>
      <c r="AE22" s="12" t="str">
        <f>PG_ValUOMxRout</f>
        <v/>
      </c>
      <c r="AF22" s="12" t="str">
        <f>PG_ValUOMxRout</f>
        <v/>
      </c>
      <c r="AG22" s="12" t="str">
        <f>PG_ValUOMxRout</f>
        <v/>
      </c>
      <c r="AH22" s="13" t="str">
        <f>PG_ValUOMxRout</f>
        <v/>
      </c>
      <c r="AI22" s="14" t="str">
        <f>PG_ValRout</f>
        <v/>
      </c>
      <c r="AJ22" s="15" t="str">
        <f>PG_ValRout</f>
        <v/>
      </c>
      <c r="AK22" s="16" t="str">
        <f>PG_ValRout</f>
        <v/>
      </c>
      <c r="AL22" s="11" t="str">
        <f>PG_ValUOMxRout</f>
        <v/>
      </c>
      <c r="AM22" s="13" t="str">
        <f>PG_ValUOMxRout</f>
        <v/>
      </c>
      <c r="AN22" s="30"/>
      <c r="AO22" s="17" t="str">
        <f>PG_ConstNmRand</f>
        <v/>
      </c>
      <c r="AP22" s="10" t="str">
        <f>PG_ValUOMxRand</f>
        <v/>
      </c>
      <c r="AQ22" s="11" t="str">
        <f>PG_ValUOMxRand</f>
        <v/>
      </c>
      <c r="AR22" s="12" t="str">
        <f>PG_ValUOMxRand</f>
        <v/>
      </c>
      <c r="AS22" s="12" t="str">
        <f>PG_ValUOMxRand</f>
        <v/>
      </c>
      <c r="AT22" s="12" t="str">
        <f>PG_ValUOMxRand</f>
        <v/>
      </c>
      <c r="AU22" s="13" t="str">
        <f>PG_ValUOMxRand</f>
        <v/>
      </c>
      <c r="AV22" s="14" t="str">
        <f>PG_ValRand</f>
        <v/>
      </c>
      <c r="AW22" s="15" t="str">
        <f>PG_ValRand</f>
        <v/>
      </c>
      <c r="AX22" s="16" t="str">
        <f>PG_ValRand</f>
        <v/>
      </c>
      <c r="AY22" s="11" t="str">
        <f>PG_ValUOMxRand</f>
        <v/>
      </c>
      <c r="AZ22" s="13" t="str">
        <f>PG_ValUOMxRand</f>
        <v/>
      </c>
    </row>
    <row r="23" spans="1:52" ht="15" customHeight="1">
      <c r="A23" s="65"/>
      <c r="B23" s="17"/>
      <c r="C23" s="10"/>
      <c r="D23" s="11"/>
      <c r="E23" s="12"/>
      <c r="F23" s="12"/>
      <c r="G23" s="12"/>
      <c r="H23" s="13"/>
      <c r="I23" s="14"/>
      <c r="J23" s="15"/>
      <c r="K23" s="16"/>
      <c r="L23" s="11"/>
      <c r="M23" s="13"/>
      <c r="N23" s="30"/>
      <c r="O23" s="17"/>
      <c r="P23" s="10"/>
      <c r="Q23" s="11"/>
      <c r="R23" s="12"/>
      <c r="S23" s="12"/>
      <c r="T23" s="12"/>
      <c r="U23" s="13"/>
      <c r="V23" s="14"/>
      <c r="W23" s="15"/>
      <c r="X23" s="16"/>
      <c r="Y23" s="11"/>
      <c r="Z23" s="13"/>
      <c r="AA23" s="31"/>
      <c r="AB23" s="17" t="str">
        <f>PG_ConstNmRout</f>
        <v/>
      </c>
      <c r="AC23" s="10" t="str">
        <f>PG_ValUOMxRout</f>
        <v/>
      </c>
      <c r="AD23" s="11" t="str">
        <f>PG_ValUOMxRout</f>
        <v/>
      </c>
      <c r="AE23" s="12" t="str">
        <f>PG_ValUOMxRout</f>
        <v/>
      </c>
      <c r="AF23" s="12" t="str">
        <f>PG_ValUOMxRout</f>
        <v/>
      </c>
      <c r="AG23" s="12" t="str">
        <f>PG_ValUOMxRout</f>
        <v/>
      </c>
      <c r="AH23" s="13" t="str">
        <f>PG_ValUOMxRout</f>
        <v/>
      </c>
      <c r="AI23" s="14" t="str">
        <f>PG_ValRout</f>
        <v/>
      </c>
      <c r="AJ23" s="15" t="str">
        <f>PG_ValRout</f>
        <v/>
      </c>
      <c r="AK23" s="16" t="str">
        <f>PG_ValRout</f>
        <v/>
      </c>
      <c r="AL23" s="11" t="str">
        <f>PG_ValUOMxRout</f>
        <v/>
      </c>
      <c r="AM23" s="13" t="str">
        <f>PG_ValUOMxRout</f>
        <v/>
      </c>
      <c r="AN23" s="30"/>
      <c r="AO23" s="17" t="str">
        <f>PG_ConstNmRand</f>
        <v/>
      </c>
      <c r="AP23" s="10" t="str">
        <f>PG_ValUOMxRand</f>
        <v/>
      </c>
      <c r="AQ23" s="11" t="str">
        <f>PG_ValUOMxRand</f>
        <v/>
      </c>
      <c r="AR23" s="12" t="str">
        <f>PG_ValUOMxRand</f>
        <v/>
      </c>
      <c r="AS23" s="12" t="str">
        <f>PG_ValUOMxRand</f>
        <v/>
      </c>
      <c r="AT23" s="12" t="str">
        <f>PG_ValUOMxRand</f>
        <v/>
      </c>
      <c r="AU23" s="13" t="str">
        <f>PG_ValUOMxRand</f>
        <v/>
      </c>
      <c r="AV23" s="14" t="str">
        <f>PG_ValRand</f>
        <v/>
      </c>
      <c r="AW23" s="15" t="str">
        <f>PG_ValRand</f>
        <v/>
      </c>
      <c r="AX23" s="16" t="str">
        <f>PG_ValRand</f>
        <v/>
      </c>
      <c r="AY23" s="11" t="str">
        <f>PG_ValUOMxRand</f>
        <v/>
      </c>
      <c r="AZ23" s="13" t="str">
        <f>PG_ValUOMxRand</f>
        <v/>
      </c>
    </row>
    <row r="24" spans="1:52" ht="15" customHeight="1">
      <c r="A24" s="65"/>
      <c r="B24" s="17"/>
      <c r="C24" s="10"/>
      <c r="D24" s="11"/>
      <c r="E24" s="12"/>
      <c r="F24" s="12"/>
      <c r="G24" s="12"/>
      <c r="H24" s="13"/>
      <c r="I24" s="14"/>
      <c r="J24" s="15"/>
      <c r="K24" s="16"/>
      <c r="L24" s="11"/>
      <c r="M24" s="13"/>
      <c r="N24" s="30"/>
      <c r="O24" s="17"/>
      <c r="P24" s="10"/>
      <c r="Q24" s="11"/>
      <c r="R24" s="12"/>
      <c r="S24" s="12"/>
      <c r="T24" s="12"/>
      <c r="U24" s="13"/>
      <c r="V24" s="14"/>
      <c r="W24" s="15"/>
      <c r="X24" s="16"/>
      <c r="Y24" s="11"/>
      <c r="Z24" s="13"/>
      <c r="AA24" s="31"/>
      <c r="AB24" s="17" t="str">
        <f>PG_ConstNmRout</f>
        <v/>
      </c>
      <c r="AC24" s="10" t="str">
        <f>PG_ValUOMxRout</f>
        <v/>
      </c>
      <c r="AD24" s="11" t="str">
        <f>PG_ValUOMxRout</f>
        <v/>
      </c>
      <c r="AE24" s="12" t="str">
        <f>PG_ValUOMxRout</f>
        <v/>
      </c>
      <c r="AF24" s="12" t="str">
        <f>PG_ValUOMxRout</f>
        <v/>
      </c>
      <c r="AG24" s="12" t="str">
        <f>PG_ValUOMxRout</f>
        <v/>
      </c>
      <c r="AH24" s="13" t="str">
        <f>PG_ValUOMxRout</f>
        <v/>
      </c>
      <c r="AI24" s="14" t="str">
        <f>PG_ValRout</f>
        <v/>
      </c>
      <c r="AJ24" s="15" t="str">
        <f>PG_ValRout</f>
        <v/>
      </c>
      <c r="AK24" s="16" t="str">
        <f>PG_ValRout</f>
        <v/>
      </c>
      <c r="AL24" s="11" t="str">
        <f>PG_ValUOMxRout</f>
        <v/>
      </c>
      <c r="AM24" s="13" t="str">
        <f>PG_ValUOMxRout</f>
        <v/>
      </c>
      <c r="AN24" s="30"/>
      <c r="AO24" s="17" t="str">
        <f>PG_ConstNmRand</f>
        <v/>
      </c>
      <c r="AP24" s="10" t="str">
        <f>PG_ValUOMxRand</f>
        <v/>
      </c>
      <c r="AQ24" s="11" t="str">
        <f>PG_ValUOMxRand</f>
        <v/>
      </c>
      <c r="AR24" s="12" t="str">
        <f>PG_ValUOMxRand</f>
        <v/>
      </c>
      <c r="AS24" s="12" t="str">
        <f>PG_ValUOMxRand</f>
        <v/>
      </c>
      <c r="AT24" s="12" t="str">
        <f>PG_ValUOMxRand</f>
        <v/>
      </c>
      <c r="AU24" s="13" t="str">
        <f>PG_ValUOMxRand</f>
        <v/>
      </c>
      <c r="AV24" s="14" t="str">
        <f>PG_ValRand</f>
        <v/>
      </c>
      <c r="AW24" s="15" t="str">
        <f>PG_ValRand</f>
        <v/>
      </c>
      <c r="AX24" s="16" t="str">
        <f>PG_ValRand</f>
        <v/>
      </c>
      <c r="AY24" s="11" t="str">
        <f>PG_ValUOMxRand</f>
        <v/>
      </c>
      <c r="AZ24" s="13" t="str">
        <f>PG_ValUOMxRand</f>
        <v/>
      </c>
    </row>
    <row r="25" spans="1:52" ht="15" customHeight="1">
      <c r="A25" s="65"/>
      <c r="B25" s="17"/>
      <c r="C25" s="10"/>
      <c r="D25" s="11"/>
      <c r="E25" s="12"/>
      <c r="F25" s="12"/>
      <c r="G25" s="12"/>
      <c r="H25" s="13"/>
      <c r="I25" s="14"/>
      <c r="J25" s="15"/>
      <c r="K25" s="16"/>
      <c r="L25" s="11"/>
      <c r="M25" s="13"/>
      <c r="N25" s="30"/>
      <c r="O25" s="17"/>
      <c r="P25" s="10"/>
      <c r="Q25" s="11"/>
      <c r="R25" s="12"/>
      <c r="S25" s="12"/>
      <c r="T25" s="12"/>
      <c r="U25" s="13"/>
      <c r="V25" s="14"/>
      <c r="W25" s="15"/>
      <c r="X25" s="16"/>
      <c r="Y25" s="11"/>
      <c r="Z25" s="13"/>
      <c r="AA25" s="31"/>
      <c r="AB25" s="17" t="str">
        <f>PG_ConstNmRout</f>
        <v/>
      </c>
      <c r="AC25" s="10" t="str">
        <f>PG_ValUOMxRout</f>
        <v/>
      </c>
      <c r="AD25" s="11" t="str">
        <f>PG_ValUOMxRout</f>
        <v/>
      </c>
      <c r="AE25" s="12" t="str">
        <f>PG_ValUOMxRout</f>
        <v/>
      </c>
      <c r="AF25" s="12" t="str">
        <f>PG_ValUOMxRout</f>
        <v/>
      </c>
      <c r="AG25" s="12" t="str">
        <f>PG_ValUOMxRout</f>
        <v/>
      </c>
      <c r="AH25" s="13" t="str">
        <f>PG_ValUOMxRout</f>
        <v/>
      </c>
      <c r="AI25" s="14" t="str">
        <f>PG_ValRout</f>
        <v/>
      </c>
      <c r="AJ25" s="15" t="str">
        <f>PG_ValRout</f>
        <v/>
      </c>
      <c r="AK25" s="16" t="str">
        <f>PG_ValRout</f>
        <v/>
      </c>
      <c r="AL25" s="11" t="str">
        <f>PG_ValUOMxRout</f>
        <v/>
      </c>
      <c r="AM25" s="13" t="str">
        <f>PG_ValUOMxRout</f>
        <v/>
      </c>
      <c r="AN25" s="30"/>
      <c r="AO25" s="17" t="str">
        <f>PG_ConstNmRand</f>
        <v/>
      </c>
      <c r="AP25" s="10" t="str">
        <f>PG_ValUOMxRand</f>
        <v/>
      </c>
      <c r="AQ25" s="11" t="str">
        <f>PG_ValUOMxRand</f>
        <v/>
      </c>
      <c r="AR25" s="12" t="str">
        <f>PG_ValUOMxRand</f>
        <v/>
      </c>
      <c r="AS25" s="12" t="str">
        <f>PG_ValUOMxRand</f>
        <v/>
      </c>
      <c r="AT25" s="12" t="str">
        <f>PG_ValUOMxRand</f>
        <v/>
      </c>
      <c r="AU25" s="13" t="str">
        <f>PG_ValUOMxRand</f>
        <v/>
      </c>
      <c r="AV25" s="14" t="str">
        <f>PG_ValRand</f>
        <v/>
      </c>
      <c r="AW25" s="15" t="str">
        <f>PG_ValRand</f>
        <v/>
      </c>
      <c r="AX25" s="16" t="str">
        <f>PG_ValRand</f>
        <v/>
      </c>
      <c r="AY25" s="11" t="str">
        <f>PG_ValUOMxRand</f>
        <v/>
      </c>
      <c r="AZ25" s="13" t="str">
        <f>PG_ValUOMxRand</f>
        <v/>
      </c>
    </row>
    <row r="26" spans="1:52" ht="15" customHeight="1">
      <c r="A26" s="65"/>
      <c r="B26" s="17"/>
      <c r="C26" s="10"/>
      <c r="D26" s="11"/>
      <c r="E26" s="12"/>
      <c r="F26" s="12"/>
      <c r="G26" s="12"/>
      <c r="H26" s="13"/>
      <c r="I26" s="14"/>
      <c r="J26" s="15"/>
      <c r="K26" s="16"/>
      <c r="L26" s="11"/>
      <c r="M26" s="13"/>
      <c r="N26" s="30"/>
      <c r="O26" s="17"/>
      <c r="P26" s="10"/>
      <c r="Q26" s="11"/>
      <c r="R26" s="12"/>
      <c r="S26" s="12"/>
      <c r="T26" s="12"/>
      <c r="U26" s="13"/>
      <c r="V26" s="14"/>
      <c r="W26" s="15"/>
      <c r="X26" s="16"/>
      <c r="Y26" s="11"/>
      <c r="Z26" s="13"/>
      <c r="AA26" s="31"/>
      <c r="AB26" s="17" t="str">
        <f>PG_ConstNmRout</f>
        <v/>
      </c>
      <c r="AC26" s="10" t="str">
        <f>PG_ValUOMxRout</f>
        <v/>
      </c>
      <c r="AD26" s="11" t="str">
        <f>PG_ValUOMxRout</f>
        <v/>
      </c>
      <c r="AE26" s="12" t="str">
        <f>PG_ValUOMxRout</f>
        <v/>
      </c>
      <c r="AF26" s="12" t="str">
        <f>PG_ValUOMxRout</f>
        <v/>
      </c>
      <c r="AG26" s="12" t="str">
        <f>PG_ValUOMxRout</f>
        <v/>
      </c>
      <c r="AH26" s="13" t="str">
        <f>PG_ValUOMxRout</f>
        <v/>
      </c>
      <c r="AI26" s="14" t="str">
        <f>PG_ValRout</f>
        <v/>
      </c>
      <c r="AJ26" s="15" t="str">
        <f>PG_ValRout</f>
        <v/>
      </c>
      <c r="AK26" s="16" t="str">
        <f>PG_ValRout</f>
        <v/>
      </c>
      <c r="AL26" s="11" t="str">
        <f>PG_ValUOMxRout</f>
        <v/>
      </c>
      <c r="AM26" s="13" t="str">
        <f>PG_ValUOMxRout</f>
        <v/>
      </c>
      <c r="AN26" s="30"/>
      <c r="AO26" s="17" t="str">
        <f>PG_ConstNmRand</f>
        <v/>
      </c>
      <c r="AP26" s="10" t="str">
        <f>PG_ValUOMxRand</f>
        <v/>
      </c>
      <c r="AQ26" s="11" t="str">
        <f>PG_ValUOMxRand</f>
        <v/>
      </c>
      <c r="AR26" s="12" t="str">
        <f>PG_ValUOMxRand</f>
        <v/>
      </c>
      <c r="AS26" s="12" t="str">
        <f>PG_ValUOMxRand</f>
        <v/>
      </c>
      <c r="AT26" s="12" t="str">
        <f>PG_ValUOMxRand</f>
        <v/>
      </c>
      <c r="AU26" s="13" t="str">
        <f>PG_ValUOMxRand</f>
        <v/>
      </c>
      <c r="AV26" s="14" t="str">
        <f>PG_ValRand</f>
        <v/>
      </c>
      <c r="AW26" s="15" t="str">
        <f>PG_ValRand</f>
        <v/>
      </c>
      <c r="AX26" s="16" t="str">
        <f>PG_ValRand</f>
        <v/>
      </c>
      <c r="AY26" s="11" t="str">
        <f>PG_ValUOMxRand</f>
        <v/>
      </c>
      <c r="AZ26" s="13" t="str">
        <f>PG_ValUOMxRand</f>
        <v/>
      </c>
    </row>
    <row r="27" spans="1:52" ht="15" customHeight="1">
      <c r="A27" s="65"/>
      <c r="B27" s="17"/>
      <c r="C27" s="10"/>
      <c r="D27" s="11"/>
      <c r="E27" s="12"/>
      <c r="F27" s="12"/>
      <c r="G27" s="12"/>
      <c r="H27" s="13"/>
      <c r="I27" s="14"/>
      <c r="J27" s="15"/>
      <c r="K27" s="16"/>
      <c r="L27" s="11"/>
      <c r="M27" s="13"/>
      <c r="N27" s="30"/>
      <c r="O27" s="17"/>
      <c r="P27" s="10"/>
      <c r="Q27" s="11"/>
      <c r="R27" s="12"/>
      <c r="S27" s="12"/>
      <c r="T27" s="12"/>
      <c r="U27" s="13"/>
      <c r="V27" s="14"/>
      <c r="W27" s="15"/>
      <c r="X27" s="16"/>
      <c r="Y27" s="11"/>
      <c r="Z27" s="13"/>
      <c r="AA27" s="31"/>
      <c r="AB27" s="17" t="str">
        <f>PG_ConstNmRout</f>
        <v/>
      </c>
      <c r="AC27" s="10" t="str">
        <f>PG_ValUOMxRout</f>
        <v/>
      </c>
      <c r="AD27" s="11" t="str">
        <f>PG_ValUOMxRout</f>
        <v/>
      </c>
      <c r="AE27" s="12" t="str">
        <f>PG_ValUOMxRout</f>
        <v/>
      </c>
      <c r="AF27" s="12" t="str">
        <f>PG_ValUOMxRout</f>
        <v/>
      </c>
      <c r="AG27" s="12" t="str">
        <f>PG_ValUOMxRout</f>
        <v/>
      </c>
      <c r="AH27" s="13" t="str">
        <f>PG_ValUOMxRout</f>
        <v/>
      </c>
      <c r="AI27" s="14" t="str">
        <f>PG_ValRout</f>
        <v/>
      </c>
      <c r="AJ27" s="15" t="str">
        <f>PG_ValRout</f>
        <v/>
      </c>
      <c r="AK27" s="16" t="str">
        <f>PG_ValRout</f>
        <v/>
      </c>
      <c r="AL27" s="11" t="str">
        <f>PG_ValUOMxRout</f>
        <v/>
      </c>
      <c r="AM27" s="13" t="str">
        <f>PG_ValUOMxRout</f>
        <v/>
      </c>
      <c r="AN27" s="30"/>
      <c r="AO27" s="17" t="str">
        <f>PG_ConstNmRand</f>
        <v/>
      </c>
      <c r="AP27" s="10" t="str">
        <f>PG_ValUOMxRand</f>
        <v/>
      </c>
      <c r="AQ27" s="11" t="str">
        <f>PG_ValUOMxRand</f>
        <v/>
      </c>
      <c r="AR27" s="12" t="str">
        <f>PG_ValUOMxRand</f>
        <v/>
      </c>
      <c r="AS27" s="12" t="str">
        <f>PG_ValUOMxRand</f>
        <v/>
      </c>
      <c r="AT27" s="12" t="str">
        <f>PG_ValUOMxRand</f>
        <v/>
      </c>
      <c r="AU27" s="13" t="str">
        <f>PG_ValUOMxRand</f>
        <v/>
      </c>
      <c r="AV27" s="14" t="str">
        <f>PG_ValRand</f>
        <v/>
      </c>
      <c r="AW27" s="15" t="str">
        <f>PG_ValRand</f>
        <v/>
      </c>
      <c r="AX27" s="16" t="str">
        <f>PG_ValRand</f>
        <v/>
      </c>
      <c r="AY27" s="11" t="str">
        <f>PG_ValUOMxRand</f>
        <v/>
      </c>
      <c r="AZ27" s="13" t="str">
        <f>PG_ValUOMxRand</f>
        <v/>
      </c>
    </row>
    <row r="28" spans="1:52" ht="15" customHeight="1">
      <c r="A28" s="65"/>
      <c r="B28" s="17"/>
      <c r="C28" s="10"/>
      <c r="D28" s="11"/>
      <c r="E28" s="12"/>
      <c r="F28" s="12"/>
      <c r="G28" s="12"/>
      <c r="H28" s="13"/>
      <c r="I28" s="14"/>
      <c r="J28" s="15"/>
      <c r="K28" s="16"/>
      <c r="L28" s="11"/>
      <c r="M28" s="13"/>
      <c r="N28" s="30"/>
      <c r="O28" s="17"/>
      <c r="P28" s="10"/>
      <c r="Q28" s="11"/>
      <c r="R28" s="12"/>
      <c r="S28" s="12"/>
      <c r="T28" s="12"/>
      <c r="U28" s="13"/>
      <c r="V28" s="14"/>
      <c r="W28" s="15"/>
      <c r="X28" s="16"/>
      <c r="Y28" s="11"/>
      <c r="Z28" s="13"/>
      <c r="AA28" s="31"/>
      <c r="AB28" s="17" t="str">
        <f>PG_ConstNmRout</f>
        <v/>
      </c>
      <c r="AC28" s="10" t="str">
        <f>PG_ValUOMxRout</f>
        <v/>
      </c>
      <c r="AD28" s="11" t="str">
        <f>PG_ValUOMxRout</f>
        <v/>
      </c>
      <c r="AE28" s="12" t="str">
        <f>PG_ValUOMxRout</f>
        <v/>
      </c>
      <c r="AF28" s="12" t="str">
        <f>PG_ValUOMxRout</f>
        <v/>
      </c>
      <c r="AG28" s="12" t="str">
        <f>PG_ValUOMxRout</f>
        <v/>
      </c>
      <c r="AH28" s="13" t="str">
        <f>PG_ValUOMxRout</f>
        <v/>
      </c>
      <c r="AI28" s="14" t="str">
        <f>PG_ValRout</f>
        <v/>
      </c>
      <c r="AJ28" s="15" t="str">
        <f>PG_ValRout</f>
        <v/>
      </c>
      <c r="AK28" s="16" t="str">
        <f>PG_ValRout</f>
        <v/>
      </c>
      <c r="AL28" s="11" t="str">
        <f>PG_ValUOMxRout</f>
        <v/>
      </c>
      <c r="AM28" s="13" t="str">
        <f>PG_ValUOMxRout</f>
        <v/>
      </c>
      <c r="AN28" s="30"/>
      <c r="AO28" s="17" t="str">
        <f>PG_ConstNmRand</f>
        <v/>
      </c>
      <c r="AP28" s="10" t="str">
        <f>PG_ValUOMxRand</f>
        <v/>
      </c>
      <c r="AQ28" s="11" t="str">
        <f>PG_ValUOMxRand</f>
        <v/>
      </c>
      <c r="AR28" s="12" t="str">
        <f>PG_ValUOMxRand</f>
        <v/>
      </c>
      <c r="AS28" s="12" t="str">
        <f>PG_ValUOMxRand</f>
        <v/>
      </c>
      <c r="AT28" s="12" t="str">
        <f>PG_ValUOMxRand</f>
        <v/>
      </c>
      <c r="AU28" s="13" t="str">
        <f>PG_ValUOMxRand</f>
        <v/>
      </c>
      <c r="AV28" s="14" t="str">
        <f>PG_ValRand</f>
        <v/>
      </c>
      <c r="AW28" s="15" t="str">
        <f>PG_ValRand</f>
        <v/>
      </c>
      <c r="AX28" s="16" t="str">
        <f>PG_ValRand</f>
        <v/>
      </c>
      <c r="AY28" s="11" t="str">
        <f>PG_ValUOMxRand</f>
        <v/>
      </c>
      <c r="AZ28" s="13" t="str">
        <f>PG_ValUOMxRand</f>
        <v/>
      </c>
    </row>
    <row r="29" spans="1:52" ht="15" customHeight="1">
      <c r="A29" s="65"/>
      <c r="B29" s="17"/>
      <c r="C29" s="10"/>
      <c r="D29" s="11"/>
      <c r="E29" s="12"/>
      <c r="F29" s="12"/>
      <c r="G29" s="12"/>
      <c r="H29" s="13"/>
      <c r="I29" s="14"/>
      <c r="J29" s="15"/>
      <c r="K29" s="16"/>
      <c r="L29" s="11"/>
      <c r="M29" s="13"/>
      <c r="N29" s="30"/>
      <c r="O29" s="17"/>
      <c r="P29" s="10"/>
      <c r="Q29" s="11"/>
      <c r="R29" s="12"/>
      <c r="S29" s="12"/>
      <c r="T29" s="12"/>
      <c r="U29" s="13"/>
      <c r="V29" s="14"/>
      <c r="W29" s="15"/>
      <c r="X29" s="16"/>
      <c r="Y29" s="11"/>
      <c r="Z29" s="13"/>
      <c r="AA29" s="31"/>
      <c r="AB29" s="17" t="str">
        <f>PG_ConstNmRout</f>
        <v/>
      </c>
      <c r="AC29" s="10" t="str">
        <f>PG_ValUOMxRout</f>
        <v/>
      </c>
      <c r="AD29" s="11" t="str">
        <f>PG_ValUOMxRout</f>
        <v/>
      </c>
      <c r="AE29" s="12" t="str">
        <f>PG_ValUOMxRout</f>
        <v/>
      </c>
      <c r="AF29" s="12" t="str">
        <f>PG_ValUOMxRout</f>
        <v/>
      </c>
      <c r="AG29" s="12" t="str">
        <f>PG_ValUOMxRout</f>
        <v/>
      </c>
      <c r="AH29" s="13" t="str">
        <f>PG_ValUOMxRout</f>
        <v/>
      </c>
      <c r="AI29" s="14" t="str">
        <f>PG_ValRout</f>
        <v/>
      </c>
      <c r="AJ29" s="15" t="str">
        <f>PG_ValRout</f>
        <v/>
      </c>
      <c r="AK29" s="16" t="str">
        <f>PG_ValRout</f>
        <v/>
      </c>
      <c r="AL29" s="11" t="str">
        <f>PG_ValUOMxRout</f>
        <v/>
      </c>
      <c r="AM29" s="13" t="str">
        <f>PG_ValUOMxRout</f>
        <v/>
      </c>
      <c r="AN29" s="30"/>
      <c r="AO29" s="17" t="str">
        <f>PG_ConstNmRand</f>
        <v/>
      </c>
      <c r="AP29" s="10" t="str">
        <f>PG_ValUOMxRand</f>
        <v/>
      </c>
      <c r="AQ29" s="11" t="str">
        <f>PG_ValUOMxRand</f>
        <v/>
      </c>
      <c r="AR29" s="12" t="str">
        <f>PG_ValUOMxRand</f>
        <v/>
      </c>
      <c r="AS29" s="12" t="str">
        <f>PG_ValUOMxRand</f>
        <v/>
      </c>
      <c r="AT29" s="12" t="str">
        <f>PG_ValUOMxRand</f>
        <v/>
      </c>
      <c r="AU29" s="13" t="str">
        <f>PG_ValUOMxRand</f>
        <v/>
      </c>
      <c r="AV29" s="14" t="str">
        <f>PG_ValRand</f>
        <v/>
      </c>
      <c r="AW29" s="15" t="str">
        <f>PG_ValRand</f>
        <v/>
      </c>
      <c r="AX29" s="16" t="str">
        <f>PG_ValRand</f>
        <v/>
      </c>
      <c r="AY29" s="11" t="str">
        <f>PG_ValUOMxRand</f>
        <v/>
      </c>
      <c r="AZ29" s="13" t="str">
        <f>PG_ValUOMxRand</f>
        <v/>
      </c>
    </row>
    <row r="30" spans="1:52" ht="15" customHeight="1">
      <c r="A30" s="65"/>
      <c r="B30" s="17"/>
      <c r="C30" s="10"/>
      <c r="D30" s="11"/>
      <c r="E30" s="12"/>
      <c r="F30" s="12"/>
      <c r="G30" s="12"/>
      <c r="H30" s="13"/>
      <c r="I30" s="14"/>
      <c r="J30" s="15"/>
      <c r="K30" s="16"/>
      <c r="L30" s="11"/>
      <c r="M30" s="13"/>
      <c r="N30" s="30"/>
      <c r="O30" s="17"/>
      <c r="P30" s="10"/>
      <c r="Q30" s="11"/>
      <c r="R30" s="12"/>
      <c r="S30" s="12"/>
      <c r="T30" s="12"/>
      <c r="U30" s="13"/>
      <c r="V30" s="14"/>
      <c r="W30" s="15"/>
      <c r="X30" s="16"/>
      <c r="Y30" s="11"/>
      <c r="Z30" s="13"/>
      <c r="AA30" s="31"/>
      <c r="AB30" s="17" t="str">
        <f>PG_ConstNmRout</f>
        <v/>
      </c>
      <c r="AC30" s="10" t="str">
        <f>PG_ValUOMxRout</f>
        <v/>
      </c>
      <c r="AD30" s="11" t="str">
        <f>PG_ValUOMxRout</f>
        <v/>
      </c>
      <c r="AE30" s="12" t="str">
        <f>PG_ValUOMxRout</f>
        <v/>
      </c>
      <c r="AF30" s="12" t="str">
        <f>PG_ValUOMxRout</f>
        <v/>
      </c>
      <c r="AG30" s="12" t="str">
        <f>PG_ValUOMxRout</f>
        <v/>
      </c>
      <c r="AH30" s="13" t="str">
        <f>PG_ValUOMxRout</f>
        <v/>
      </c>
      <c r="AI30" s="14" t="str">
        <f>PG_ValRout</f>
        <v/>
      </c>
      <c r="AJ30" s="15" t="str">
        <f>PG_ValRout</f>
        <v/>
      </c>
      <c r="AK30" s="16" t="str">
        <f>PG_ValRout</f>
        <v/>
      </c>
      <c r="AL30" s="11" t="str">
        <f>PG_ValUOMxRout</f>
        <v/>
      </c>
      <c r="AM30" s="13" t="str">
        <f>PG_ValUOMxRout</f>
        <v/>
      </c>
      <c r="AN30" s="30"/>
      <c r="AO30" s="17" t="str">
        <f>PG_ConstNmRand</f>
        <v/>
      </c>
      <c r="AP30" s="10" t="str">
        <f>PG_ValUOMxRand</f>
        <v/>
      </c>
      <c r="AQ30" s="11" t="str">
        <f>PG_ValUOMxRand</f>
        <v/>
      </c>
      <c r="AR30" s="12" t="str">
        <f>PG_ValUOMxRand</f>
        <v/>
      </c>
      <c r="AS30" s="12" t="str">
        <f>PG_ValUOMxRand</f>
        <v/>
      </c>
      <c r="AT30" s="12" t="str">
        <f>PG_ValUOMxRand</f>
        <v/>
      </c>
      <c r="AU30" s="13" t="str">
        <f>PG_ValUOMxRand</f>
        <v/>
      </c>
      <c r="AV30" s="14" t="str">
        <f>PG_ValRand</f>
        <v/>
      </c>
      <c r="AW30" s="15" t="str">
        <f>PG_ValRand</f>
        <v/>
      </c>
      <c r="AX30" s="16" t="str">
        <f>PG_ValRand</f>
        <v/>
      </c>
      <c r="AY30" s="11" t="str">
        <f>PG_ValUOMxRand</f>
        <v/>
      </c>
      <c r="AZ30" s="13" t="str">
        <f>PG_ValUOMxRand</f>
        <v/>
      </c>
    </row>
    <row r="31" spans="1:52" ht="15" customHeight="1">
      <c r="A31" s="65"/>
      <c r="B31" s="17"/>
      <c r="C31" s="10"/>
      <c r="D31" s="11"/>
      <c r="E31" s="12"/>
      <c r="F31" s="12"/>
      <c r="G31" s="12"/>
      <c r="H31" s="13"/>
      <c r="I31" s="14"/>
      <c r="J31" s="15"/>
      <c r="K31" s="16"/>
      <c r="L31" s="11"/>
      <c r="M31" s="13"/>
      <c r="N31" s="30"/>
      <c r="O31" s="17"/>
      <c r="P31" s="10"/>
      <c r="Q31" s="11"/>
      <c r="R31" s="12"/>
      <c r="S31" s="12"/>
      <c r="T31" s="12"/>
      <c r="U31" s="13"/>
      <c r="V31" s="14"/>
      <c r="W31" s="15"/>
      <c r="X31" s="16"/>
      <c r="Y31" s="11"/>
      <c r="Z31" s="13"/>
      <c r="AA31" s="31"/>
      <c r="AB31" s="17" t="str">
        <f>PG_ConstNmRout</f>
        <v/>
      </c>
      <c r="AC31" s="10" t="str">
        <f>PG_ValUOMxRout</f>
        <v/>
      </c>
      <c r="AD31" s="11" t="str">
        <f>PG_ValUOMxRout</f>
        <v/>
      </c>
      <c r="AE31" s="12" t="str">
        <f>PG_ValUOMxRout</f>
        <v/>
      </c>
      <c r="AF31" s="12" t="str">
        <f>PG_ValUOMxRout</f>
        <v/>
      </c>
      <c r="AG31" s="12" t="str">
        <f>PG_ValUOMxRout</f>
        <v/>
      </c>
      <c r="AH31" s="13" t="str">
        <f>PG_ValUOMxRout</f>
        <v/>
      </c>
      <c r="AI31" s="14" t="str">
        <f>PG_ValRout</f>
        <v/>
      </c>
      <c r="AJ31" s="15" t="str">
        <f>PG_ValRout</f>
        <v/>
      </c>
      <c r="AK31" s="16" t="str">
        <f>PG_ValRout</f>
        <v/>
      </c>
      <c r="AL31" s="11" t="str">
        <f>PG_ValUOMxRout</f>
        <v/>
      </c>
      <c r="AM31" s="13" t="str">
        <f>PG_ValUOMxRout</f>
        <v/>
      </c>
      <c r="AN31" s="30"/>
      <c r="AO31" s="17" t="str">
        <f>PG_ConstNmRand</f>
        <v/>
      </c>
      <c r="AP31" s="10" t="str">
        <f>PG_ValUOMxRand</f>
        <v/>
      </c>
      <c r="AQ31" s="11" t="str">
        <f>PG_ValUOMxRand</f>
        <v/>
      </c>
      <c r="AR31" s="12" t="str">
        <f>PG_ValUOMxRand</f>
        <v/>
      </c>
      <c r="AS31" s="12" t="str">
        <f>PG_ValUOMxRand</f>
        <v/>
      </c>
      <c r="AT31" s="12" t="str">
        <f>PG_ValUOMxRand</f>
        <v/>
      </c>
      <c r="AU31" s="13" t="str">
        <f>PG_ValUOMxRand</f>
        <v/>
      </c>
      <c r="AV31" s="14" t="str">
        <f>PG_ValRand</f>
        <v/>
      </c>
      <c r="AW31" s="15" t="str">
        <f>PG_ValRand</f>
        <v/>
      </c>
      <c r="AX31" s="16" t="str">
        <f>PG_ValRand</f>
        <v/>
      </c>
      <c r="AY31" s="11" t="str">
        <f>PG_ValUOMxRand</f>
        <v/>
      </c>
      <c r="AZ31" s="13" t="str">
        <f>PG_ValUOMxRand</f>
        <v/>
      </c>
    </row>
    <row r="32" spans="1:52" ht="15" customHeight="1">
      <c r="A32" s="65"/>
      <c r="B32" s="17"/>
      <c r="C32" s="10"/>
      <c r="D32" s="11"/>
      <c r="E32" s="12"/>
      <c r="F32" s="12"/>
      <c r="G32" s="12"/>
      <c r="H32" s="13"/>
      <c r="I32" s="14"/>
      <c r="J32" s="15"/>
      <c r="K32" s="16"/>
      <c r="L32" s="11"/>
      <c r="M32" s="13"/>
      <c r="N32" s="30"/>
      <c r="O32" s="17"/>
      <c r="P32" s="10"/>
      <c r="Q32" s="11"/>
      <c r="R32" s="12"/>
      <c r="S32" s="12"/>
      <c r="T32" s="12"/>
      <c r="U32" s="13"/>
      <c r="V32" s="14"/>
      <c r="W32" s="15"/>
      <c r="X32" s="16"/>
      <c r="Y32" s="11"/>
      <c r="Z32" s="13"/>
      <c r="AA32" s="31"/>
      <c r="AB32" s="17" t="str">
        <f>PG_ConstNmRout</f>
        <v/>
      </c>
      <c r="AC32" s="10" t="str">
        <f>PG_ValUOMxRout</f>
        <v/>
      </c>
      <c r="AD32" s="11" t="str">
        <f>PG_ValUOMxRout</f>
        <v/>
      </c>
      <c r="AE32" s="12" t="str">
        <f>PG_ValUOMxRout</f>
        <v/>
      </c>
      <c r="AF32" s="12" t="str">
        <f>PG_ValUOMxRout</f>
        <v/>
      </c>
      <c r="AG32" s="12" t="str">
        <f>PG_ValUOMxRout</f>
        <v/>
      </c>
      <c r="AH32" s="13" t="str">
        <f>PG_ValUOMxRout</f>
        <v/>
      </c>
      <c r="AI32" s="14" t="str">
        <f>PG_ValRout</f>
        <v/>
      </c>
      <c r="AJ32" s="15" t="str">
        <f>PG_ValRout</f>
        <v/>
      </c>
      <c r="AK32" s="16" t="str">
        <f>PG_ValRout</f>
        <v/>
      </c>
      <c r="AL32" s="11" t="str">
        <f>PG_ValUOMxRout</f>
        <v/>
      </c>
      <c r="AM32" s="13" t="str">
        <f>PG_ValUOMxRout</f>
        <v/>
      </c>
      <c r="AN32" s="30"/>
      <c r="AO32" s="17" t="str">
        <f>PG_ConstNmRand</f>
        <v/>
      </c>
      <c r="AP32" s="10" t="str">
        <f>PG_ValUOMxRand</f>
        <v/>
      </c>
      <c r="AQ32" s="11" t="str">
        <f>PG_ValUOMxRand</f>
        <v/>
      </c>
      <c r="AR32" s="12" t="str">
        <f>PG_ValUOMxRand</f>
        <v/>
      </c>
      <c r="AS32" s="12" t="str">
        <f>PG_ValUOMxRand</f>
        <v/>
      </c>
      <c r="AT32" s="12" t="str">
        <f>PG_ValUOMxRand</f>
        <v/>
      </c>
      <c r="AU32" s="13" t="str">
        <f>PG_ValUOMxRand</f>
        <v/>
      </c>
      <c r="AV32" s="14" t="str">
        <f>PG_ValRand</f>
        <v/>
      </c>
      <c r="AW32" s="15" t="str">
        <f>PG_ValRand</f>
        <v/>
      </c>
      <c r="AX32" s="16" t="str">
        <f>PG_ValRand</f>
        <v/>
      </c>
      <c r="AY32" s="11" t="str">
        <f>PG_ValUOMxRand</f>
        <v/>
      </c>
      <c r="AZ32" s="13" t="str">
        <f>PG_ValUOMxRand</f>
        <v/>
      </c>
    </row>
    <row r="33" spans="1:52" ht="15" customHeight="1">
      <c r="A33" s="65"/>
      <c r="B33" s="17"/>
      <c r="C33" s="10"/>
      <c r="D33" s="11"/>
      <c r="E33" s="12"/>
      <c r="F33" s="12"/>
      <c r="G33" s="12"/>
      <c r="H33" s="13"/>
      <c r="I33" s="14"/>
      <c r="J33" s="15"/>
      <c r="K33" s="16"/>
      <c r="L33" s="11"/>
      <c r="M33" s="13"/>
      <c r="N33" s="30"/>
      <c r="O33" s="17"/>
      <c r="P33" s="10"/>
      <c r="Q33" s="11"/>
      <c r="R33" s="12"/>
      <c r="S33" s="12"/>
      <c r="T33" s="12"/>
      <c r="U33" s="13"/>
      <c r="V33" s="14"/>
      <c r="W33" s="15"/>
      <c r="X33" s="16"/>
      <c r="Y33" s="11"/>
      <c r="Z33" s="13"/>
      <c r="AA33" s="31"/>
      <c r="AB33" s="17" t="str">
        <f>PG_ConstNmRout</f>
        <v/>
      </c>
      <c r="AC33" s="10" t="str">
        <f>PG_ValUOMxRout</f>
        <v/>
      </c>
      <c r="AD33" s="11" t="str">
        <f>PG_ValUOMxRout</f>
        <v/>
      </c>
      <c r="AE33" s="12" t="str">
        <f>PG_ValUOMxRout</f>
        <v/>
      </c>
      <c r="AF33" s="12" t="str">
        <f>PG_ValUOMxRout</f>
        <v/>
      </c>
      <c r="AG33" s="12" t="str">
        <f>PG_ValUOMxRout</f>
        <v/>
      </c>
      <c r="AH33" s="13" t="str">
        <f>PG_ValUOMxRout</f>
        <v/>
      </c>
      <c r="AI33" s="14" t="str">
        <f>PG_ValRout</f>
        <v/>
      </c>
      <c r="AJ33" s="15" t="str">
        <f>PG_ValRout</f>
        <v/>
      </c>
      <c r="AK33" s="16" t="str">
        <f>PG_ValRout</f>
        <v/>
      </c>
      <c r="AL33" s="11" t="str">
        <f>PG_ValUOMxRout</f>
        <v/>
      </c>
      <c r="AM33" s="13" t="str">
        <f>PG_ValUOMxRout</f>
        <v/>
      </c>
      <c r="AN33" s="30"/>
      <c r="AO33" s="17" t="str">
        <f>PG_ConstNmRand</f>
        <v/>
      </c>
      <c r="AP33" s="10" t="str">
        <f>PG_ValUOMxRand</f>
        <v/>
      </c>
      <c r="AQ33" s="11" t="str">
        <f>PG_ValUOMxRand</f>
        <v/>
      </c>
      <c r="AR33" s="12" t="str">
        <f>PG_ValUOMxRand</f>
        <v/>
      </c>
      <c r="AS33" s="12" t="str">
        <f>PG_ValUOMxRand</f>
        <v/>
      </c>
      <c r="AT33" s="12" t="str">
        <f>PG_ValUOMxRand</f>
        <v/>
      </c>
      <c r="AU33" s="13" t="str">
        <f>PG_ValUOMxRand</f>
        <v/>
      </c>
      <c r="AV33" s="14" t="str">
        <f>PG_ValRand</f>
        <v/>
      </c>
      <c r="AW33" s="15" t="str">
        <f>PG_ValRand</f>
        <v/>
      </c>
      <c r="AX33" s="16" t="str">
        <f>PG_ValRand</f>
        <v/>
      </c>
      <c r="AY33" s="11" t="str">
        <f>PG_ValUOMxRand</f>
        <v/>
      </c>
      <c r="AZ33" s="13" t="str">
        <f>PG_ValUOMxRand</f>
        <v/>
      </c>
    </row>
    <row r="34" spans="1:52" ht="15" customHeight="1">
      <c r="A34" s="65"/>
      <c r="B34" s="17"/>
      <c r="C34" s="10"/>
      <c r="D34" s="11"/>
      <c r="E34" s="12"/>
      <c r="F34" s="12"/>
      <c r="G34" s="12"/>
      <c r="H34" s="13"/>
      <c r="I34" s="14"/>
      <c r="J34" s="15"/>
      <c r="K34" s="16"/>
      <c r="L34" s="11"/>
      <c r="M34" s="13"/>
      <c r="N34" s="30"/>
      <c r="O34" s="17"/>
      <c r="P34" s="10"/>
      <c r="Q34" s="11"/>
      <c r="R34" s="12"/>
      <c r="S34" s="12"/>
      <c r="T34" s="12"/>
      <c r="U34" s="13"/>
      <c r="V34" s="14"/>
      <c r="W34" s="15"/>
      <c r="X34" s="16"/>
      <c r="Y34" s="11"/>
      <c r="Z34" s="13"/>
      <c r="AA34" s="31"/>
      <c r="AB34" s="17" t="str">
        <f>PG_ConstNmRout</f>
        <v/>
      </c>
      <c r="AC34" s="10" t="str">
        <f>PG_ValUOMxRout</f>
        <v/>
      </c>
      <c r="AD34" s="11" t="str">
        <f>PG_ValUOMxRout</f>
        <v/>
      </c>
      <c r="AE34" s="12" t="str">
        <f>PG_ValUOMxRout</f>
        <v/>
      </c>
      <c r="AF34" s="12" t="str">
        <f>PG_ValUOMxRout</f>
        <v/>
      </c>
      <c r="AG34" s="12" t="str">
        <f>PG_ValUOMxRout</f>
        <v/>
      </c>
      <c r="AH34" s="13" t="str">
        <f>PG_ValUOMxRout</f>
        <v/>
      </c>
      <c r="AI34" s="14" t="str">
        <f>PG_ValRout</f>
        <v/>
      </c>
      <c r="AJ34" s="15" t="str">
        <f>PG_ValRout</f>
        <v/>
      </c>
      <c r="AK34" s="16" t="str">
        <f>PG_ValRout</f>
        <v/>
      </c>
      <c r="AL34" s="11" t="str">
        <f>PG_ValUOMxRout</f>
        <v/>
      </c>
      <c r="AM34" s="13" t="str">
        <f>PG_ValUOMxRout</f>
        <v/>
      </c>
      <c r="AN34" s="30"/>
      <c r="AO34" s="17" t="str">
        <f>PG_ConstNmRand</f>
        <v/>
      </c>
      <c r="AP34" s="10" t="str">
        <f>PG_ValUOMxRand</f>
        <v/>
      </c>
      <c r="AQ34" s="11" t="str">
        <f>PG_ValUOMxRand</f>
        <v/>
      </c>
      <c r="AR34" s="12" t="str">
        <f>PG_ValUOMxRand</f>
        <v/>
      </c>
      <c r="AS34" s="12" t="str">
        <f>PG_ValUOMxRand</f>
        <v/>
      </c>
      <c r="AT34" s="12" t="str">
        <f>PG_ValUOMxRand</f>
        <v/>
      </c>
      <c r="AU34" s="13" t="str">
        <f>PG_ValUOMxRand</f>
        <v/>
      </c>
      <c r="AV34" s="14" t="str">
        <f>PG_ValRand</f>
        <v/>
      </c>
      <c r="AW34" s="15" t="str">
        <f>PG_ValRand</f>
        <v/>
      </c>
      <c r="AX34" s="16" t="str">
        <f>PG_ValRand</f>
        <v/>
      </c>
      <c r="AY34" s="11" t="str">
        <f>PG_ValUOMxRand</f>
        <v/>
      </c>
      <c r="AZ34" s="13" t="str">
        <f>PG_ValUOMxRand</f>
        <v/>
      </c>
    </row>
    <row r="35" spans="1:52" ht="15" customHeight="1">
      <c r="A35" s="65"/>
      <c r="B35" s="17"/>
      <c r="C35" s="10"/>
      <c r="D35" s="11"/>
      <c r="E35" s="12"/>
      <c r="F35" s="12"/>
      <c r="G35" s="12"/>
      <c r="H35" s="13"/>
      <c r="I35" s="14"/>
      <c r="J35" s="15"/>
      <c r="K35" s="16"/>
      <c r="L35" s="11"/>
      <c r="M35" s="13"/>
      <c r="N35" s="30"/>
      <c r="O35" s="17"/>
      <c r="P35" s="10"/>
      <c r="Q35" s="11"/>
      <c r="R35" s="12"/>
      <c r="S35" s="12"/>
      <c r="T35" s="12"/>
      <c r="U35" s="13"/>
      <c r="V35" s="14"/>
      <c r="W35" s="15"/>
      <c r="X35" s="16"/>
      <c r="Y35" s="11"/>
      <c r="Z35" s="13"/>
      <c r="AA35" s="31"/>
      <c r="AB35" s="17" t="str">
        <f>PG_ConstNmRout</f>
        <v/>
      </c>
      <c r="AC35" s="10" t="str">
        <f>PG_ValUOMxRout</f>
        <v/>
      </c>
      <c r="AD35" s="11" t="str">
        <f>PG_ValUOMxRout</f>
        <v/>
      </c>
      <c r="AE35" s="12" t="str">
        <f>PG_ValUOMxRout</f>
        <v/>
      </c>
      <c r="AF35" s="12" t="str">
        <f>PG_ValUOMxRout</f>
        <v/>
      </c>
      <c r="AG35" s="12" t="str">
        <f>PG_ValUOMxRout</f>
        <v/>
      </c>
      <c r="AH35" s="13" t="str">
        <f>PG_ValUOMxRout</f>
        <v/>
      </c>
      <c r="AI35" s="14" t="str">
        <f>PG_ValRout</f>
        <v/>
      </c>
      <c r="AJ35" s="15" t="str">
        <f>PG_ValRout</f>
        <v/>
      </c>
      <c r="AK35" s="16" t="str">
        <f>PG_ValRout</f>
        <v/>
      </c>
      <c r="AL35" s="11" t="str">
        <f>PG_ValUOMxRout</f>
        <v/>
      </c>
      <c r="AM35" s="13" t="str">
        <f>PG_ValUOMxRout</f>
        <v/>
      </c>
      <c r="AN35" s="30"/>
      <c r="AO35" s="17" t="str">
        <f>PG_ConstNmRand</f>
        <v/>
      </c>
      <c r="AP35" s="10" t="str">
        <f>PG_ValUOMxRand</f>
        <v/>
      </c>
      <c r="AQ35" s="11" t="str">
        <f>PG_ValUOMxRand</f>
        <v/>
      </c>
      <c r="AR35" s="12" t="str">
        <f>PG_ValUOMxRand</f>
        <v/>
      </c>
      <c r="AS35" s="12" t="str">
        <f>PG_ValUOMxRand</f>
        <v/>
      </c>
      <c r="AT35" s="12" t="str">
        <f>PG_ValUOMxRand</f>
        <v/>
      </c>
      <c r="AU35" s="13" t="str">
        <f>PG_ValUOMxRand</f>
        <v/>
      </c>
      <c r="AV35" s="14" t="str">
        <f>PG_ValRand</f>
        <v/>
      </c>
      <c r="AW35" s="15" t="str">
        <f>PG_ValRand</f>
        <v/>
      </c>
      <c r="AX35" s="16" t="str">
        <f>PG_ValRand</f>
        <v/>
      </c>
      <c r="AY35" s="11" t="str">
        <f>PG_ValUOMxRand</f>
        <v/>
      </c>
      <c r="AZ35" s="13" t="str">
        <f>PG_ValUOMxRand</f>
        <v/>
      </c>
    </row>
    <row r="36" spans="1:52" ht="15" customHeight="1">
      <c r="A36" s="65"/>
      <c r="B36" s="17"/>
      <c r="C36" s="10"/>
      <c r="D36" s="11"/>
      <c r="E36" s="12"/>
      <c r="F36" s="12"/>
      <c r="G36" s="12"/>
      <c r="H36" s="13"/>
      <c r="I36" s="14"/>
      <c r="J36" s="15"/>
      <c r="K36" s="16"/>
      <c r="L36" s="11"/>
      <c r="M36" s="13"/>
      <c r="N36" s="30"/>
      <c r="O36" s="17"/>
      <c r="P36" s="10"/>
      <c r="Q36" s="11"/>
      <c r="R36" s="12"/>
      <c r="S36" s="12"/>
      <c r="T36" s="12"/>
      <c r="U36" s="13"/>
      <c r="V36" s="14"/>
      <c r="W36" s="15"/>
      <c r="X36" s="16"/>
      <c r="Y36" s="11"/>
      <c r="Z36" s="13"/>
      <c r="AA36" s="31"/>
      <c r="AB36" s="17" t="str">
        <f>PG_ConstNmRout</f>
        <v/>
      </c>
      <c r="AC36" s="10" t="str">
        <f>PG_ValUOMxRout</f>
        <v/>
      </c>
      <c r="AD36" s="11" t="str">
        <f>PG_ValUOMxRout</f>
        <v/>
      </c>
      <c r="AE36" s="12" t="str">
        <f>PG_ValUOMxRout</f>
        <v/>
      </c>
      <c r="AF36" s="12" t="str">
        <f>PG_ValUOMxRout</f>
        <v/>
      </c>
      <c r="AG36" s="12" t="str">
        <f>PG_ValUOMxRout</f>
        <v/>
      </c>
      <c r="AH36" s="13" t="str">
        <f>PG_ValUOMxRout</f>
        <v/>
      </c>
      <c r="AI36" s="14" t="str">
        <f>PG_ValRout</f>
        <v/>
      </c>
      <c r="AJ36" s="15" t="str">
        <f>PG_ValRout</f>
        <v/>
      </c>
      <c r="AK36" s="16" t="str">
        <f>PG_ValRout</f>
        <v/>
      </c>
      <c r="AL36" s="11" t="str">
        <f>PG_ValUOMxRout</f>
        <v/>
      </c>
      <c r="AM36" s="13" t="str">
        <f>PG_ValUOMxRout</f>
        <v/>
      </c>
      <c r="AN36" s="30"/>
      <c r="AO36" s="17" t="str">
        <f>PG_ConstNmRand</f>
        <v/>
      </c>
      <c r="AP36" s="10" t="str">
        <f>PG_ValUOMxRand</f>
        <v/>
      </c>
      <c r="AQ36" s="11" t="str">
        <f>PG_ValUOMxRand</f>
        <v/>
      </c>
      <c r="AR36" s="12" t="str">
        <f>PG_ValUOMxRand</f>
        <v/>
      </c>
      <c r="AS36" s="12" t="str">
        <f>PG_ValUOMxRand</f>
        <v/>
      </c>
      <c r="AT36" s="12" t="str">
        <f>PG_ValUOMxRand</f>
        <v/>
      </c>
      <c r="AU36" s="13" t="str">
        <f>PG_ValUOMxRand</f>
        <v/>
      </c>
      <c r="AV36" s="14" t="str">
        <f>PG_ValRand</f>
        <v/>
      </c>
      <c r="AW36" s="15" t="str">
        <f>PG_ValRand</f>
        <v/>
      </c>
      <c r="AX36" s="16" t="str">
        <f>PG_ValRand</f>
        <v/>
      </c>
      <c r="AY36" s="11" t="str">
        <f>PG_ValUOMxRand</f>
        <v/>
      </c>
      <c r="AZ36" s="13" t="str">
        <f>PG_ValUOMxRand</f>
        <v/>
      </c>
    </row>
    <row r="37" spans="1:52" ht="15" customHeight="1">
      <c r="A37" s="65"/>
      <c r="B37" s="17"/>
      <c r="C37" s="10"/>
      <c r="D37" s="11"/>
      <c r="E37" s="12"/>
      <c r="F37" s="12"/>
      <c r="G37" s="12"/>
      <c r="H37" s="13"/>
      <c r="I37" s="14"/>
      <c r="J37" s="15"/>
      <c r="K37" s="16"/>
      <c r="L37" s="11"/>
      <c r="M37" s="13"/>
      <c r="N37" s="30"/>
      <c r="O37" s="17"/>
      <c r="P37" s="10"/>
      <c r="Q37" s="11"/>
      <c r="R37" s="12"/>
      <c r="S37" s="12"/>
      <c r="T37" s="12"/>
      <c r="U37" s="13"/>
      <c r="V37" s="14"/>
      <c r="W37" s="15"/>
      <c r="X37" s="16"/>
      <c r="Y37" s="11"/>
      <c r="Z37" s="13"/>
      <c r="AA37" s="31"/>
      <c r="AB37" s="17" t="str">
        <f>PG_ConstNmRout</f>
        <v/>
      </c>
      <c r="AC37" s="10" t="str">
        <f>PG_ValUOMxRout</f>
        <v/>
      </c>
      <c r="AD37" s="11" t="str">
        <f>PG_ValUOMxRout</f>
        <v/>
      </c>
      <c r="AE37" s="12" t="str">
        <f>PG_ValUOMxRout</f>
        <v/>
      </c>
      <c r="AF37" s="12" t="str">
        <f>PG_ValUOMxRout</f>
        <v/>
      </c>
      <c r="AG37" s="12" t="str">
        <f>PG_ValUOMxRout</f>
        <v/>
      </c>
      <c r="AH37" s="13" t="str">
        <f>PG_ValUOMxRout</f>
        <v/>
      </c>
      <c r="AI37" s="14" t="str">
        <f>PG_ValRout</f>
        <v/>
      </c>
      <c r="AJ37" s="15" t="s">
        <v>102</v>
      </c>
      <c r="AK37" s="16" t="str">
        <f>PG_ValRout</f>
        <v/>
      </c>
      <c r="AL37" s="11" t="str">
        <f>PG_ValUOMxRout</f>
        <v/>
      </c>
      <c r="AM37" s="13" t="str">
        <f>PG_ValUOMxRout</f>
        <v/>
      </c>
      <c r="AN37" s="30"/>
      <c r="AO37" s="17" t="str">
        <f>PG_ConstNmRand</f>
        <v/>
      </c>
      <c r="AP37" s="10" t="str">
        <f>PG_ValUOMxRand</f>
        <v/>
      </c>
      <c r="AQ37" s="11" t="str">
        <f>PG_ValUOMxRand</f>
        <v/>
      </c>
      <c r="AR37" s="12" t="str">
        <f>PG_ValUOMxRand</f>
        <v/>
      </c>
      <c r="AS37" s="12" t="str">
        <f>PG_ValUOMxRand</f>
        <v/>
      </c>
      <c r="AT37" s="12" t="str">
        <f>PG_ValUOMxRand</f>
        <v/>
      </c>
      <c r="AU37" s="13" t="str">
        <f>PG_ValUOMxRand</f>
        <v/>
      </c>
      <c r="AV37" s="14" t="str">
        <f>PG_ValRand</f>
        <v/>
      </c>
      <c r="AW37" s="15" t="str">
        <f>PG_ValRand</f>
        <v/>
      </c>
      <c r="AX37" s="16" t="str">
        <f>PG_ValRand</f>
        <v/>
      </c>
      <c r="AY37" s="11" t="str">
        <f>PG_ValUOMxRand</f>
        <v/>
      </c>
      <c r="AZ37" s="13" t="str">
        <f>PG_ValUOMxRand</f>
        <v/>
      </c>
    </row>
    <row r="38" spans="1:52" ht="15" customHeight="1">
      <c r="A38" s="65"/>
      <c r="B38" s="17"/>
      <c r="C38" s="10"/>
      <c r="D38" s="11"/>
      <c r="E38" s="12"/>
      <c r="F38" s="12"/>
      <c r="G38" s="12"/>
      <c r="H38" s="13"/>
      <c r="I38" s="14"/>
      <c r="J38" s="15"/>
      <c r="K38" s="16"/>
      <c r="L38" s="11"/>
      <c r="M38" s="13"/>
      <c r="N38" s="30"/>
      <c r="O38" s="17"/>
      <c r="P38" s="10"/>
      <c r="Q38" s="11"/>
      <c r="R38" s="12"/>
      <c r="S38" s="12"/>
      <c r="T38" s="12"/>
      <c r="U38" s="13"/>
      <c r="V38" s="14"/>
      <c r="W38" s="15"/>
      <c r="X38" s="16"/>
      <c r="Y38" s="11"/>
      <c r="Z38" s="13"/>
      <c r="AA38" s="31"/>
      <c r="AB38" s="17" t="str">
        <f>PG_ConstNmRout</f>
        <v/>
      </c>
      <c r="AC38" s="10" t="str">
        <f>PG_ValUOMxRout</f>
        <v/>
      </c>
      <c r="AD38" s="11" t="str">
        <f>PG_ValUOMxRout</f>
        <v/>
      </c>
      <c r="AE38" s="12" t="str">
        <f>PG_ValUOMxRout</f>
        <v/>
      </c>
      <c r="AF38" s="12" t="str">
        <f>PG_ValUOMxRout</f>
        <v/>
      </c>
      <c r="AG38" s="12" t="str">
        <f>PG_ValUOMxRout</f>
        <v/>
      </c>
      <c r="AH38" s="13" t="str">
        <f>PG_ValUOMxRout</f>
        <v/>
      </c>
      <c r="AI38" s="14" t="str">
        <f>PG_ValRout</f>
        <v/>
      </c>
      <c r="AJ38" s="15" t="str">
        <f>PG_ValRout</f>
        <v/>
      </c>
      <c r="AK38" s="16" t="str">
        <f>PG_ValRout</f>
        <v/>
      </c>
      <c r="AL38" s="11" t="str">
        <f>PG_ValUOMxRout</f>
        <v/>
      </c>
      <c r="AM38" s="13" t="str">
        <f>PG_ValUOMxRout</f>
        <v/>
      </c>
      <c r="AN38" s="30"/>
      <c r="AO38" s="17" t="str">
        <f>PG_ConstNmRand</f>
        <v/>
      </c>
      <c r="AP38" s="10" t="str">
        <f>PG_ValUOMxRand</f>
        <v/>
      </c>
      <c r="AQ38" s="11" t="str">
        <f>PG_ValUOMxRand</f>
        <v/>
      </c>
      <c r="AR38" s="12" t="str">
        <f>PG_ValUOMxRand</f>
        <v/>
      </c>
      <c r="AS38" s="12" t="str">
        <f>PG_ValUOMxRand</f>
        <v/>
      </c>
      <c r="AT38" s="12" t="str">
        <f>PG_ValUOMxRand</f>
        <v/>
      </c>
      <c r="AU38" s="13" t="str">
        <f>PG_ValUOMxRand</f>
        <v/>
      </c>
      <c r="AV38" s="14" t="str">
        <f>PG_ValRand</f>
        <v/>
      </c>
      <c r="AW38" s="15" t="str">
        <f>PG_ValRand</f>
        <v/>
      </c>
      <c r="AX38" s="16" t="str">
        <f>PG_ValRand</f>
        <v/>
      </c>
      <c r="AY38" s="11" t="str">
        <f>PG_ValUOMxRand</f>
        <v/>
      </c>
      <c r="AZ38" s="13" t="str">
        <f>PG_ValUOMxRand</f>
        <v/>
      </c>
    </row>
    <row r="39" spans="1:52" ht="15" customHeight="1">
      <c r="A39" s="65"/>
      <c r="B39" s="17"/>
      <c r="C39" s="10"/>
      <c r="D39" s="11"/>
      <c r="E39" s="12"/>
      <c r="F39" s="12"/>
      <c r="G39" s="12"/>
      <c r="H39" s="13"/>
      <c r="I39" s="14"/>
      <c r="J39" s="15"/>
      <c r="K39" s="16"/>
      <c r="L39" s="11"/>
      <c r="M39" s="13"/>
      <c r="N39" s="30"/>
      <c r="O39" s="17"/>
      <c r="P39" s="10"/>
      <c r="Q39" s="11"/>
      <c r="R39" s="12"/>
      <c r="S39" s="12"/>
      <c r="T39" s="12"/>
      <c r="U39" s="13"/>
      <c r="V39" s="14"/>
      <c r="W39" s="15"/>
      <c r="X39" s="16"/>
      <c r="Y39" s="11"/>
      <c r="Z39" s="13"/>
      <c r="AA39" s="31"/>
      <c r="AB39" s="17" t="str">
        <f>PG_ConstNmRout</f>
        <v/>
      </c>
      <c r="AC39" s="10" t="str">
        <f>PG_ValUOMxRout</f>
        <v/>
      </c>
      <c r="AD39" s="11" t="str">
        <f>PG_ValUOMxRout</f>
        <v/>
      </c>
      <c r="AE39" s="12" t="str">
        <f>PG_ValUOMxRout</f>
        <v/>
      </c>
      <c r="AF39" s="12" t="str">
        <f>PG_ValUOMxRout</f>
        <v/>
      </c>
      <c r="AG39" s="12" t="str">
        <f>PG_ValUOMxRout</f>
        <v/>
      </c>
      <c r="AH39" s="13" t="str">
        <f>PG_ValUOMxRout</f>
        <v/>
      </c>
      <c r="AI39" s="14" t="str">
        <f>PG_ValRout</f>
        <v/>
      </c>
      <c r="AJ39" s="15" t="str">
        <f>PG_ValRout</f>
        <v/>
      </c>
      <c r="AK39" s="16" t="str">
        <f>PG_ValRout</f>
        <v/>
      </c>
      <c r="AL39" s="11" t="str">
        <f>PG_ValUOMxRout</f>
        <v/>
      </c>
      <c r="AM39" s="13" t="str">
        <f>PG_ValUOMxRout</f>
        <v/>
      </c>
      <c r="AN39" s="30"/>
      <c r="AO39" s="17" t="str">
        <f>PG_ConstNmRand</f>
        <v/>
      </c>
      <c r="AP39" s="10" t="str">
        <f>PG_ValUOMxRand</f>
        <v/>
      </c>
      <c r="AQ39" s="11" t="str">
        <f>PG_ValUOMxRand</f>
        <v/>
      </c>
      <c r="AR39" s="12" t="str">
        <f>PG_ValUOMxRand</f>
        <v/>
      </c>
      <c r="AS39" s="12" t="str">
        <f>PG_ValUOMxRand</f>
        <v/>
      </c>
      <c r="AT39" s="12" t="str">
        <f>PG_ValUOMxRand</f>
        <v/>
      </c>
      <c r="AU39" s="13" t="str">
        <f>PG_ValUOMxRand</f>
        <v/>
      </c>
      <c r="AV39" s="14" t="str">
        <f>PG_ValRand</f>
        <v/>
      </c>
      <c r="AW39" s="15" t="str">
        <f>PG_ValRand</f>
        <v/>
      </c>
      <c r="AX39" s="16" t="str">
        <f>PG_ValRand</f>
        <v/>
      </c>
      <c r="AY39" s="11" t="str">
        <f>PG_ValUOMxRand</f>
        <v/>
      </c>
      <c r="AZ39" s="13" t="str">
        <f>PG_ValUOMxRand</f>
        <v/>
      </c>
    </row>
    <row r="40" spans="1:52" ht="15" customHeight="1">
      <c r="A40" s="65"/>
      <c r="B40" s="17"/>
      <c r="C40" s="10"/>
      <c r="D40" s="11"/>
      <c r="E40" s="12"/>
      <c r="F40" s="12"/>
      <c r="G40" s="12"/>
      <c r="H40" s="13"/>
      <c r="I40" s="14"/>
      <c r="J40" s="15"/>
      <c r="K40" s="16"/>
      <c r="L40" s="11"/>
      <c r="M40" s="13"/>
      <c r="N40" s="30"/>
      <c r="O40" s="17"/>
      <c r="P40" s="10"/>
      <c r="Q40" s="11"/>
      <c r="R40" s="12"/>
      <c r="S40" s="12"/>
      <c r="T40" s="12"/>
      <c r="U40" s="13"/>
      <c r="V40" s="14"/>
      <c r="W40" s="15"/>
      <c r="X40" s="16"/>
      <c r="Y40" s="11"/>
      <c r="Z40" s="13"/>
      <c r="AA40" s="31"/>
      <c r="AB40" s="17" t="str">
        <f>PG_ConstNmRout</f>
        <v/>
      </c>
      <c r="AC40" s="10" t="str">
        <f>PG_ValUOMxRout</f>
        <v/>
      </c>
      <c r="AD40" s="11" t="str">
        <f>PG_ValUOMxRout</f>
        <v/>
      </c>
      <c r="AE40" s="12" t="str">
        <f>PG_ValUOMxRout</f>
        <v/>
      </c>
      <c r="AF40" s="12" t="str">
        <f>PG_ValUOMxRout</f>
        <v/>
      </c>
      <c r="AG40" s="12" t="str">
        <f>PG_ValUOMxRout</f>
        <v/>
      </c>
      <c r="AH40" s="13" t="str">
        <f>PG_ValUOMxRout</f>
        <v/>
      </c>
      <c r="AI40" s="14" t="str">
        <f>PG_ValRout</f>
        <v/>
      </c>
      <c r="AJ40" s="15" t="str">
        <f>PG_ValRout</f>
        <v/>
      </c>
      <c r="AK40" s="16" t="str">
        <f>PG_ValRout</f>
        <v/>
      </c>
      <c r="AL40" s="11" t="str">
        <f>PG_ValUOMxRout</f>
        <v/>
      </c>
      <c r="AM40" s="13" t="str">
        <f>PG_ValUOMxRout</f>
        <v/>
      </c>
      <c r="AN40" s="30"/>
      <c r="AO40" s="17" t="str">
        <f>PG_ConstNmRand</f>
        <v/>
      </c>
      <c r="AP40" s="10" t="str">
        <f>PG_ValUOMxRand</f>
        <v/>
      </c>
      <c r="AQ40" s="11" t="str">
        <f>PG_ValUOMxRand</f>
        <v/>
      </c>
      <c r="AR40" s="12" t="str">
        <f>PG_ValUOMxRand</f>
        <v/>
      </c>
      <c r="AS40" s="12" t="str">
        <f>PG_ValUOMxRand</f>
        <v/>
      </c>
      <c r="AT40" s="12" t="str">
        <f>PG_ValUOMxRand</f>
        <v/>
      </c>
      <c r="AU40" s="13" t="str">
        <f>PG_ValUOMxRand</f>
        <v/>
      </c>
      <c r="AV40" s="14" t="str">
        <f>PG_ValRand</f>
        <v/>
      </c>
      <c r="AW40" s="15" t="str">
        <f>PG_ValRand</f>
        <v/>
      </c>
      <c r="AX40" s="16" t="str">
        <f>PG_ValRand</f>
        <v/>
      </c>
      <c r="AY40" s="11" t="str">
        <f>PG_ValUOMxRand</f>
        <v/>
      </c>
      <c r="AZ40" s="13" t="str">
        <f>PG_ValUOMxRand</f>
        <v/>
      </c>
    </row>
    <row r="41" spans="1:52" ht="15" customHeight="1">
      <c r="A41" s="65"/>
      <c r="B41" s="17"/>
      <c r="C41" s="10"/>
      <c r="D41" s="11"/>
      <c r="E41" s="12"/>
      <c r="F41" s="12"/>
      <c r="G41" s="12"/>
      <c r="H41" s="13"/>
      <c r="I41" s="14"/>
      <c r="J41" s="15"/>
      <c r="K41" s="16"/>
      <c r="L41" s="11"/>
      <c r="M41" s="13"/>
      <c r="N41" s="30"/>
      <c r="O41" s="17"/>
      <c r="P41" s="10"/>
      <c r="Q41" s="11"/>
      <c r="R41" s="12"/>
      <c r="S41" s="12"/>
      <c r="T41" s="12"/>
      <c r="U41" s="13"/>
      <c r="V41" s="14"/>
      <c r="W41" s="15"/>
      <c r="X41" s="16"/>
      <c r="Y41" s="11"/>
      <c r="Z41" s="13"/>
      <c r="AA41" s="31"/>
      <c r="AB41" s="17" t="str">
        <f>PG_ConstNmRout</f>
        <v/>
      </c>
      <c r="AC41" s="10" t="str">
        <f>PG_ValUOMxRout</f>
        <v/>
      </c>
      <c r="AD41" s="11" t="str">
        <f>PG_ValUOMxRout</f>
        <v/>
      </c>
      <c r="AE41" s="12" t="str">
        <f>PG_ValUOMxRout</f>
        <v/>
      </c>
      <c r="AF41" s="12" t="str">
        <f>PG_ValUOMxRout</f>
        <v/>
      </c>
      <c r="AG41" s="12" t="str">
        <f>PG_ValUOMxRout</f>
        <v/>
      </c>
      <c r="AH41" s="13" t="str">
        <f>PG_ValUOMxRout</f>
        <v/>
      </c>
      <c r="AI41" s="14" t="str">
        <f>PG_ValRout</f>
        <v/>
      </c>
      <c r="AJ41" s="15" t="str">
        <f>PG_ValRout</f>
        <v/>
      </c>
      <c r="AK41" s="16" t="str">
        <f>PG_ValRout</f>
        <v/>
      </c>
      <c r="AL41" s="11" t="str">
        <f>PG_ValUOMxRout</f>
        <v/>
      </c>
      <c r="AM41" s="13" t="str">
        <f>PG_ValUOMxRout</f>
        <v/>
      </c>
      <c r="AN41" s="30"/>
      <c r="AO41" s="17" t="str">
        <f>PG_ConstNmRand</f>
        <v/>
      </c>
      <c r="AP41" s="10" t="str">
        <f>PG_ValUOMxRand</f>
        <v/>
      </c>
      <c r="AQ41" s="11" t="str">
        <f>PG_ValUOMxRand</f>
        <v/>
      </c>
      <c r="AR41" s="12" t="str">
        <f>PG_ValUOMxRand</f>
        <v/>
      </c>
      <c r="AS41" s="12" t="str">
        <f>PG_ValUOMxRand</f>
        <v/>
      </c>
      <c r="AT41" s="12" t="str">
        <f>PG_ValUOMxRand</f>
        <v/>
      </c>
      <c r="AU41" s="13" t="str">
        <f>PG_ValUOMxRand</f>
        <v/>
      </c>
      <c r="AV41" s="14" t="str">
        <f>PG_ValRand</f>
        <v/>
      </c>
      <c r="AW41" s="15" t="str">
        <f>PG_ValRand</f>
        <v/>
      </c>
      <c r="AX41" s="16" t="str">
        <f>PG_ValRand</f>
        <v/>
      </c>
      <c r="AY41" s="11" t="str">
        <f>PG_ValUOMxRand</f>
        <v/>
      </c>
      <c r="AZ41" s="13" t="str">
        <f>PG_ValUOMxRand</f>
        <v/>
      </c>
    </row>
    <row r="42" spans="1:52" ht="15" customHeight="1">
      <c r="A42" s="65"/>
      <c r="B42" s="17"/>
      <c r="C42" s="10"/>
      <c r="D42" s="11"/>
      <c r="E42" s="12"/>
      <c r="F42" s="12"/>
      <c r="G42" s="12"/>
      <c r="H42" s="13"/>
      <c r="I42" s="14"/>
      <c r="J42" s="15"/>
      <c r="K42" s="16"/>
      <c r="L42" s="11"/>
      <c r="M42" s="13"/>
      <c r="N42" s="30"/>
      <c r="O42" s="17"/>
      <c r="P42" s="10"/>
      <c r="Q42" s="11"/>
      <c r="R42" s="12"/>
      <c r="S42" s="12"/>
      <c r="T42" s="12"/>
      <c r="U42" s="13"/>
      <c r="V42" s="14"/>
      <c r="W42" s="15"/>
      <c r="X42" s="16"/>
      <c r="Y42" s="11"/>
      <c r="Z42" s="13"/>
      <c r="AA42" s="31"/>
      <c r="AB42" s="17" t="str">
        <f>PG_ConstNmRout</f>
        <v/>
      </c>
      <c r="AC42" s="10" t="str">
        <f>PG_ValUOMxRout</f>
        <v/>
      </c>
      <c r="AD42" s="11" t="str">
        <f>PG_ValUOMxRout</f>
        <v/>
      </c>
      <c r="AE42" s="12" t="str">
        <f>PG_ValUOMxRout</f>
        <v/>
      </c>
      <c r="AF42" s="12" t="str">
        <f>PG_ValUOMxRout</f>
        <v/>
      </c>
      <c r="AG42" s="12" t="str">
        <f>PG_ValUOMxRout</f>
        <v/>
      </c>
      <c r="AH42" s="13" t="str">
        <f>PG_ValUOMxRout</f>
        <v/>
      </c>
      <c r="AI42" s="14" t="str">
        <f>PG_ValRout</f>
        <v/>
      </c>
      <c r="AJ42" s="15" t="str">
        <f>PG_ValRout</f>
        <v/>
      </c>
      <c r="AK42" s="16" t="str">
        <f>PG_ValRout</f>
        <v/>
      </c>
      <c r="AL42" s="11" t="str">
        <f>PG_ValUOMxRout</f>
        <v/>
      </c>
      <c r="AM42" s="13" t="str">
        <f>PG_ValUOMxRout</f>
        <v/>
      </c>
      <c r="AN42" s="30"/>
      <c r="AO42" s="17" t="str">
        <f>PG_ConstNmRand</f>
        <v/>
      </c>
      <c r="AP42" s="10" t="str">
        <f>PG_ValUOMxRand</f>
        <v/>
      </c>
      <c r="AQ42" s="11" t="str">
        <f>PG_ValUOMxRand</f>
        <v/>
      </c>
      <c r="AR42" s="12" t="str">
        <f>PG_ValUOMxRand</f>
        <v/>
      </c>
      <c r="AS42" s="12" t="str">
        <f>PG_ValUOMxRand</f>
        <v/>
      </c>
      <c r="AT42" s="12" t="str">
        <f>PG_ValUOMxRand</f>
        <v/>
      </c>
      <c r="AU42" s="13" t="str">
        <f>PG_ValUOMxRand</f>
        <v/>
      </c>
      <c r="AV42" s="14" t="str">
        <f>PG_ValRand</f>
        <v/>
      </c>
      <c r="AW42" s="15" t="str">
        <f>PG_ValRand</f>
        <v/>
      </c>
      <c r="AX42" s="16" t="str">
        <f>PG_ValRand</f>
        <v/>
      </c>
      <c r="AY42" s="11" t="str">
        <f>PG_ValUOMxRand</f>
        <v/>
      </c>
      <c r="AZ42" s="13" t="str">
        <f>PG_ValUOMxRand</f>
        <v/>
      </c>
    </row>
    <row r="43" spans="1:52" ht="15" customHeight="1">
      <c r="A43" s="65"/>
      <c r="B43" s="17"/>
      <c r="C43" s="10"/>
      <c r="D43" s="11"/>
      <c r="E43" s="12"/>
      <c r="F43" s="12"/>
      <c r="G43" s="12"/>
      <c r="H43" s="13"/>
      <c r="I43" s="14"/>
      <c r="J43" s="15"/>
      <c r="K43" s="16"/>
      <c r="L43" s="11"/>
      <c r="M43" s="13"/>
      <c r="N43" s="30"/>
      <c r="O43" s="17"/>
      <c r="P43" s="10"/>
      <c r="Q43" s="11"/>
      <c r="R43" s="12"/>
      <c r="S43" s="12"/>
      <c r="T43" s="12"/>
      <c r="U43" s="13"/>
      <c r="V43" s="14"/>
      <c r="W43" s="15"/>
      <c r="X43" s="16"/>
      <c r="Y43" s="11"/>
      <c r="Z43" s="13"/>
      <c r="AA43" s="31"/>
      <c r="AB43" s="17" t="str">
        <f>PG_ConstNmRout</f>
        <v/>
      </c>
      <c r="AC43" s="10" t="str">
        <f>PG_ValUOMxRout</f>
        <v/>
      </c>
      <c r="AD43" s="11" t="str">
        <f>PG_ValUOMxRout</f>
        <v/>
      </c>
      <c r="AE43" s="12" t="str">
        <f>PG_ValUOMxRout</f>
        <v/>
      </c>
      <c r="AF43" s="12" t="str">
        <f>PG_ValUOMxRout</f>
        <v/>
      </c>
      <c r="AG43" s="12" t="str">
        <f>PG_ValUOMxRout</f>
        <v/>
      </c>
      <c r="AH43" s="13" t="str">
        <f>PG_ValUOMxRout</f>
        <v/>
      </c>
      <c r="AI43" s="14" t="str">
        <f>PG_ValRout</f>
        <v/>
      </c>
      <c r="AJ43" s="15" t="str">
        <f>PG_ValRout</f>
        <v/>
      </c>
      <c r="AK43" s="16" t="str">
        <f>PG_ValRout</f>
        <v/>
      </c>
      <c r="AL43" s="11" t="str">
        <f>PG_ValUOMxRout</f>
        <v/>
      </c>
      <c r="AM43" s="13" t="str">
        <f>PG_ValUOMxRout</f>
        <v/>
      </c>
      <c r="AN43" s="30"/>
      <c r="AO43" s="17" t="str">
        <f>PG_ConstNmRand</f>
        <v/>
      </c>
      <c r="AP43" s="10" t="str">
        <f>PG_ValUOMxRand</f>
        <v/>
      </c>
      <c r="AQ43" s="11" t="str">
        <f>PG_ValUOMxRand</f>
        <v/>
      </c>
      <c r="AR43" s="12" t="str">
        <f>PG_ValUOMxRand</f>
        <v/>
      </c>
      <c r="AS43" s="12" t="str">
        <f>PG_ValUOMxRand</f>
        <v/>
      </c>
      <c r="AT43" s="12" t="str">
        <f>PG_ValUOMxRand</f>
        <v/>
      </c>
      <c r="AU43" s="13" t="str">
        <f>PG_ValUOMxRand</f>
        <v/>
      </c>
      <c r="AV43" s="14" t="str">
        <f>PG_ValRand</f>
        <v/>
      </c>
      <c r="AW43" s="15" t="str">
        <f>PG_ValRand</f>
        <v/>
      </c>
      <c r="AX43" s="16" t="str">
        <f>PG_ValRand</f>
        <v/>
      </c>
      <c r="AY43" s="11" t="str">
        <f>PG_ValUOMxRand</f>
        <v/>
      </c>
      <c r="AZ43" s="13" t="str">
        <f>PG_ValUOMxRand</f>
        <v/>
      </c>
    </row>
    <row r="44" spans="1:52" ht="15" customHeight="1">
      <c r="A44" s="65"/>
      <c r="B44" s="17"/>
      <c r="C44" s="10"/>
      <c r="D44" s="11"/>
      <c r="E44" s="12"/>
      <c r="F44" s="12"/>
      <c r="G44" s="12"/>
      <c r="H44" s="13"/>
      <c r="I44" s="14"/>
      <c r="J44" s="15"/>
      <c r="K44" s="16"/>
      <c r="L44" s="11"/>
      <c r="M44" s="13"/>
      <c r="N44" s="30"/>
      <c r="O44" s="17"/>
      <c r="P44" s="10"/>
      <c r="Q44" s="11"/>
      <c r="R44" s="12"/>
      <c r="S44" s="12"/>
      <c r="T44" s="12"/>
      <c r="U44" s="13"/>
      <c r="V44" s="14"/>
      <c r="W44" s="15"/>
      <c r="X44" s="16"/>
      <c r="Y44" s="11"/>
      <c r="Z44" s="13"/>
      <c r="AA44" s="31"/>
      <c r="AB44" s="17" t="str">
        <f>PG_ConstNmRout</f>
        <v/>
      </c>
      <c r="AC44" s="10" t="str">
        <f>PG_ValUOMxRout</f>
        <v/>
      </c>
      <c r="AD44" s="11" t="str">
        <f>PG_ValUOMxRout</f>
        <v/>
      </c>
      <c r="AE44" s="12" t="str">
        <f>PG_ValUOMxRout</f>
        <v/>
      </c>
      <c r="AF44" s="12" t="str">
        <f>PG_ValUOMxRout</f>
        <v/>
      </c>
      <c r="AG44" s="12" t="str">
        <f>PG_ValUOMxRout</f>
        <v/>
      </c>
      <c r="AH44" s="13" t="str">
        <f>PG_ValUOMxRout</f>
        <v/>
      </c>
      <c r="AI44" s="14" t="str">
        <f>PG_ValRout</f>
        <v/>
      </c>
      <c r="AJ44" s="15" t="str">
        <f>PG_ValRout</f>
        <v/>
      </c>
      <c r="AK44" s="16" t="str">
        <f>PG_ValRout</f>
        <v/>
      </c>
      <c r="AL44" s="11" t="str">
        <f>PG_ValUOMxRout</f>
        <v/>
      </c>
      <c r="AM44" s="13" t="str">
        <f>PG_ValUOMxRout</f>
        <v/>
      </c>
      <c r="AN44" s="30"/>
      <c r="AO44" s="17" t="str">
        <f>PG_ConstNmRand</f>
        <v/>
      </c>
      <c r="AP44" s="10" t="str">
        <f>PG_ValUOMxRand</f>
        <v/>
      </c>
      <c r="AQ44" s="11" t="str">
        <f>PG_ValUOMxRand</f>
        <v/>
      </c>
      <c r="AR44" s="12" t="str">
        <f>PG_ValUOMxRand</f>
        <v/>
      </c>
      <c r="AS44" s="12" t="str">
        <f>PG_ValUOMxRand</f>
        <v/>
      </c>
      <c r="AT44" s="12" t="str">
        <f>PG_ValUOMxRand</f>
        <v/>
      </c>
      <c r="AU44" s="13" t="str">
        <f>PG_ValUOMxRand</f>
        <v/>
      </c>
      <c r="AV44" s="14" t="str">
        <f>PG_ValRand</f>
        <v/>
      </c>
      <c r="AW44" s="15" t="str">
        <f>PG_ValRand</f>
        <v/>
      </c>
      <c r="AX44" s="16" t="str">
        <f>PG_ValRand</f>
        <v/>
      </c>
      <c r="AY44" s="11" t="str">
        <f>PG_ValUOMxRand</f>
        <v/>
      </c>
      <c r="AZ44" s="13" t="str">
        <f>PG_ValUOMxRand</f>
        <v/>
      </c>
    </row>
    <row r="45" spans="1:52" ht="15" customHeight="1">
      <c r="A45" s="65"/>
      <c r="B45" s="17"/>
      <c r="C45" s="10"/>
      <c r="D45" s="11"/>
      <c r="E45" s="12"/>
      <c r="F45" s="12"/>
      <c r="G45" s="12"/>
      <c r="H45" s="13"/>
      <c r="I45" s="14"/>
      <c r="J45" s="15"/>
      <c r="K45" s="16"/>
      <c r="L45" s="11"/>
      <c r="M45" s="13"/>
      <c r="N45" s="30"/>
      <c r="O45" s="17"/>
      <c r="P45" s="10"/>
      <c r="Q45" s="11"/>
      <c r="R45" s="12"/>
      <c r="S45" s="12"/>
      <c r="T45" s="12"/>
      <c r="U45" s="13"/>
      <c r="V45" s="14"/>
      <c r="W45" s="15"/>
      <c r="X45" s="16"/>
      <c r="Y45" s="11"/>
      <c r="Z45" s="13"/>
      <c r="AA45" s="31"/>
      <c r="AB45" s="17" t="str">
        <f>PG_ConstNmRout</f>
        <v/>
      </c>
      <c r="AC45" s="10" t="str">
        <f>PG_ValUOMxRout</f>
        <v/>
      </c>
      <c r="AD45" s="11" t="str">
        <f>PG_ValUOMxRout</f>
        <v/>
      </c>
      <c r="AE45" s="12" t="str">
        <f>PG_ValUOMxRout</f>
        <v/>
      </c>
      <c r="AF45" s="12" t="str">
        <f>PG_ValUOMxRout</f>
        <v/>
      </c>
      <c r="AG45" s="12" t="str">
        <f>PG_ValUOMxRout</f>
        <v/>
      </c>
      <c r="AH45" s="13" t="str">
        <f>PG_ValUOMxRout</f>
        <v/>
      </c>
      <c r="AI45" s="14" t="str">
        <f>PG_ValRout</f>
        <v/>
      </c>
      <c r="AJ45" s="15" t="str">
        <f>PG_ValRout</f>
        <v/>
      </c>
      <c r="AK45" s="16" t="str">
        <f>PG_ValRout</f>
        <v/>
      </c>
      <c r="AL45" s="11" t="str">
        <f>PG_ValUOMxRout</f>
        <v/>
      </c>
      <c r="AM45" s="13" t="str">
        <f>PG_ValUOMxRout</f>
        <v/>
      </c>
      <c r="AN45" s="30"/>
      <c r="AO45" s="17" t="str">
        <f>PG_ConstNmRand</f>
        <v/>
      </c>
      <c r="AP45" s="10" t="str">
        <f>PG_ValUOMxRand</f>
        <v/>
      </c>
      <c r="AQ45" s="11" t="str">
        <f>PG_ValUOMxRand</f>
        <v/>
      </c>
      <c r="AR45" s="12" t="str">
        <f>PG_ValUOMxRand</f>
        <v/>
      </c>
      <c r="AS45" s="12" t="str">
        <f>PG_ValUOMxRand</f>
        <v/>
      </c>
      <c r="AT45" s="12" t="str">
        <f>PG_ValUOMxRand</f>
        <v/>
      </c>
      <c r="AU45" s="13" t="str">
        <f>PG_ValUOMxRand</f>
        <v/>
      </c>
      <c r="AV45" s="14" t="str">
        <f>PG_ValRand</f>
        <v/>
      </c>
      <c r="AW45" s="15" t="str">
        <f>PG_ValRand</f>
        <v/>
      </c>
      <c r="AX45" s="16" t="str">
        <f>PG_ValRand</f>
        <v/>
      </c>
      <c r="AY45" s="11" t="str">
        <f>PG_ValUOMxRand</f>
        <v/>
      </c>
      <c r="AZ45" s="13" t="str">
        <f>PG_ValUOMxRand</f>
        <v/>
      </c>
    </row>
    <row r="46" spans="1:52" ht="15" customHeight="1">
      <c r="A46" s="65"/>
      <c r="B46" s="17"/>
      <c r="C46" s="10"/>
      <c r="D46" s="11"/>
      <c r="E46" s="12"/>
      <c r="F46" s="12"/>
      <c r="G46" s="12"/>
      <c r="H46" s="13"/>
      <c r="I46" s="14"/>
      <c r="J46" s="15"/>
      <c r="K46" s="16"/>
      <c r="L46" s="11"/>
      <c r="M46" s="13"/>
      <c r="N46" s="30"/>
      <c r="O46" s="17"/>
      <c r="P46" s="10"/>
      <c r="Q46" s="11"/>
      <c r="R46" s="12"/>
      <c r="S46" s="12"/>
      <c r="T46" s="12"/>
      <c r="U46" s="13"/>
      <c r="V46" s="14"/>
      <c r="W46" s="15"/>
      <c r="X46" s="16"/>
      <c r="Y46" s="11"/>
      <c r="Z46" s="13"/>
      <c r="AA46" s="31"/>
      <c r="AB46" s="17" t="str">
        <f>PG_ConstNmRout</f>
        <v/>
      </c>
      <c r="AC46" s="10" t="str">
        <f>PG_ValUOMxRout</f>
        <v/>
      </c>
      <c r="AD46" s="11" t="str">
        <f>PG_ValUOMxRout</f>
        <v/>
      </c>
      <c r="AE46" s="12" t="str">
        <f>PG_ValUOMxRout</f>
        <v/>
      </c>
      <c r="AF46" s="12" t="str">
        <f>PG_ValUOMxRout</f>
        <v/>
      </c>
      <c r="AG46" s="12" t="str">
        <f>PG_ValUOMxRout</f>
        <v/>
      </c>
      <c r="AH46" s="13" t="str">
        <f>PG_ValUOMxRout</f>
        <v/>
      </c>
      <c r="AI46" s="14" t="str">
        <f>PG_ValRout</f>
        <v/>
      </c>
      <c r="AJ46" s="15" t="str">
        <f>PG_ValRout</f>
        <v/>
      </c>
      <c r="AK46" s="16" t="str">
        <f>PG_ValRout</f>
        <v/>
      </c>
      <c r="AL46" s="11" t="str">
        <f>PG_ValUOMxRout</f>
        <v/>
      </c>
      <c r="AM46" s="13" t="str">
        <f>PG_ValUOMxRout</f>
        <v/>
      </c>
      <c r="AN46" s="30"/>
      <c r="AO46" s="17" t="str">
        <f>PG_ConstNmRand</f>
        <v/>
      </c>
      <c r="AP46" s="10" t="str">
        <f>PG_ValUOMxRand</f>
        <v/>
      </c>
      <c r="AQ46" s="11" t="str">
        <f>PG_ValUOMxRand</f>
        <v/>
      </c>
      <c r="AR46" s="12" t="str">
        <f>PG_ValUOMxRand</f>
        <v/>
      </c>
      <c r="AS46" s="12" t="str">
        <f>PG_ValUOMxRand</f>
        <v/>
      </c>
      <c r="AT46" s="12" t="str">
        <f>PG_ValUOMxRand</f>
        <v/>
      </c>
      <c r="AU46" s="13" t="str">
        <f>PG_ValUOMxRand</f>
        <v/>
      </c>
      <c r="AV46" s="14" t="str">
        <f>PG_ValRand</f>
        <v/>
      </c>
      <c r="AW46" s="15" t="str">
        <f>PG_ValRand</f>
        <v/>
      </c>
      <c r="AX46" s="16" t="str">
        <f>PG_ValRand</f>
        <v/>
      </c>
      <c r="AY46" s="11" t="str">
        <f>PG_ValUOMxRand</f>
        <v/>
      </c>
      <c r="AZ46" s="13" t="str">
        <f>PG_ValUOMxRand</f>
        <v/>
      </c>
    </row>
    <row r="47" spans="1:52" ht="15" customHeight="1">
      <c r="A47" s="65"/>
      <c r="B47" s="17"/>
      <c r="C47" s="10"/>
      <c r="D47" s="11"/>
      <c r="E47" s="12"/>
      <c r="F47" s="12"/>
      <c r="G47" s="12"/>
      <c r="H47" s="13"/>
      <c r="I47" s="14"/>
      <c r="J47" s="15"/>
      <c r="K47" s="16"/>
      <c r="L47" s="11"/>
      <c r="M47" s="13"/>
      <c r="N47" s="30"/>
      <c r="O47" s="17"/>
      <c r="P47" s="10"/>
      <c r="Q47" s="11"/>
      <c r="R47" s="12"/>
      <c r="S47" s="12"/>
      <c r="T47" s="12"/>
      <c r="U47" s="13"/>
      <c r="V47" s="14"/>
      <c r="W47" s="15"/>
      <c r="X47" s="16"/>
      <c r="Y47" s="11"/>
      <c r="Z47" s="13"/>
      <c r="AA47" s="31"/>
      <c r="AB47" s="17" t="str">
        <f>PG_ConstNmRout</f>
        <v/>
      </c>
      <c r="AC47" s="10" t="str">
        <f>PG_ValUOMxRout</f>
        <v/>
      </c>
      <c r="AD47" s="11" t="str">
        <f>PG_ValUOMxRout</f>
        <v/>
      </c>
      <c r="AE47" s="12" t="str">
        <f>PG_ValUOMxRout</f>
        <v/>
      </c>
      <c r="AF47" s="12" t="str">
        <f>PG_ValUOMxRout</f>
        <v/>
      </c>
      <c r="AG47" s="12" t="str">
        <f>PG_ValUOMxRout</f>
        <v/>
      </c>
      <c r="AH47" s="13" t="str">
        <f>PG_ValUOMxRout</f>
        <v/>
      </c>
      <c r="AI47" s="14" t="str">
        <f>PG_ValRout</f>
        <v/>
      </c>
      <c r="AJ47" s="15" t="str">
        <f>PG_ValRout</f>
        <v/>
      </c>
      <c r="AK47" s="16" t="str">
        <f>PG_ValRout</f>
        <v/>
      </c>
      <c r="AL47" s="11" t="str">
        <f>PG_ValUOMxRout</f>
        <v/>
      </c>
      <c r="AM47" s="13" t="str">
        <f>PG_ValUOMxRout</f>
        <v/>
      </c>
      <c r="AN47" s="30"/>
      <c r="AO47" s="17" t="str">
        <f>PG_ConstNmRand</f>
        <v/>
      </c>
      <c r="AP47" s="10" t="str">
        <f>PG_ValUOMxRand</f>
        <v/>
      </c>
      <c r="AQ47" s="11" t="str">
        <f>PG_ValUOMxRand</f>
        <v/>
      </c>
      <c r="AR47" s="12" t="str">
        <f>PG_ValUOMxRand</f>
        <v/>
      </c>
      <c r="AS47" s="12" t="str">
        <f>PG_ValUOMxRand</f>
        <v/>
      </c>
      <c r="AT47" s="12" t="str">
        <f>PG_ValUOMxRand</f>
        <v/>
      </c>
      <c r="AU47" s="13" t="str">
        <f>PG_ValUOMxRand</f>
        <v/>
      </c>
      <c r="AV47" s="14" t="str">
        <f>PG_ValRand</f>
        <v/>
      </c>
      <c r="AW47" s="15" t="str">
        <f>PG_ValRand</f>
        <v/>
      </c>
      <c r="AX47" s="16" t="str">
        <f>PG_ValRand</f>
        <v/>
      </c>
      <c r="AY47" s="11" t="str">
        <f>PG_ValUOMxRand</f>
        <v/>
      </c>
      <c r="AZ47" s="13" t="str">
        <f>PG_ValUOMxRand</f>
        <v/>
      </c>
    </row>
    <row r="48" spans="1:52" ht="15" customHeight="1">
      <c r="A48" s="65"/>
      <c r="B48" s="17"/>
      <c r="C48" s="10"/>
      <c r="D48" s="11"/>
      <c r="E48" s="12"/>
      <c r="F48" s="12"/>
      <c r="G48" s="12"/>
      <c r="H48" s="13"/>
      <c r="I48" s="14"/>
      <c r="J48" s="15"/>
      <c r="K48" s="16"/>
      <c r="L48" s="11"/>
      <c r="M48" s="13"/>
      <c r="N48" s="30"/>
      <c r="O48" s="17"/>
      <c r="P48" s="10"/>
      <c r="Q48" s="11"/>
      <c r="R48" s="12"/>
      <c r="S48" s="12"/>
      <c r="T48" s="12"/>
      <c r="U48" s="13"/>
      <c r="V48" s="14"/>
      <c r="W48" s="15"/>
      <c r="X48" s="16"/>
      <c r="Y48" s="11"/>
      <c r="Z48" s="13"/>
      <c r="AA48" s="31"/>
      <c r="AB48" s="17" t="str">
        <f>PG_ConstNmRout</f>
        <v/>
      </c>
      <c r="AC48" s="10" t="str">
        <f>PG_ValUOMxRout</f>
        <v/>
      </c>
      <c r="AD48" s="11" t="str">
        <f>PG_ValUOMxRout</f>
        <v/>
      </c>
      <c r="AE48" s="12" t="str">
        <f>PG_ValUOMxRout</f>
        <v/>
      </c>
      <c r="AF48" s="12" t="str">
        <f>PG_ValUOMxRout</f>
        <v/>
      </c>
      <c r="AG48" s="12" t="str">
        <f>PG_ValUOMxRout</f>
        <v/>
      </c>
      <c r="AH48" s="13" t="str">
        <f>PG_ValUOMxRout</f>
        <v/>
      </c>
      <c r="AI48" s="14" t="str">
        <f>PG_ValRout</f>
        <v/>
      </c>
      <c r="AJ48" s="15" t="str">
        <f>PG_ValRout</f>
        <v/>
      </c>
      <c r="AK48" s="16" t="str">
        <f>PG_ValRout</f>
        <v/>
      </c>
      <c r="AL48" s="11" t="str">
        <f>PG_ValUOMxRout</f>
        <v/>
      </c>
      <c r="AM48" s="13" t="str">
        <f>PG_ValUOMxRout</f>
        <v/>
      </c>
      <c r="AN48" s="30"/>
      <c r="AO48" s="17" t="str">
        <f>PG_ConstNmRand</f>
        <v/>
      </c>
      <c r="AP48" s="10" t="str">
        <f>PG_ValUOMxRand</f>
        <v/>
      </c>
      <c r="AQ48" s="11" t="str">
        <f>PG_ValUOMxRand</f>
        <v/>
      </c>
      <c r="AR48" s="12" t="str">
        <f>PG_ValUOMxRand</f>
        <v/>
      </c>
      <c r="AS48" s="12" t="str">
        <f>PG_ValUOMxRand</f>
        <v/>
      </c>
      <c r="AT48" s="12" t="str">
        <f>PG_ValUOMxRand</f>
        <v/>
      </c>
      <c r="AU48" s="13" t="str">
        <f>PG_ValUOMxRand</f>
        <v/>
      </c>
      <c r="AV48" s="14" t="str">
        <f>PG_ValRand</f>
        <v/>
      </c>
      <c r="AW48" s="15" t="str">
        <f>PG_ValRand</f>
        <v/>
      </c>
      <c r="AX48" s="16" t="str">
        <f>PG_ValRand</f>
        <v/>
      </c>
      <c r="AY48" s="11" t="str">
        <f>PG_ValUOMxRand</f>
        <v/>
      </c>
      <c r="AZ48" s="13" t="str">
        <f>PG_ValUOMxRand</f>
        <v/>
      </c>
    </row>
    <row r="49" spans="1:52" ht="15" customHeight="1">
      <c r="A49" s="65"/>
      <c r="B49" s="17"/>
      <c r="C49" s="10"/>
      <c r="D49" s="11"/>
      <c r="E49" s="12"/>
      <c r="F49" s="12"/>
      <c r="G49" s="12"/>
      <c r="H49" s="13"/>
      <c r="I49" s="14"/>
      <c r="J49" s="15"/>
      <c r="K49" s="16"/>
      <c r="L49" s="11"/>
      <c r="M49" s="13"/>
      <c r="N49" s="30"/>
      <c r="O49" s="17"/>
      <c r="P49" s="10"/>
      <c r="Q49" s="11"/>
      <c r="R49" s="12"/>
      <c r="S49" s="12"/>
      <c r="T49" s="12"/>
      <c r="U49" s="13"/>
      <c r="V49" s="14"/>
      <c r="W49" s="15"/>
      <c r="X49" s="16"/>
      <c r="Y49" s="11"/>
      <c r="Z49" s="13"/>
      <c r="AA49" s="31"/>
      <c r="AB49" s="17" t="str">
        <f>PG_ConstNmRout</f>
        <v/>
      </c>
      <c r="AC49" s="10" t="str">
        <f>PG_ValUOMxRout</f>
        <v/>
      </c>
      <c r="AD49" s="11" t="str">
        <f>PG_ValUOMxRout</f>
        <v/>
      </c>
      <c r="AE49" s="12" t="str">
        <f>PG_ValUOMxRout</f>
        <v/>
      </c>
      <c r="AF49" s="12" t="str">
        <f>PG_ValUOMxRout</f>
        <v/>
      </c>
      <c r="AG49" s="12" t="str">
        <f>PG_ValUOMxRout</f>
        <v/>
      </c>
      <c r="AH49" s="13" t="str">
        <f>PG_ValUOMxRout</f>
        <v/>
      </c>
      <c r="AI49" s="14" t="str">
        <f>PG_ValRout</f>
        <v/>
      </c>
      <c r="AJ49" s="15" t="str">
        <f>PG_ValRout</f>
        <v/>
      </c>
      <c r="AK49" s="16" t="str">
        <f>PG_ValRout</f>
        <v/>
      </c>
      <c r="AL49" s="11" t="str">
        <f>PG_ValUOMxRout</f>
        <v/>
      </c>
      <c r="AM49" s="13" t="str">
        <f>PG_ValUOMxRout</f>
        <v/>
      </c>
      <c r="AN49" s="30"/>
      <c r="AO49" s="17" t="str">
        <f>PG_ConstNmRand</f>
        <v/>
      </c>
      <c r="AP49" s="10" t="str">
        <f>PG_ValUOMxRand</f>
        <v/>
      </c>
      <c r="AQ49" s="11" t="str">
        <f>PG_ValUOMxRand</f>
        <v/>
      </c>
      <c r="AR49" s="12" t="str">
        <f>PG_ValUOMxRand</f>
        <v/>
      </c>
      <c r="AS49" s="12" t="str">
        <f>PG_ValUOMxRand</f>
        <v/>
      </c>
      <c r="AT49" s="12" t="str">
        <f>PG_ValUOMxRand</f>
        <v/>
      </c>
      <c r="AU49" s="13" t="str">
        <f>PG_ValUOMxRand</f>
        <v/>
      </c>
      <c r="AV49" s="14" t="str">
        <f>PG_ValRand</f>
        <v/>
      </c>
      <c r="AW49" s="15" t="str">
        <f>PG_ValRand</f>
        <v/>
      </c>
      <c r="AX49" s="16" t="str">
        <f>PG_ValRand</f>
        <v/>
      </c>
      <c r="AY49" s="11" t="str">
        <f>PG_ValUOMxRand</f>
        <v/>
      </c>
      <c r="AZ49" s="13" t="str">
        <f>PG_ValUOMxRand</f>
        <v/>
      </c>
    </row>
    <row r="50" spans="1:52" ht="15" customHeight="1">
      <c r="A50" s="65"/>
      <c r="B50" s="17"/>
      <c r="C50" s="10"/>
      <c r="D50" s="11"/>
      <c r="E50" s="12"/>
      <c r="F50" s="12"/>
      <c r="G50" s="12"/>
      <c r="H50" s="13"/>
      <c r="I50" s="14"/>
      <c r="J50" s="15"/>
      <c r="K50" s="16"/>
      <c r="L50" s="11"/>
      <c r="M50" s="13"/>
      <c r="N50" s="30"/>
      <c r="O50" s="17"/>
      <c r="P50" s="10"/>
      <c r="Q50" s="11"/>
      <c r="R50" s="12"/>
      <c r="S50" s="12"/>
      <c r="T50" s="12"/>
      <c r="U50" s="13"/>
      <c r="V50" s="14"/>
      <c r="W50" s="15"/>
      <c r="X50" s="16"/>
      <c r="Y50" s="11"/>
      <c r="Z50" s="13"/>
      <c r="AA50" s="31"/>
      <c r="AB50" s="17" t="str">
        <f>PG_ConstNmRout</f>
        <v/>
      </c>
      <c r="AC50" s="10" t="str">
        <f>PG_ValUOMxRout</f>
        <v/>
      </c>
      <c r="AD50" s="11" t="str">
        <f>PG_ValUOMxRout</f>
        <v/>
      </c>
      <c r="AE50" s="12" t="str">
        <f>PG_ValUOMxRout</f>
        <v/>
      </c>
      <c r="AF50" s="12" t="str">
        <f>PG_ValUOMxRout</f>
        <v/>
      </c>
      <c r="AG50" s="12" t="str">
        <f>PG_ValUOMxRout</f>
        <v/>
      </c>
      <c r="AH50" s="13" t="str">
        <f>PG_ValUOMxRout</f>
        <v/>
      </c>
      <c r="AI50" s="14" t="str">
        <f>PG_ValRout</f>
        <v/>
      </c>
      <c r="AJ50" s="15" t="str">
        <f>PG_ValRout</f>
        <v/>
      </c>
      <c r="AK50" s="16" t="str">
        <f>PG_ValRout</f>
        <v/>
      </c>
      <c r="AL50" s="11" t="str">
        <f>PG_ValUOMxRout</f>
        <v/>
      </c>
      <c r="AM50" s="13" t="str">
        <f>PG_ValUOMxRout</f>
        <v/>
      </c>
      <c r="AN50" s="30"/>
      <c r="AO50" s="17" t="str">
        <f>PG_ConstNmRand</f>
        <v/>
      </c>
      <c r="AP50" s="10" t="str">
        <f>PG_ValUOMxRand</f>
        <v/>
      </c>
      <c r="AQ50" s="11" t="str">
        <f>PG_ValUOMxRand</f>
        <v/>
      </c>
      <c r="AR50" s="12" t="str">
        <f>PG_ValUOMxRand</f>
        <v/>
      </c>
      <c r="AS50" s="12" t="str">
        <f>PG_ValUOMxRand</f>
        <v/>
      </c>
      <c r="AT50" s="12" t="str">
        <f>PG_ValUOMxRand</f>
        <v/>
      </c>
      <c r="AU50" s="13" t="str">
        <f>PG_ValUOMxRand</f>
        <v/>
      </c>
      <c r="AV50" s="14" t="str">
        <f>PG_ValRand</f>
        <v/>
      </c>
      <c r="AW50" s="15" t="str">
        <f>PG_ValRand</f>
        <v/>
      </c>
      <c r="AX50" s="16" t="str">
        <f>PG_ValRand</f>
        <v/>
      </c>
      <c r="AY50" s="11" t="str">
        <f>PG_ValUOMxRand</f>
        <v/>
      </c>
      <c r="AZ50" s="13" t="str">
        <f>PG_ValUOMxRand</f>
        <v/>
      </c>
    </row>
    <row r="51" spans="1:52" ht="15" customHeight="1">
      <c r="A51" s="65"/>
      <c r="B51" s="17"/>
      <c r="C51" s="10"/>
      <c r="D51" s="11"/>
      <c r="E51" s="12"/>
      <c r="F51" s="12"/>
      <c r="G51" s="12"/>
      <c r="H51" s="13"/>
      <c r="I51" s="14"/>
      <c r="J51" s="15"/>
      <c r="K51" s="16"/>
      <c r="L51" s="11"/>
      <c r="M51" s="13"/>
      <c r="N51" s="30"/>
      <c r="O51" s="17"/>
      <c r="P51" s="10"/>
      <c r="Q51" s="11"/>
      <c r="R51" s="12"/>
      <c r="S51" s="12"/>
      <c r="T51" s="12"/>
      <c r="U51" s="13"/>
      <c r="V51" s="14"/>
      <c r="W51" s="15"/>
      <c r="X51" s="16"/>
      <c r="Y51" s="11"/>
      <c r="Z51" s="13"/>
      <c r="AA51" s="31"/>
      <c r="AB51" s="17" t="str">
        <f>PG_ConstNmRout</f>
        <v/>
      </c>
      <c r="AC51" s="10" t="str">
        <f>PG_ValUOMxRout</f>
        <v/>
      </c>
      <c r="AD51" s="11" t="str">
        <f>PG_ValUOMxRout</f>
        <v/>
      </c>
      <c r="AE51" s="12" t="str">
        <f>PG_ValUOMxRout</f>
        <v/>
      </c>
      <c r="AF51" s="12" t="str">
        <f>PG_ValUOMxRout</f>
        <v/>
      </c>
      <c r="AG51" s="12" t="str">
        <f>PG_ValUOMxRout</f>
        <v/>
      </c>
      <c r="AH51" s="13" t="str">
        <f>PG_ValUOMxRout</f>
        <v/>
      </c>
      <c r="AI51" s="14" t="str">
        <f>PG_ValRout</f>
        <v/>
      </c>
      <c r="AJ51" s="15" t="str">
        <f>PG_ValRout</f>
        <v/>
      </c>
      <c r="AK51" s="16" t="str">
        <f>PG_ValRout</f>
        <v/>
      </c>
      <c r="AL51" s="11" t="str">
        <f>PG_ValUOMxRout</f>
        <v/>
      </c>
      <c r="AM51" s="13" t="str">
        <f>PG_ValUOMxRout</f>
        <v/>
      </c>
      <c r="AN51" s="30"/>
      <c r="AO51" s="17" t="str">
        <f>PG_ConstNmRand</f>
        <v/>
      </c>
      <c r="AP51" s="10" t="str">
        <f>PG_ValUOMxRand</f>
        <v/>
      </c>
      <c r="AQ51" s="11" t="str">
        <f>PG_ValUOMxRand</f>
        <v/>
      </c>
      <c r="AR51" s="12" t="str">
        <f>PG_ValUOMxRand</f>
        <v/>
      </c>
      <c r="AS51" s="12" t="str">
        <f>PG_ValUOMxRand</f>
        <v/>
      </c>
      <c r="AT51" s="12" t="str">
        <f>PG_ValUOMxRand</f>
        <v/>
      </c>
      <c r="AU51" s="13" t="str">
        <f>PG_ValUOMxRand</f>
        <v/>
      </c>
      <c r="AV51" s="14" t="str">
        <f>PG_ValRand</f>
        <v/>
      </c>
      <c r="AW51" s="15" t="str">
        <f>PG_ValRand</f>
        <v/>
      </c>
      <c r="AX51" s="16" t="str">
        <f>PG_ValRand</f>
        <v/>
      </c>
      <c r="AY51" s="11" t="str">
        <f>PG_ValUOMxRand</f>
        <v/>
      </c>
      <c r="AZ51" s="13" t="str">
        <f>PG_ValUOMxRand</f>
        <v/>
      </c>
    </row>
    <row r="52" spans="1:52" ht="15" customHeight="1">
      <c r="A52" s="65"/>
      <c r="B52" s="17"/>
      <c r="C52" s="10"/>
      <c r="D52" s="11"/>
      <c r="E52" s="12"/>
      <c r="F52" s="12"/>
      <c r="G52" s="12"/>
      <c r="H52" s="13"/>
      <c r="I52" s="14"/>
      <c r="J52" s="15"/>
      <c r="K52" s="16"/>
      <c r="L52" s="11"/>
      <c r="M52" s="13"/>
      <c r="N52" s="30"/>
      <c r="O52" s="17"/>
      <c r="P52" s="10"/>
      <c r="Q52" s="11"/>
      <c r="R52" s="12"/>
      <c r="S52" s="12"/>
      <c r="T52" s="12"/>
      <c r="U52" s="13"/>
      <c r="V52" s="14"/>
      <c r="W52" s="15"/>
      <c r="X52" s="16"/>
      <c r="Y52" s="11"/>
      <c r="Z52" s="13"/>
      <c r="AA52" s="31"/>
      <c r="AB52" s="17" t="str">
        <f>PG_ConstNmRout</f>
        <v/>
      </c>
      <c r="AC52" s="10" t="str">
        <f>PG_ValUOMxRout</f>
        <v/>
      </c>
      <c r="AD52" s="11" t="str">
        <f>PG_ValUOMxRout</f>
        <v/>
      </c>
      <c r="AE52" s="12" t="str">
        <f>PG_ValUOMxRout</f>
        <v/>
      </c>
      <c r="AF52" s="12" t="str">
        <f>PG_ValUOMxRout</f>
        <v/>
      </c>
      <c r="AG52" s="12" t="str">
        <f>PG_ValUOMxRout</f>
        <v/>
      </c>
      <c r="AH52" s="13" t="str">
        <f>PG_ValUOMxRout</f>
        <v/>
      </c>
      <c r="AI52" s="14" t="str">
        <f>PG_ValRout</f>
        <v/>
      </c>
      <c r="AJ52" s="15" t="str">
        <f>PG_ValRout</f>
        <v/>
      </c>
      <c r="AK52" s="16" t="str">
        <f>PG_ValRout</f>
        <v/>
      </c>
      <c r="AL52" s="11" t="str">
        <f>PG_ValUOMxRout</f>
        <v/>
      </c>
      <c r="AM52" s="13" t="str">
        <f>PG_ValUOMxRout</f>
        <v/>
      </c>
      <c r="AN52" s="30"/>
      <c r="AO52" s="17" t="str">
        <f>PG_ConstNmRand</f>
        <v/>
      </c>
      <c r="AP52" s="10" t="str">
        <f>PG_ValUOMxRand</f>
        <v/>
      </c>
      <c r="AQ52" s="11" t="str">
        <f>PG_ValUOMxRand</f>
        <v/>
      </c>
      <c r="AR52" s="12" t="str">
        <f>PG_ValUOMxRand</f>
        <v/>
      </c>
      <c r="AS52" s="12" t="str">
        <f>PG_ValUOMxRand</f>
        <v/>
      </c>
      <c r="AT52" s="12" t="str">
        <f>PG_ValUOMxRand</f>
        <v/>
      </c>
      <c r="AU52" s="13" t="str">
        <f>PG_ValUOMxRand</f>
        <v/>
      </c>
      <c r="AV52" s="14" t="str">
        <f>PG_ValRand</f>
        <v/>
      </c>
      <c r="AW52" s="15" t="str">
        <f>PG_ValRand</f>
        <v/>
      </c>
      <c r="AX52" s="16" t="str">
        <f>PG_ValRand</f>
        <v/>
      </c>
      <c r="AY52" s="11" t="str">
        <f>PG_ValUOMxRand</f>
        <v/>
      </c>
      <c r="AZ52" s="13" t="str">
        <f>PG_ValUOMxRand</f>
        <v/>
      </c>
    </row>
    <row r="53" spans="1:52" ht="15" customHeight="1">
      <c r="A53" s="65"/>
      <c r="B53" s="17"/>
      <c r="C53" s="10"/>
      <c r="D53" s="11"/>
      <c r="E53" s="12"/>
      <c r="F53" s="12"/>
      <c r="G53" s="12"/>
      <c r="H53" s="13"/>
      <c r="I53" s="14"/>
      <c r="J53" s="15"/>
      <c r="K53" s="16"/>
      <c r="L53" s="11"/>
      <c r="M53" s="13"/>
      <c r="N53" s="30"/>
      <c r="O53" s="17"/>
      <c r="P53" s="10"/>
      <c r="Q53" s="11"/>
      <c r="R53" s="12"/>
      <c r="S53" s="12"/>
      <c r="T53" s="12"/>
      <c r="U53" s="13"/>
      <c r="V53" s="14"/>
      <c r="W53" s="15"/>
      <c r="X53" s="16"/>
      <c r="Y53" s="11"/>
      <c r="Z53" s="13"/>
      <c r="AA53" s="31"/>
      <c r="AB53" s="17" t="str">
        <f>PG_ConstNmRout</f>
        <v/>
      </c>
      <c r="AC53" s="10" t="str">
        <f>PG_ValUOMxRout</f>
        <v/>
      </c>
      <c r="AD53" s="11" t="str">
        <f>PG_ValUOMxRout</f>
        <v/>
      </c>
      <c r="AE53" s="12" t="str">
        <f>PG_ValUOMxRout</f>
        <v/>
      </c>
      <c r="AF53" s="12" t="str">
        <f>PG_ValUOMxRout</f>
        <v/>
      </c>
      <c r="AG53" s="12" t="str">
        <f>PG_ValUOMxRout</f>
        <v/>
      </c>
      <c r="AH53" s="13" t="str">
        <f>PG_ValUOMxRout</f>
        <v/>
      </c>
      <c r="AI53" s="14" t="str">
        <f>PG_ValRout</f>
        <v/>
      </c>
      <c r="AJ53" s="15" t="str">
        <f>PG_ValRout</f>
        <v/>
      </c>
      <c r="AK53" s="16" t="str">
        <f>PG_ValRout</f>
        <v/>
      </c>
      <c r="AL53" s="11" t="str">
        <f>PG_ValUOMxRout</f>
        <v/>
      </c>
      <c r="AM53" s="13" t="str">
        <f>PG_ValUOMxRout</f>
        <v/>
      </c>
      <c r="AN53" s="30"/>
      <c r="AO53" s="17" t="str">
        <f>PG_ConstNmRand</f>
        <v/>
      </c>
      <c r="AP53" s="10" t="str">
        <f>PG_ValUOMxRand</f>
        <v/>
      </c>
      <c r="AQ53" s="11" t="str">
        <f>PG_ValUOMxRand</f>
        <v/>
      </c>
      <c r="AR53" s="12" t="str">
        <f>PG_ValUOMxRand</f>
        <v/>
      </c>
      <c r="AS53" s="12" t="str">
        <f>PG_ValUOMxRand</f>
        <v/>
      </c>
      <c r="AT53" s="12" t="str">
        <f>PG_ValUOMxRand</f>
        <v/>
      </c>
      <c r="AU53" s="13" t="str">
        <f>PG_ValUOMxRand</f>
        <v/>
      </c>
      <c r="AV53" s="14" t="str">
        <f>PG_ValRand</f>
        <v/>
      </c>
      <c r="AW53" s="15" t="str">
        <f>PG_ValRand</f>
        <v/>
      </c>
      <c r="AX53" s="16" t="str">
        <f>PG_ValRand</f>
        <v/>
      </c>
      <c r="AY53" s="11" t="str">
        <f>PG_ValUOMxRand</f>
        <v/>
      </c>
      <c r="AZ53" s="13" t="str">
        <f>PG_ValUOMxRand</f>
        <v/>
      </c>
    </row>
    <row r="54" spans="1:52" ht="15" customHeight="1">
      <c r="A54" s="65"/>
      <c r="B54" s="17"/>
      <c r="C54" s="10"/>
      <c r="D54" s="11"/>
      <c r="E54" s="12"/>
      <c r="F54" s="12"/>
      <c r="G54" s="12"/>
      <c r="H54" s="13"/>
      <c r="I54" s="14"/>
      <c r="J54" s="15"/>
      <c r="K54" s="16"/>
      <c r="L54" s="11"/>
      <c r="M54" s="13"/>
      <c r="N54" s="30"/>
      <c r="O54" s="17"/>
      <c r="P54" s="10"/>
      <c r="Q54" s="11"/>
      <c r="R54" s="12"/>
      <c r="S54" s="12"/>
      <c r="T54" s="12"/>
      <c r="U54" s="13"/>
      <c r="V54" s="14"/>
      <c r="W54" s="15"/>
      <c r="X54" s="16"/>
      <c r="Y54" s="11"/>
      <c r="Z54" s="13"/>
      <c r="AA54" s="31"/>
      <c r="AB54" s="17" t="str">
        <f>PG_ConstNmRout</f>
        <v/>
      </c>
      <c r="AC54" s="10" t="str">
        <f>PG_ValUOMxRout</f>
        <v/>
      </c>
      <c r="AD54" s="11" t="str">
        <f>PG_ValUOMxRout</f>
        <v/>
      </c>
      <c r="AE54" s="12" t="str">
        <f>PG_ValUOMxRout</f>
        <v/>
      </c>
      <c r="AF54" s="12" t="str">
        <f>PG_ValUOMxRout</f>
        <v/>
      </c>
      <c r="AG54" s="12" t="str">
        <f>PG_ValUOMxRout</f>
        <v/>
      </c>
      <c r="AH54" s="13" t="str">
        <f>PG_ValUOMxRout</f>
        <v/>
      </c>
      <c r="AI54" s="14" t="str">
        <f>PG_ValRout</f>
        <v/>
      </c>
      <c r="AJ54" s="15" t="str">
        <f>PG_ValRout</f>
        <v/>
      </c>
      <c r="AK54" s="16" t="str">
        <f>PG_ValRout</f>
        <v/>
      </c>
      <c r="AL54" s="11" t="str">
        <f>PG_ValUOMxRout</f>
        <v/>
      </c>
      <c r="AM54" s="13" t="str">
        <f>PG_ValUOMxRout</f>
        <v/>
      </c>
      <c r="AN54" s="30"/>
      <c r="AO54" s="17" t="str">
        <f>PG_ConstNmRand</f>
        <v/>
      </c>
      <c r="AP54" s="10" t="str">
        <f>PG_ValUOMxRand</f>
        <v/>
      </c>
      <c r="AQ54" s="11" t="str">
        <f>PG_ValUOMxRand</f>
        <v/>
      </c>
      <c r="AR54" s="12" t="str">
        <f>PG_ValUOMxRand</f>
        <v/>
      </c>
      <c r="AS54" s="12" t="str">
        <f>PG_ValUOMxRand</f>
        <v/>
      </c>
      <c r="AT54" s="12" t="str">
        <f>PG_ValUOMxRand</f>
        <v/>
      </c>
      <c r="AU54" s="13" t="str">
        <f>PG_ValUOMxRand</f>
        <v/>
      </c>
      <c r="AV54" s="14" t="str">
        <f>PG_ValRand</f>
        <v/>
      </c>
      <c r="AW54" s="15" t="str">
        <f>PG_ValRand</f>
        <v/>
      </c>
      <c r="AX54" s="16" t="str">
        <f>PG_ValRand</f>
        <v/>
      </c>
      <c r="AY54" s="11" t="str">
        <f>PG_ValUOMxRand</f>
        <v/>
      </c>
      <c r="AZ54" s="13" t="str">
        <f>PG_ValUOMxRand</f>
        <v/>
      </c>
    </row>
    <row r="55" spans="1:52" ht="15" customHeight="1">
      <c r="A55" s="65"/>
      <c r="B55" s="17"/>
      <c r="C55" s="10"/>
      <c r="D55" s="11"/>
      <c r="E55" s="12"/>
      <c r="F55" s="12"/>
      <c r="G55" s="12"/>
      <c r="H55" s="13"/>
      <c r="I55" s="14"/>
      <c r="J55" s="15"/>
      <c r="K55" s="16"/>
      <c r="L55" s="11"/>
      <c r="M55" s="13"/>
      <c r="N55" s="30"/>
      <c r="O55" s="17"/>
      <c r="P55" s="10"/>
      <c r="Q55" s="11"/>
      <c r="R55" s="12"/>
      <c r="S55" s="12"/>
      <c r="T55" s="12"/>
      <c r="U55" s="13"/>
      <c r="V55" s="14"/>
      <c r="W55" s="15"/>
      <c r="X55" s="16"/>
      <c r="Y55" s="11"/>
      <c r="Z55" s="13"/>
      <c r="AA55" s="31"/>
      <c r="AB55" s="17" t="str">
        <f>PG_ConstNmRout</f>
        <v/>
      </c>
      <c r="AC55" s="10" t="str">
        <f>PG_ValUOMxRout</f>
        <v/>
      </c>
      <c r="AD55" s="11" t="str">
        <f>PG_ValUOMxRout</f>
        <v/>
      </c>
      <c r="AE55" s="12" t="str">
        <f>PG_ValUOMxRout</f>
        <v/>
      </c>
      <c r="AF55" s="12" t="str">
        <f>PG_ValUOMxRout</f>
        <v/>
      </c>
      <c r="AG55" s="12" t="str">
        <f>PG_ValUOMxRout</f>
        <v/>
      </c>
      <c r="AH55" s="13" t="str">
        <f>PG_ValUOMxRout</f>
        <v/>
      </c>
      <c r="AI55" s="14" t="str">
        <f>PG_ValRout</f>
        <v/>
      </c>
      <c r="AJ55" s="15" t="str">
        <f>PG_ValRout</f>
        <v/>
      </c>
      <c r="AK55" s="16" t="str">
        <f>PG_ValRout</f>
        <v/>
      </c>
      <c r="AL55" s="11" t="str">
        <f>PG_ValUOMxRout</f>
        <v/>
      </c>
      <c r="AM55" s="13" t="str">
        <f>PG_ValUOMxRout</f>
        <v/>
      </c>
      <c r="AN55" s="30"/>
      <c r="AO55" s="17" t="str">
        <f>PG_ConstNmRand</f>
        <v/>
      </c>
      <c r="AP55" s="10" t="str">
        <f>PG_ValUOMxRand</f>
        <v/>
      </c>
      <c r="AQ55" s="11" t="str">
        <f>PG_ValUOMxRand</f>
        <v/>
      </c>
      <c r="AR55" s="12" t="str">
        <f>PG_ValUOMxRand</f>
        <v/>
      </c>
      <c r="AS55" s="12" t="str">
        <f>PG_ValUOMxRand</f>
        <v/>
      </c>
      <c r="AT55" s="12" t="str">
        <f>PG_ValUOMxRand</f>
        <v/>
      </c>
      <c r="AU55" s="13" t="str">
        <f>PG_ValUOMxRand</f>
        <v/>
      </c>
      <c r="AV55" s="14" t="str">
        <f>PG_ValRand</f>
        <v/>
      </c>
      <c r="AW55" s="15" t="str">
        <f>PG_ValRand</f>
        <v/>
      </c>
      <c r="AX55" s="16" t="str">
        <f>PG_ValRand</f>
        <v/>
      </c>
      <c r="AY55" s="11" t="str">
        <f>PG_ValUOMxRand</f>
        <v/>
      </c>
      <c r="AZ55" s="13" t="str">
        <f>PG_ValUOMxRand</f>
        <v/>
      </c>
    </row>
    <row r="56" spans="1:52" ht="15" customHeight="1">
      <c r="A56" s="65"/>
      <c r="B56" s="17"/>
      <c r="C56" s="10"/>
      <c r="D56" s="11"/>
      <c r="E56" s="12"/>
      <c r="F56" s="12"/>
      <c r="G56" s="12"/>
      <c r="H56" s="13"/>
      <c r="I56" s="14"/>
      <c r="J56" s="15"/>
      <c r="K56" s="16"/>
      <c r="L56" s="11"/>
      <c r="M56" s="13"/>
      <c r="N56" s="30"/>
      <c r="O56" s="17"/>
      <c r="P56" s="10"/>
      <c r="Q56" s="11"/>
      <c r="R56" s="12"/>
      <c r="S56" s="12"/>
      <c r="T56" s="12"/>
      <c r="U56" s="13"/>
      <c r="V56" s="14"/>
      <c r="W56" s="15"/>
      <c r="X56" s="16"/>
      <c r="Y56" s="11"/>
      <c r="Z56" s="13"/>
      <c r="AA56" s="31"/>
      <c r="AB56" s="17" t="str">
        <f>PG_ConstNmRout</f>
        <v/>
      </c>
      <c r="AC56" s="10" t="str">
        <f>PG_ValUOMxRout</f>
        <v/>
      </c>
      <c r="AD56" s="11" t="str">
        <f>PG_ValUOMxRout</f>
        <v/>
      </c>
      <c r="AE56" s="12" t="str">
        <f>PG_ValUOMxRout</f>
        <v/>
      </c>
      <c r="AF56" s="12" t="str">
        <f>PG_ValUOMxRout</f>
        <v/>
      </c>
      <c r="AG56" s="12" t="str">
        <f>PG_ValUOMxRout</f>
        <v/>
      </c>
      <c r="AH56" s="13" t="str">
        <f>PG_ValUOMxRout</f>
        <v/>
      </c>
      <c r="AI56" s="14" t="str">
        <f>PG_ValRout</f>
        <v/>
      </c>
      <c r="AJ56" s="15" t="str">
        <f>PG_ValRout</f>
        <v/>
      </c>
      <c r="AK56" s="16" t="str">
        <f>PG_ValRout</f>
        <v/>
      </c>
      <c r="AL56" s="11" t="str">
        <f>PG_ValUOMxRout</f>
        <v/>
      </c>
      <c r="AM56" s="13" t="str">
        <f>PG_ValUOMxRout</f>
        <v/>
      </c>
      <c r="AN56" s="30"/>
      <c r="AO56" s="17" t="str">
        <f>PG_ConstNmRand</f>
        <v/>
      </c>
      <c r="AP56" s="10" t="str">
        <f>PG_ValUOMxRand</f>
        <v/>
      </c>
      <c r="AQ56" s="11" t="str">
        <f>PG_ValUOMxRand</f>
        <v/>
      </c>
      <c r="AR56" s="12" t="str">
        <f>PG_ValUOMxRand</f>
        <v/>
      </c>
      <c r="AS56" s="12" t="str">
        <f>PG_ValUOMxRand</f>
        <v/>
      </c>
      <c r="AT56" s="12" t="str">
        <f>PG_ValUOMxRand</f>
        <v/>
      </c>
      <c r="AU56" s="13" t="str">
        <f>PG_ValUOMxRand</f>
        <v/>
      </c>
      <c r="AV56" s="14" t="str">
        <f>PG_ValRand</f>
        <v/>
      </c>
      <c r="AW56" s="15" t="str">
        <f>PG_ValRand</f>
        <v/>
      </c>
      <c r="AX56" s="16" t="str">
        <f>PG_ValRand</f>
        <v/>
      </c>
      <c r="AY56" s="11" t="str">
        <f>PG_ValUOMxRand</f>
        <v/>
      </c>
      <c r="AZ56" s="13" t="str">
        <f>PG_ValUOMxRand</f>
        <v/>
      </c>
    </row>
    <row r="57" spans="1:52" ht="15" customHeight="1">
      <c r="A57" s="65"/>
      <c r="B57" s="17"/>
      <c r="C57" s="10"/>
      <c r="D57" s="11"/>
      <c r="E57" s="12"/>
      <c r="F57" s="12"/>
      <c r="G57" s="12"/>
      <c r="H57" s="13"/>
      <c r="I57" s="14"/>
      <c r="J57" s="15"/>
      <c r="K57" s="16"/>
      <c r="L57" s="11"/>
      <c r="M57" s="13"/>
      <c r="N57" s="30"/>
      <c r="O57" s="17"/>
      <c r="P57" s="10"/>
      <c r="Q57" s="11"/>
      <c r="R57" s="12"/>
      <c r="S57" s="12"/>
      <c r="T57" s="12"/>
      <c r="U57" s="13"/>
      <c r="V57" s="14"/>
      <c r="W57" s="15"/>
      <c r="X57" s="16"/>
      <c r="Y57" s="11"/>
      <c r="Z57" s="13"/>
      <c r="AA57" s="31"/>
      <c r="AB57" s="17" t="str">
        <f>PG_ConstNmRout</f>
        <v/>
      </c>
      <c r="AC57" s="10" t="str">
        <f>PG_ValUOMxRout</f>
        <v/>
      </c>
      <c r="AD57" s="11" t="str">
        <f>PG_ValUOMxRout</f>
        <v/>
      </c>
      <c r="AE57" s="12" t="str">
        <f>PG_ValUOMxRout</f>
        <v/>
      </c>
      <c r="AF57" s="12" t="str">
        <f>PG_ValUOMxRout</f>
        <v/>
      </c>
      <c r="AG57" s="12" t="str">
        <f>PG_ValUOMxRout</f>
        <v/>
      </c>
      <c r="AH57" s="13" t="str">
        <f>PG_ValUOMxRout</f>
        <v/>
      </c>
      <c r="AI57" s="14" t="str">
        <f>PG_ValRout</f>
        <v/>
      </c>
      <c r="AJ57" s="15" t="str">
        <f>PG_ValRout</f>
        <v/>
      </c>
      <c r="AK57" s="16" t="str">
        <f>PG_ValRout</f>
        <v/>
      </c>
      <c r="AL57" s="11" t="str">
        <f>PG_ValUOMxRout</f>
        <v/>
      </c>
      <c r="AM57" s="13" t="str">
        <f>PG_ValUOMxRout</f>
        <v/>
      </c>
      <c r="AN57" s="30"/>
      <c r="AO57" s="17" t="str">
        <f>PG_ConstNmRand</f>
        <v/>
      </c>
      <c r="AP57" s="10" t="str">
        <f>PG_ValUOMxRand</f>
        <v/>
      </c>
      <c r="AQ57" s="11" t="str">
        <f>PG_ValUOMxRand</f>
        <v/>
      </c>
      <c r="AR57" s="12" t="str">
        <f>PG_ValUOMxRand</f>
        <v/>
      </c>
      <c r="AS57" s="12" t="str">
        <f>PG_ValUOMxRand</f>
        <v/>
      </c>
      <c r="AT57" s="12" t="str">
        <f>PG_ValUOMxRand</f>
        <v/>
      </c>
      <c r="AU57" s="13" t="str">
        <f>PG_ValUOMxRand</f>
        <v/>
      </c>
      <c r="AV57" s="14" t="str">
        <f>PG_ValRand</f>
        <v/>
      </c>
      <c r="AW57" s="15" t="str">
        <f>PG_ValRand</f>
        <v/>
      </c>
      <c r="AX57" s="16" t="str">
        <f>PG_ValRand</f>
        <v/>
      </c>
      <c r="AY57" s="11" t="str">
        <f>PG_ValUOMxRand</f>
        <v/>
      </c>
      <c r="AZ57" s="13" t="str">
        <f>PG_ValUOMxRand</f>
        <v/>
      </c>
    </row>
    <row r="58" spans="1:52" ht="15" customHeight="1">
      <c r="A58" s="65"/>
      <c r="B58" s="17"/>
      <c r="C58" s="10"/>
      <c r="D58" s="11"/>
      <c r="E58" s="12"/>
      <c r="F58" s="12"/>
      <c r="G58" s="12"/>
      <c r="H58" s="13"/>
      <c r="I58" s="14"/>
      <c r="J58" s="15"/>
      <c r="K58" s="16"/>
      <c r="L58" s="11"/>
      <c r="M58" s="13"/>
      <c r="N58" s="30"/>
      <c r="O58" s="17"/>
      <c r="P58" s="10"/>
      <c r="Q58" s="11"/>
      <c r="R58" s="12"/>
      <c r="S58" s="12"/>
      <c r="T58" s="12"/>
      <c r="U58" s="13"/>
      <c r="V58" s="14"/>
      <c r="W58" s="15"/>
      <c r="X58" s="16"/>
      <c r="Y58" s="11"/>
      <c r="Z58" s="13"/>
      <c r="AA58" s="31"/>
      <c r="AB58" s="17" t="str">
        <f>PG_ConstNmRout</f>
        <v/>
      </c>
      <c r="AC58" s="10" t="str">
        <f>PG_ValUOMxRout</f>
        <v/>
      </c>
      <c r="AD58" s="11" t="str">
        <f>PG_ValUOMxRout</f>
        <v/>
      </c>
      <c r="AE58" s="12" t="str">
        <f>PG_ValUOMxRout</f>
        <v/>
      </c>
      <c r="AF58" s="12" t="str">
        <f>PG_ValUOMxRout</f>
        <v/>
      </c>
      <c r="AG58" s="12" t="str">
        <f>PG_ValUOMxRout</f>
        <v/>
      </c>
      <c r="AH58" s="13" t="str">
        <f>PG_ValUOMxRout</f>
        <v/>
      </c>
      <c r="AI58" s="14" t="str">
        <f>PG_ValRout</f>
        <v/>
      </c>
      <c r="AJ58" s="15" t="str">
        <f>PG_ValRout</f>
        <v/>
      </c>
      <c r="AK58" s="16" t="str">
        <f>PG_ValRout</f>
        <v/>
      </c>
      <c r="AL58" s="11" t="str">
        <f>PG_ValUOMxRout</f>
        <v/>
      </c>
      <c r="AM58" s="13" t="str">
        <f>PG_ValUOMxRout</f>
        <v/>
      </c>
      <c r="AN58" s="30"/>
      <c r="AO58" s="17" t="str">
        <f>PG_ConstNmRand</f>
        <v/>
      </c>
      <c r="AP58" s="10" t="str">
        <f>PG_ValUOMxRand</f>
        <v/>
      </c>
      <c r="AQ58" s="11" t="str">
        <f>PG_ValUOMxRand</f>
        <v/>
      </c>
      <c r="AR58" s="12" t="str">
        <f>PG_ValUOMxRand</f>
        <v/>
      </c>
      <c r="AS58" s="12" t="str">
        <f>PG_ValUOMxRand</f>
        <v/>
      </c>
      <c r="AT58" s="12" t="str">
        <f>PG_ValUOMxRand</f>
        <v/>
      </c>
      <c r="AU58" s="13" t="str">
        <f>PG_ValUOMxRand</f>
        <v/>
      </c>
      <c r="AV58" s="14" t="str">
        <f>PG_ValRand</f>
        <v/>
      </c>
      <c r="AW58" s="15" t="str">
        <f>PG_ValRand</f>
        <v/>
      </c>
      <c r="AX58" s="16" t="str">
        <f>PG_ValRand</f>
        <v/>
      </c>
      <c r="AY58" s="11" t="str">
        <f>PG_ValUOMxRand</f>
        <v/>
      </c>
      <c r="AZ58" s="13" t="str">
        <f>PG_ValUOMxRand</f>
        <v/>
      </c>
    </row>
    <row r="59" spans="1:52" ht="15" customHeight="1">
      <c r="A59" s="65"/>
      <c r="B59" s="17"/>
      <c r="C59" s="10"/>
      <c r="D59" s="11"/>
      <c r="E59" s="12"/>
      <c r="F59" s="12"/>
      <c r="G59" s="12"/>
      <c r="H59" s="13"/>
      <c r="I59" s="14"/>
      <c r="J59" s="15"/>
      <c r="K59" s="16"/>
      <c r="L59" s="11"/>
      <c r="M59" s="13"/>
      <c r="N59" s="30"/>
      <c r="O59" s="17"/>
      <c r="P59" s="10"/>
      <c r="Q59" s="11"/>
      <c r="R59" s="12"/>
      <c r="S59" s="12"/>
      <c r="T59" s="12"/>
      <c r="U59" s="13"/>
      <c r="V59" s="14"/>
      <c r="W59" s="15"/>
      <c r="X59" s="16"/>
      <c r="Y59" s="11"/>
      <c r="Z59" s="13"/>
      <c r="AA59" s="31"/>
      <c r="AB59" s="17" t="str">
        <f>PG_ConstNmRout</f>
        <v/>
      </c>
      <c r="AC59" s="10" t="str">
        <f>PG_ValUOMxRout</f>
        <v/>
      </c>
      <c r="AD59" s="11" t="str">
        <f>PG_ValUOMxRout</f>
        <v/>
      </c>
      <c r="AE59" s="12" t="str">
        <f>PG_ValUOMxRout</f>
        <v/>
      </c>
      <c r="AF59" s="12" t="str">
        <f>PG_ValUOMxRout</f>
        <v/>
      </c>
      <c r="AG59" s="12" t="str">
        <f>PG_ValUOMxRout</f>
        <v/>
      </c>
      <c r="AH59" s="13" t="str">
        <f>PG_ValUOMxRout</f>
        <v/>
      </c>
      <c r="AI59" s="14" t="str">
        <f>PG_ValRout</f>
        <v/>
      </c>
      <c r="AJ59" s="15" t="str">
        <f>PG_ValRout</f>
        <v/>
      </c>
      <c r="AK59" s="16" t="str">
        <f>PG_ValRout</f>
        <v/>
      </c>
      <c r="AL59" s="11" t="str">
        <f>PG_ValUOMxRout</f>
        <v/>
      </c>
      <c r="AM59" s="13" t="str">
        <f>PG_ValUOMxRout</f>
        <v/>
      </c>
      <c r="AN59" s="30"/>
      <c r="AO59" s="17" t="str">
        <f>PG_ConstNmRand</f>
        <v/>
      </c>
      <c r="AP59" s="10" t="str">
        <f>PG_ValUOMxRand</f>
        <v/>
      </c>
      <c r="AQ59" s="11" t="str">
        <f>PG_ValUOMxRand</f>
        <v/>
      </c>
      <c r="AR59" s="12" t="str">
        <f>PG_ValUOMxRand</f>
        <v/>
      </c>
      <c r="AS59" s="12" t="str">
        <f>PG_ValUOMxRand</f>
        <v/>
      </c>
      <c r="AT59" s="12" t="str">
        <f>PG_ValUOMxRand</f>
        <v/>
      </c>
      <c r="AU59" s="13" t="str">
        <f>PG_ValUOMxRand</f>
        <v/>
      </c>
      <c r="AV59" s="14" t="str">
        <f>PG_ValRand</f>
        <v/>
      </c>
      <c r="AW59" s="15" t="str">
        <f>PG_ValRand</f>
        <v/>
      </c>
      <c r="AX59" s="16" t="str">
        <f>PG_ValRand</f>
        <v/>
      </c>
      <c r="AY59" s="11" t="str">
        <f>PG_ValUOMxRand</f>
        <v/>
      </c>
      <c r="AZ59" s="13" t="str">
        <f>PG_ValUOMxRand</f>
        <v/>
      </c>
    </row>
    <row r="60" spans="1:52" ht="15" customHeight="1">
      <c r="A60" s="65"/>
      <c r="B60" s="17"/>
      <c r="C60" s="10"/>
      <c r="D60" s="11"/>
      <c r="E60" s="12"/>
      <c r="F60" s="12"/>
      <c r="G60" s="12"/>
      <c r="H60" s="13"/>
      <c r="I60" s="14"/>
      <c r="J60" s="15"/>
      <c r="K60" s="16"/>
      <c r="L60" s="11"/>
      <c r="M60" s="13"/>
      <c r="N60" s="30"/>
      <c r="O60" s="17"/>
      <c r="P60" s="10"/>
      <c r="Q60" s="11"/>
      <c r="R60" s="12"/>
      <c r="S60" s="12"/>
      <c r="T60" s="12"/>
      <c r="U60" s="13"/>
      <c r="V60" s="14"/>
      <c r="W60" s="15"/>
      <c r="X60" s="16"/>
      <c r="Y60" s="11"/>
      <c r="Z60" s="13"/>
      <c r="AA60" s="31"/>
      <c r="AB60" s="17" t="str">
        <f>PG_ConstNmRout</f>
        <v/>
      </c>
      <c r="AC60" s="10" t="str">
        <f>PG_ValUOMxRout</f>
        <v/>
      </c>
      <c r="AD60" s="11" t="str">
        <f>PG_ValUOMxRout</f>
        <v/>
      </c>
      <c r="AE60" s="12" t="str">
        <f>PG_ValUOMxRout</f>
        <v/>
      </c>
      <c r="AF60" s="12" t="str">
        <f>PG_ValUOMxRout</f>
        <v/>
      </c>
      <c r="AG60" s="12" t="str">
        <f>PG_ValUOMxRout</f>
        <v/>
      </c>
      <c r="AH60" s="13" t="str">
        <f>PG_ValUOMxRout</f>
        <v/>
      </c>
      <c r="AI60" s="14" t="str">
        <f>PG_ValRout</f>
        <v/>
      </c>
      <c r="AJ60" s="15" t="str">
        <f>PG_ValRout</f>
        <v/>
      </c>
      <c r="AK60" s="16" t="str">
        <f>PG_ValRout</f>
        <v/>
      </c>
      <c r="AL60" s="11" t="str">
        <f>PG_ValUOMxRout</f>
        <v/>
      </c>
      <c r="AM60" s="13" t="str">
        <f>PG_ValUOMxRout</f>
        <v/>
      </c>
      <c r="AN60" s="30"/>
      <c r="AO60" s="17" t="str">
        <f>PG_ConstNmRand</f>
        <v/>
      </c>
      <c r="AP60" s="10" t="str">
        <f>PG_ValUOMxRand</f>
        <v/>
      </c>
      <c r="AQ60" s="11" t="str">
        <f>PG_ValUOMxRand</f>
        <v/>
      </c>
      <c r="AR60" s="12" t="str">
        <f>PG_ValUOMxRand</f>
        <v/>
      </c>
      <c r="AS60" s="12" t="str">
        <f>PG_ValUOMxRand</f>
        <v/>
      </c>
      <c r="AT60" s="12" t="str">
        <f>PG_ValUOMxRand</f>
        <v/>
      </c>
      <c r="AU60" s="13" t="str">
        <f>PG_ValUOMxRand</f>
        <v/>
      </c>
      <c r="AV60" s="14" t="str">
        <f>PG_ValRand</f>
        <v/>
      </c>
      <c r="AW60" s="15" t="str">
        <f>PG_ValRand</f>
        <v/>
      </c>
      <c r="AX60" s="16" t="str">
        <f>PG_ValRand</f>
        <v/>
      </c>
      <c r="AY60" s="11" t="str">
        <f>PG_ValUOMxRand</f>
        <v/>
      </c>
      <c r="AZ60" s="13" t="str">
        <f>PG_ValUOMxRand</f>
        <v/>
      </c>
    </row>
    <row r="61" spans="1:52" ht="15" customHeight="1">
      <c r="A61" s="65"/>
      <c r="B61" s="17"/>
      <c r="C61" s="10"/>
      <c r="D61" s="11"/>
      <c r="E61" s="12"/>
      <c r="F61" s="12"/>
      <c r="G61" s="12"/>
      <c r="H61" s="13"/>
      <c r="I61" s="14"/>
      <c r="J61" s="15"/>
      <c r="K61" s="16"/>
      <c r="L61" s="11"/>
      <c r="M61" s="13"/>
      <c r="N61" s="30"/>
      <c r="O61" s="17"/>
      <c r="P61" s="10"/>
      <c r="Q61" s="11"/>
      <c r="R61" s="12"/>
      <c r="S61" s="12"/>
      <c r="T61" s="12"/>
      <c r="U61" s="13"/>
      <c r="V61" s="14"/>
      <c r="W61" s="15"/>
      <c r="X61" s="16"/>
      <c r="Y61" s="11"/>
      <c r="Z61" s="13"/>
      <c r="AA61" s="31"/>
      <c r="AB61" s="17" t="str">
        <f>PG_ConstNmRout</f>
        <v/>
      </c>
      <c r="AC61" s="10" t="str">
        <f>PG_ValUOMxRout</f>
        <v/>
      </c>
      <c r="AD61" s="11" t="str">
        <f>PG_ValUOMxRout</f>
        <v/>
      </c>
      <c r="AE61" s="12" t="str">
        <f>PG_ValUOMxRout</f>
        <v/>
      </c>
      <c r="AF61" s="12" t="str">
        <f>PG_ValUOMxRout</f>
        <v/>
      </c>
      <c r="AG61" s="12" t="str">
        <f>PG_ValUOMxRout</f>
        <v/>
      </c>
      <c r="AH61" s="13" t="str">
        <f>PG_ValUOMxRout</f>
        <v/>
      </c>
      <c r="AI61" s="14" t="str">
        <f>PG_ValRout</f>
        <v/>
      </c>
      <c r="AJ61" s="15" t="str">
        <f>PG_ValRout</f>
        <v/>
      </c>
      <c r="AK61" s="16" t="str">
        <f>PG_ValRout</f>
        <v/>
      </c>
      <c r="AL61" s="11" t="str">
        <f>PG_ValUOMxRout</f>
        <v/>
      </c>
      <c r="AM61" s="13" t="str">
        <f>PG_ValUOMxRout</f>
        <v/>
      </c>
      <c r="AN61" s="30"/>
      <c r="AO61" s="17" t="str">
        <f>PG_ConstNmRand</f>
        <v/>
      </c>
      <c r="AP61" s="10" t="str">
        <f>PG_ValUOMxRand</f>
        <v/>
      </c>
      <c r="AQ61" s="11" t="str">
        <f>PG_ValUOMxRand</f>
        <v/>
      </c>
      <c r="AR61" s="12" t="str">
        <f>PG_ValUOMxRand</f>
        <v/>
      </c>
      <c r="AS61" s="12" t="str">
        <f>PG_ValUOMxRand</f>
        <v/>
      </c>
      <c r="AT61" s="12" t="str">
        <f>PG_ValUOMxRand</f>
        <v/>
      </c>
      <c r="AU61" s="13" t="str">
        <f>PG_ValUOMxRand</f>
        <v/>
      </c>
      <c r="AV61" s="14" t="str">
        <f>PG_ValRand</f>
        <v/>
      </c>
      <c r="AW61" s="15" t="str">
        <f>PG_ValRand</f>
        <v/>
      </c>
      <c r="AX61" s="16" t="str">
        <f>PG_ValRand</f>
        <v/>
      </c>
      <c r="AY61" s="11" t="str">
        <f>PG_ValUOMxRand</f>
        <v/>
      </c>
      <c r="AZ61" s="13" t="str">
        <f>PG_ValUOMxRand</f>
        <v/>
      </c>
    </row>
    <row r="62" spans="1:52" ht="15" customHeight="1">
      <c r="A62" s="65"/>
      <c r="B62" s="17"/>
      <c r="C62" s="10"/>
      <c r="D62" s="11"/>
      <c r="E62" s="12"/>
      <c r="F62" s="12"/>
      <c r="G62" s="12"/>
      <c r="H62" s="13"/>
      <c r="I62" s="14"/>
      <c r="J62" s="15"/>
      <c r="K62" s="16"/>
      <c r="L62" s="11"/>
      <c r="M62" s="13"/>
      <c r="N62" s="30"/>
      <c r="O62" s="17"/>
      <c r="P62" s="10"/>
      <c r="Q62" s="11"/>
      <c r="R62" s="12"/>
      <c r="S62" s="12"/>
      <c r="T62" s="12"/>
      <c r="U62" s="13"/>
      <c r="V62" s="14"/>
      <c r="W62" s="15"/>
      <c r="X62" s="16"/>
      <c r="Y62" s="11"/>
      <c r="Z62" s="13"/>
      <c r="AA62" s="31"/>
      <c r="AB62" s="17" t="str">
        <f>PG_ConstNmRout</f>
        <v/>
      </c>
      <c r="AC62" s="10" t="str">
        <f>PG_ValUOMxRout</f>
        <v/>
      </c>
      <c r="AD62" s="11" t="str">
        <f>PG_ValUOMxRout</f>
        <v/>
      </c>
      <c r="AE62" s="12" t="str">
        <f>PG_ValUOMxRout</f>
        <v/>
      </c>
      <c r="AF62" s="12" t="str">
        <f>PG_ValUOMxRout</f>
        <v/>
      </c>
      <c r="AG62" s="12" t="str">
        <f>PG_ValUOMxRout</f>
        <v/>
      </c>
      <c r="AH62" s="13" t="str">
        <f>PG_ValUOMxRout</f>
        <v/>
      </c>
      <c r="AI62" s="14" t="str">
        <f>PG_ValRout</f>
        <v/>
      </c>
      <c r="AJ62" s="15" t="str">
        <f>PG_ValRout</f>
        <v/>
      </c>
      <c r="AK62" s="16" t="str">
        <f>PG_ValRout</f>
        <v/>
      </c>
      <c r="AL62" s="11" t="str">
        <f>PG_ValUOMxRout</f>
        <v/>
      </c>
      <c r="AM62" s="13" t="str">
        <f>PG_ValUOMxRout</f>
        <v/>
      </c>
      <c r="AN62" s="30"/>
      <c r="AO62" s="17" t="str">
        <f>PG_ConstNmRand</f>
        <v/>
      </c>
      <c r="AP62" s="10" t="str">
        <f>PG_ValUOMxRand</f>
        <v/>
      </c>
      <c r="AQ62" s="11" t="str">
        <f>PG_ValUOMxRand</f>
        <v/>
      </c>
      <c r="AR62" s="12" t="str">
        <f>PG_ValUOMxRand</f>
        <v/>
      </c>
      <c r="AS62" s="12" t="str">
        <f>PG_ValUOMxRand</f>
        <v/>
      </c>
      <c r="AT62" s="12" t="str">
        <f>PG_ValUOMxRand</f>
        <v/>
      </c>
      <c r="AU62" s="13" t="str">
        <f>PG_ValUOMxRand</f>
        <v/>
      </c>
      <c r="AV62" s="14" t="str">
        <f>PG_ValRand</f>
        <v/>
      </c>
      <c r="AW62" s="15" t="str">
        <f>PG_ValRand</f>
        <v/>
      </c>
      <c r="AX62" s="16" t="str">
        <f>PG_ValRand</f>
        <v/>
      </c>
      <c r="AY62" s="11" t="str">
        <f>PG_ValUOMxRand</f>
        <v/>
      </c>
      <c r="AZ62" s="13" t="str">
        <f>PG_ValUOMxRand</f>
        <v/>
      </c>
    </row>
    <row r="63" spans="1:52" ht="15" customHeight="1">
      <c r="A63" s="65"/>
      <c r="B63" s="17"/>
      <c r="C63" s="10"/>
      <c r="D63" s="11"/>
      <c r="E63" s="12"/>
      <c r="F63" s="12"/>
      <c r="G63" s="12"/>
      <c r="H63" s="13"/>
      <c r="I63" s="14"/>
      <c r="J63" s="15"/>
      <c r="K63" s="16"/>
      <c r="L63" s="11"/>
      <c r="M63" s="13"/>
      <c r="N63" s="30"/>
      <c r="O63" s="17"/>
      <c r="P63" s="10"/>
      <c r="Q63" s="11"/>
      <c r="R63" s="12"/>
      <c r="S63" s="12"/>
      <c r="T63" s="12"/>
      <c r="U63" s="13"/>
      <c r="V63" s="14"/>
      <c r="W63" s="15"/>
      <c r="X63" s="16"/>
      <c r="Y63" s="11"/>
      <c r="Z63" s="13"/>
      <c r="AA63" s="31"/>
      <c r="AB63" s="17" t="str">
        <f>PG_ConstNmRout</f>
        <v/>
      </c>
      <c r="AC63" s="10" t="str">
        <f>PG_ValUOMxRout</f>
        <v/>
      </c>
      <c r="AD63" s="11" t="str">
        <f>PG_ValUOMxRout</f>
        <v/>
      </c>
      <c r="AE63" s="12" t="str">
        <f>PG_ValUOMxRout</f>
        <v/>
      </c>
      <c r="AF63" s="12" t="str">
        <f>PG_ValUOMxRout</f>
        <v/>
      </c>
      <c r="AG63" s="12" t="str">
        <f>PG_ValUOMxRout</f>
        <v/>
      </c>
      <c r="AH63" s="13" t="str">
        <f>PG_ValUOMxRout</f>
        <v/>
      </c>
      <c r="AI63" s="14" t="str">
        <f>PG_ValRout</f>
        <v/>
      </c>
      <c r="AJ63" s="15" t="str">
        <f>PG_ValRout</f>
        <v/>
      </c>
      <c r="AK63" s="16" t="str">
        <f>PG_ValRout</f>
        <v/>
      </c>
      <c r="AL63" s="11" t="str">
        <f>PG_ValUOMxRout</f>
        <v/>
      </c>
      <c r="AM63" s="13" t="str">
        <f>PG_ValUOMxRout</f>
        <v/>
      </c>
      <c r="AN63" s="30"/>
      <c r="AO63" s="17" t="str">
        <f>PG_ConstNmRand</f>
        <v/>
      </c>
      <c r="AP63" s="10" t="str">
        <f>PG_ValUOMxRand</f>
        <v/>
      </c>
      <c r="AQ63" s="11" t="str">
        <f>PG_ValUOMxRand</f>
        <v/>
      </c>
      <c r="AR63" s="12" t="str">
        <f>PG_ValUOMxRand</f>
        <v/>
      </c>
      <c r="AS63" s="12" t="str">
        <f>PG_ValUOMxRand</f>
        <v/>
      </c>
      <c r="AT63" s="12" t="str">
        <f>PG_ValUOMxRand</f>
        <v/>
      </c>
      <c r="AU63" s="13" t="str">
        <f>PG_ValUOMxRand</f>
        <v/>
      </c>
      <c r="AV63" s="14" t="str">
        <f>PG_ValRand</f>
        <v/>
      </c>
      <c r="AW63" s="15" t="str">
        <f>PG_ValRand</f>
        <v/>
      </c>
      <c r="AX63" s="16" t="str">
        <f>PG_ValRand</f>
        <v/>
      </c>
      <c r="AY63" s="11" t="str">
        <f>PG_ValUOMxRand</f>
        <v/>
      </c>
      <c r="AZ63" s="13" t="str">
        <f>PG_ValUOMxRand</f>
        <v/>
      </c>
    </row>
    <row r="64" spans="1:52" ht="15" customHeight="1">
      <c r="A64" s="65"/>
      <c r="B64" s="17"/>
      <c r="C64" s="10"/>
      <c r="D64" s="11"/>
      <c r="E64" s="12"/>
      <c r="F64" s="12"/>
      <c r="G64" s="12"/>
      <c r="H64" s="13"/>
      <c r="I64" s="14"/>
      <c r="J64" s="15"/>
      <c r="K64" s="16"/>
      <c r="L64" s="11"/>
      <c r="M64" s="13"/>
      <c r="N64" s="30"/>
      <c r="O64" s="17"/>
      <c r="P64" s="10"/>
      <c r="Q64" s="11"/>
      <c r="R64" s="12"/>
      <c r="S64" s="12"/>
      <c r="T64" s="12"/>
      <c r="U64" s="13"/>
      <c r="V64" s="14"/>
      <c r="W64" s="15"/>
      <c r="X64" s="16"/>
      <c r="Y64" s="11"/>
      <c r="Z64" s="13"/>
      <c r="AA64" s="31"/>
      <c r="AB64" s="17" t="str">
        <f>PG_ConstNmRout</f>
        <v/>
      </c>
      <c r="AC64" s="10" t="str">
        <f>PG_ValUOMxRout</f>
        <v/>
      </c>
      <c r="AD64" s="11" t="str">
        <f>PG_ValUOMxRout</f>
        <v/>
      </c>
      <c r="AE64" s="12" t="str">
        <f>PG_ValUOMxRout</f>
        <v/>
      </c>
      <c r="AF64" s="12" t="str">
        <f>PG_ValUOMxRout</f>
        <v/>
      </c>
      <c r="AG64" s="12" t="str">
        <f>PG_ValUOMxRout</f>
        <v/>
      </c>
      <c r="AH64" s="13" t="str">
        <f>PG_ValUOMxRout</f>
        <v/>
      </c>
      <c r="AI64" s="14" t="str">
        <f>PG_ValRout</f>
        <v/>
      </c>
      <c r="AJ64" s="15" t="str">
        <f>PG_ValRout</f>
        <v/>
      </c>
      <c r="AK64" s="16" t="str">
        <f>PG_ValRout</f>
        <v/>
      </c>
      <c r="AL64" s="11" t="str">
        <f>PG_ValUOMxRout</f>
        <v/>
      </c>
      <c r="AM64" s="13" t="str">
        <f>PG_ValUOMxRout</f>
        <v/>
      </c>
      <c r="AN64" s="30"/>
      <c r="AO64" s="17" t="str">
        <f>PG_ConstNmRand</f>
        <v/>
      </c>
      <c r="AP64" s="10" t="str">
        <f>PG_ValUOMxRand</f>
        <v/>
      </c>
      <c r="AQ64" s="11" t="str">
        <f>PG_ValUOMxRand</f>
        <v/>
      </c>
      <c r="AR64" s="12" t="str">
        <f>PG_ValUOMxRand</f>
        <v/>
      </c>
      <c r="AS64" s="12" t="str">
        <f>PG_ValUOMxRand</f>
        <v/>
      </c>
      <c r="AT64" s="12" t="str">
        <f>PG_ValUOMxRand</f>
        <v/>
      </c>
      <c r="AU64" s="13" t="str">
        <f>PG_ValUOMxRand</f>
        <v/>
      </c>
      <c r="AV64" s="14" t="str">
        <f>PG_ValRand</f>
        <v/>
      </c>
      <c r="AW64" s="15" t="str">
        <f>PG_ValRand</f>
        <v/>
      </c>
      <c r="AX64" s="16" t="str">
        <f>PG_ValRand</f>
        <v/>
      </c>
      <c r="AY64" s="11" t="str">
        <f>PG_ValUOMxRand</f>
        <v/>
      </c>
      <c r="AZ64" s="13" t="str">
        <f>PG_ValUOMxRand</f>
        <v/>
      </c>
    </row>
    <row r="65" spans="1:52" ht="15" customHeight="1">
      <c r="A65" s="65"/>
      <c r="B65" s="17"/>
      <c r="C65" s="10"/>
      <c r="D65" s="11"/>
      <c r="E65" s="12"/>
      <c r="F65" s="12"/>
      <c r="G65" s="12"/>
      <c r="H65" s="13"/>
      <c r="I65" s="14"/>
      <c r="J65" s="15"/>
      <c r="K65" s="16"/>
      <c r="L65" s="11"/>
      <c r="M65" s="13"/>
      <c r="N65" s="30"/>
      <c r="O65" s="17"/>
      <c r="P65" s="10"/>
      <c r="Q65" s="11"/>
      <c r="R65" s="12"/>
      <c r="S65" s="12"/>
      <c r="T65" s="12"/>
      <c r="U65" s="13"/>
      <c r="V65" s="14"/>
      <c r="W65" s="15"/>
      <c r="X65" s="16"/>
      <c r="Y65" s="11"/>
      <c r="Z65" s="13"/>
      <c r="AA65" s="31"/>
      <c r="AB65" s="17" t="str">
        <f>PG_ConstNmRout</f>
        <v/>
      </c>
      <c r="AC65" s="10" t="str">
        <f>PG_ValUOMxRout</f>
        <v/>
      </c>
      <c r="AD65" s="11" t="str">
        <f>PG_ValUOMxRout</f>
        <v/>
      </c>
      <c r="AE65" s="12" t="str">
        <f>PG_ValUOMxRout</f>
        <v/>
      </c>
      <c r="AF65" s="12" t="str">
        <f>PG_ValUOMxRout</f>
        <v/>
      </c>
      <c r="AG65" s="12" t="str">
        <f>PG_ValUOMxRout</f>
        <v/>
      </c>
      <c r="AH65" s="13" t="str">
        <f>PG_ValUOMxRout</f>
        <v/>
      </c>
      <c r="AI65" s="14" t="str">
        <f>PG_ValRout</f>
        <v/>
      </c>
      <c r="AJ65" s="15" t="str">
        <f>PG_ValRout</f>
        <v/>
      </c>
      <c r="AK65" s="16" t="str">
        <f>PG_ValRout</f>
        <v/>
      </c>
      <c r="AL65" s="11" t="str">
        <f>PG_ValUOMxRout</f>
        <v/>
      </c>
      <c r="AM65" s="13" t="str">
        <f>PG_ValUOMxRout</f>
        <v/>
      </c>
      <c r="AN65" s="30"/>
      <c r="AO65" s="17" t="str">
        <f>PG_ConstNmRand</f>
        <v/>
      </c>
      <c r="AP65" s="10" t="str">
        <f>PG_ValUOMxRand</f>
        <v/>
      </c>
      <c r="AQ65" s="11" t="str">
        <f>PG_ValUOMxRand</f>
        <v/>
      </c>
      <c r="AR65" s="12" t="str">
        <f>PG_ValUOMxRand</f>
        <v/>
      </c>
      <c r="AS65" s="12" t="str">
        <f>PG_ValUOMxRand</f>
        <v/>
      </c>
      <c r="AT65" s="12" t="str">
        <f>PG_ValUOMxRand</f>
        <v/>
      </c>
      <c r="AU65" s="13" t="str">
        <f>PG_ValUOMxRand</f>
        <v/>
      </c>
      <c r="AV65" s="14" t="str">
        <f>PG_ValRand</f>
        <v/>
      </c>
      <c r="AW65" s="15" t="str">
        <f>PG_ValRand</f>
        <v/>
      </c>
      <c r="AX65" s="16" t="str">
        <f>PG_ValRand</f>
        <v/>
      </c>
      <c r="AY65" s="11" t="str">
        <f>PG_ValUOMxRand</f>
        <v/>
      </c>
      <c r="AZ65" s="13" t="str">
        <f>PG_ValUOMxRand</f>
        <v/>
      </c>
    </row>
    <row r="66" spans="1:52" ht="15" customHeight="1">
      <c r="A66" s="65"/>
      <c r="B66" s="17"/>
      <c r="C66" s="10"/>
      <c r="D66" s="11"/>
      <c r="E66" s="12"/>
      <c r="F66" s="12"/>
      <c r="G66" s="12"/>
      <c r="H66" s="13"/>
      <c r="I66" s="14"/>
      <c r="J66" s="15"/>
      <c r="K66" s="16"/>
      <c r="L66" s="11"/>
      <c r="M66" s="13"/>
      <c r="N66" s="30"/>
      <c r="O66" s="17"/>
      <c r="P66" s="10"/>
      <c r="Q66" s="11"/>
      <c r="R66" s="12"/>
      <c r="S66" s="12"/>
      <c r="T66" s="12"/>
      <c r="U66" s="13"/>
      <c r="V66" s="14"/>
      <c r="W66" s="15"/>
      <c r="X66" s="16"/>
      <c r="Y66" s="11"/>
      <c r="Z66" s="13"/>
      <c r="AA66" s="31"/>
      <c r="AB66" s="17" t="str">
        <f>PG_ConstNmRout</f>
        <v/>
      </c>
      <c r="AC66" s="10" t="str">
        <f>PG_ValUOMxRout</f>
        <v/>
      </c>
      <c r="AD66" s="11" t="str">
        <f>PG_ValUOMxRout</f>
        <v/>
      </c>
      <c r="AE66" s="12" t="str">
        <f>PG_ValUOMxRout</f>
        <v/>
      </c>
      <c r="AF66" s="12" t="str">
        <f>PG_ValUOMxRout</f>
        <v/>
      </c>
      <c r="AG66" s="12" t="str">
        <f>PG_ValUOMxRout</f>
        <v/>
      </c>
      <c r="AH66" s="13" t="str">
        <f>PG_ValUOMxRout</f>
        <v/>
      </c>
      <c r="AI66" s="14" t="str">
        <f>PG_ValRout</f>
        <v/>
      </c>
      <c r="AJ66" s="15" t="str">
        <f>PG_ValRout</f>
        <v/>
      </c>
      <c r="AK66" s="16" t="str">
        <f>PG_ValRout</f>
        <v/>
      </c>
      <c r="AL66" s="11" t="str">
        <f>PG_ValUOMxRout</f>
        <v/>
      </c>
      <c r="AM66" s="13" t="str">
        <f>PG_ValUOMxRout</f>
        <v/>
      </c>
      <c r="AN66" s="30"/>
      <c r="AO66" s="17" t="str">
        <f>PG_ConstNmRand</f>
        <v/>
      </c>
      <c r="AP66" s="10" t="str">
        <f>PG_ValUOMxRand</f>
        <v/>
      </c>
      <c r="AQ66" s="11" t="str">
        <f>PG_ValUOMxRand</f>
        <v/>
      </c>
      <c r="AR66" s="12" t="str">
        <f>PG_ValUOMxRand</f>
        <v/>
      </c>
      <c r="AS66" s="12" t="str">
        <f>PG_ValUOMxRand</f>
        <v/>
      </c>
      <c r="AT66" s="12" t="str">
        <f>PG_ValUOMxRand</f>
        <v/>
      </c>
      <c r="AU66" s="13" t="str">
        <f>PG_ValUOMxRand</f>
        <v/>
      </c>
      <c r="AV66" s="14" t="str">
        <f>PG_ValRand</f>
        <v/>
      </c>
      <c r="AW66" s="15" t="str">
        <f>PG_ValRand</f>
        <v/>
      </c>
      <c r="AX66" s="16" t="str">
        <f>PG_ValRand</f>
        <v/>
      </c>
      <c r="AY66" s="11" t="str">
        <f>PG_ValUOMxRand</f>
        <v/>
      </c>
      <c r="AZ66" s="13" t="str">
        <f>PG_ValUOMxRand</f>
        <v/>
      </c>
    </row>
    <row r="67" spans="1:52" ht="15" customHeight="1">
      <c r="A67" s="65"/>
      <c r="B67" s="17"/>
      <c r="C67" s="10"/>
      <c r="D67" s="11"/>
      <c r="E67" s="12"/>
      <c r="F67" s="12"/>
      <c r="G67" s="12"/>
      <c r="H67" s="13"/>
      <c r="I67" s="14"/>
      <c r="J67" s="15"/>
      <c r="K67" s="16"/>
      <c r="L67" s="11"/>
      <c r="M67" s="13"/>
      <c r="N67" s="30"/>
      <c r="O67" s="17"/>
      <c r="P67" s="10"/>
      <c r="Q67" s="11"/>
      <c r="R67" s="12"/>
      <c r="S67" s="12"/>
      <c r="T67" s="12"/>
      <c r="U67" s="13"/>
      <c r="V67" s="14"/>
      <c r="W67" s="15"/>
      <c r="X67" s="16"/>
      <c r="Y67" s="11"/>
      <c r="Z67" s="13"/>
      <c r="AA67" s="31"/>
      <c r="AB67" s="17" t="str">
        <f>PG_ConstNmRout</f>
        <v/>
      </c>
      <c r="AC67" s="10" t="str">
        <f>PG_ValUOMxRout</f>
        <v/>
      </c>
      <c r="AD67" s="11" t="str">
        <f>PG_ValUOMxRout</f>
        <v/>
      </c>
      <c r="AE67" s="12" t="str">
        <f>PG_ValUOMxRout</f>
        <v/>
      </c>
      <c r="AF67" s="12" t="str">
        <f>PG_ValUOMxRout</f>
        <v/>
      </c>
      <c r="AG67" s="12" t="str">
        <f>PG_ValUOMxRout</f>
        <v/>
      </c>
      <c r="AH67" s="13" t="str">
        <f>PG_ValUOMxRout</f>
        <v/>
      </c>
      <c r="AI67" s="14" t="str">
        <f>PG_ValRout</f>
        <v/>
      </c>
      <c r="AJ67" s="15" t="str">
        <f>PG_ValRout</f>
        <v/>
      </c>
      <c r="AK67" s="16" t="str">
        <f>PG_ValRout</f>
        <v/>
      </c>
      <c r="AL67" s="11" t="str">
        <f>PG_ValUOMxRout</f>
        <v/>
      </c>
      <c r="AM67" s="13" t="str">
        <f>PG_ValUOMxRout</f>
        <v/>
      </c>
      <c r="AN67" s="30"/>
      <c r="AO67" s="17" t="str">
        <f>PG_ConstNmRand</f>
        <v/>
      </c>
      <c r="AP67" s="10" t="str">
        <f>PG_ValUOMxRand</f>
        <v/>
      </c>
      <c r="AQ67" s="11" t="str">
        <f>PG_ValUOMxRand</f>
        <v/>
      </c>
      <c r="AR67" s="12" t="str">
        <f>PG_ValUOMxRand</f>
        <v/>
      </c>
      <c r="AS67" s="12" t="str">
        <f>PG_ValUOMxRand</f>
        <v/>
      </c>
      <c r="AT67" s="12" t="str">
        <f>PG_ValUOMxRand</f>
        <v/>
      </c>
      <c r="AU67" s="13" t="str">
        <f>PG_ValUOMxRand</f>
        <v/>
      </c>
      <c r="AV67" s="14" t="str">
        <f>PG_ValRand</f>
        <v/>
      </c>
      <c r="AW67" s="15" t="str">
        <f>PG_ValRand</f>
        <v/>
      </c>
      <c r="AX67" s="16" t="str">
        <f>PG_ValRand</f>
        <v/>
      </c>
      <c r="AY67" s="11" t="str">
        <f>PG_ValUOMxRand</f>
        <v/>
      </c>
      <c r="AZ67" s="13" t="str">
        <f>PG_ValUOMxRand</f>
        <v/>
      </c>
    </row>
    <row r="68" spans="1:52" ht="15" customHeight="1">
      <c r="A68" s="65"/>
      <c r="B68" s="17"/>
      <c r="C68" s="10"/>
      <c r="D68" s="11"/>
      <c r="E68" s="12"/>
      <c r="F68" s="12"/>
      <c r="G68" s="12"/>
      <c r="H68" s="13"/>
      <c r="I68" s="14"/>
      <c r="J68" s="15"/>
      <c r="K68" s="16"/>
      <c r="L68" s="11"/>
      <c r="M68" s="13"/>
      <c r="N68" s="30"/>
      <c r="O68" s="17"/>
      <c r="P68" s="10"/>
      <c r="Q68" s="11"/>
      <c r="R68" s="12"/>
      <c r="S68" s="12"/>
      <c r="T68" s="12"/>
      <c r="U68" s="13"/>
      <c r="V68" s="14"/>
      <c r="W68" s="15"/>
      <c r="X68" s="16"/>
      <c r="Y68" s="11"/>
      <c r="Z68" s="13"/>
      <c r="AA68" s="31"/>
      <c r="AB68" s="17" t="str">
        <f>PG_ConstNmRout</f>
        <v/>
      </c>
      <c r="AC68" s="10" t="str">
        <f>PG_ValUOMxRout</f>
        <v/>
      </c>
      <c r="AD68" s="11" t="str">
        <f>PG_ValUOMxRout</f>
        <v/>
      </c>
      <c r="AE68" s="12" t="str">
        <f>PG_ValUOMxRout</f>
        <v/>
      </c>
      <c r="AF68" s="12" t="str">
        <f>PG_ValUOMxRout</f>
        <v/>
      </c>
      <c r="AG68" s="12" t="str">
        <f>PG_ValUOMxRout</f>
        <v/>
      </c>
      <c r="AH68" s="13" t="str">
        <f>PG_ValUOMxRout</f>
        <v/>
      </c>
      <c r="AI68" s="14" t="str">
        <f>PG_ValRout</f>
        <v/>
      </c>
      <c r="AJ68" s="15" t="str">
        <f>PG_ValRout</f>
        <v/>
      </c>
      <c r="AK68" s="16" t="str">
        <f>PG_ValRout</f>
        <v/>
      </c>
      <c r="AL68" s="11" t="str">
        <f>PG_ValUOMxRout</f>
        <v/>
      </c>
      <c r="AM68" s="13" t="str">
        <f>PG_ValUOMxRout</f>
        <v/>
      </c>
      <c r="AN68" s="30"/>
      <c r="AO68" s="17" t="str">
        <f>PG_ConstNmRand</f>
        <v/>
      </c>
      <c r="AP68" s="10" t="str">
        <f>PG_ValUOMxRand</f>
        <v/>
      </c>
      <c r="AQ68" s="11" t="str">
        <f>PG_ValUOMxRand</f>
        <v/>
      </c>
      <c r="AR68" s="12" t="str">
        <f>PG_ValUOMxRand</f>
        <v/>
      </c>
      <c r="AS68" s="12" t="str">
        <f>PG_ValUOMxRand</f>
        <v/>
      </c>
      <c r="AT68" s="12" t="str">
        <f>PG_ValUOMxRand</f>
        <v/>
      </c>
      <c r="AU68" s="13" t="str">
        <f>PG_ValUOMxRand</f>
        <v/>
      </c>
      <c r="AV68" s="14" t="str">
        <f>PG_ValRand</f>
        <v/>
      </c>
      <c r="AW68" s="15" t="str">
        <f>PG_ValRand</f>
        <v/>
      </c>
      <c r="AX68" s="16" t="str">
        <f>PG_ValRand</f>
        <v/>
      </c>
      <c r="AY68" s="11" t="str">
        <f>PG_ValUOMxRand</f>
        <v/>
      </c>
      <c r="AZ68" s="13" t="str">
        <f>PG_ValUOMxRand</f>
        <v/>
      </c>
    </row>
    <row r="69" spans="1:52" ht="15" customHeight="1">
      <c r="A69" s="65"/>
      <c r="B69" s="17"/>
      <c r="C69" s="10"/>
      <c r="D69" s="11"/>
      <c r="E69" s="12"/>
      <c r="F69" s="12"/>
      <c r="G69" s="12"/>
      <c r="H69" s="13"/>
      <c r="I69" s="14"/>
      <c r="J69" s="15"/>
      <c r="K69" s="16"/>
      <c r="L69" s="11"/>
      <c r="M69" s="13"/>
      <c r="N69" s="30"/>
      <c r="O69" s="17"/>
      <c r="P69" s="10"/>
      <c r="Q69" s="11"/>
      <c r="R69" s="12"/>
      <c r="S69" s="12"/>
      <c r="T69" s="12"/>
      <c r="U69" s="13"/>
      <c r="V69" s="14"/>
      <c r="W69" s="15"/>
      <c r="X69" s="16"/>
      <c r="Y69" s="11"/>
      <c r="Z69" s="13"/>
      <c r="AA69" s="31"/>
      <c r="AB69" s="17" t="str">
        <f>PG_ConstNmRout</f>
        <v/>
      </c>
      <c r="AC69" s="10" t="str">
        <f>PG_ValUOMxRout</f>
        <v/>
      </c>
      <c r="AD69" s="11" t="str">
        <f>PG_ValUOMxRout</f>
        <v/>
      </c>
      <c r="AE69" s="12" t="str">
        <f>PG_ValUOMxRout</f>
        <v/>
      </c>
      <c r="AF69" s="12" t="str">
        <f>PG_ValUOMxRout</f>
        <v/>
      </c>
      <c r="AG69" s="12" t="str">
        <f>PG_ValUOMxRout</f>
        <v/>
      </c>
      <c r="AH69" s="13" t="str">
        <f>PG_ValUOMxRout</f>
        <v/>
      </c>
      <c r="AI69" s="14" t="str">
        <f>PG_ValRout</f>
        <v/>
      </c>
      <c r="AJ69" s="15" t="str">
        <f>PG_ValRout</f>
        <v/>
      </c>
      <c r="AK69" s="16" t="str">
        <f>PG_ValRout</f>
        <v/>
      </c>
      <c r="AL69" s="11" t="str">
        <f>PG_ValUOMxRout</f>
        <v/>
      </c>
      <c r="AM69" s="13" t="str">
        <f>PG_ValUOMxRout</f>
        <v/>
      </c>
      <c r="AN69" s="30"/>
      <c r="AO69" s="17" t="str">
        <f>PG_ConstNmRand</f>
        <v/>
      </c>
      <c r="AP69" s="10" t="str">
        <f>PG_ValUOMxRand</f>
        <v/>
      </c>
      <c r="AQ69" s="11" t="str">
        <f>PG_ValUOMxRand</f>
        <v/>
      </c>
      <c r="AR69" s="12" t="str">
        <f>PG_ValUOMxRand</f>
        <v/>
      </c>
      <c r="AS69" s="12" t="str">
        <f>PG_ValUOMxRand</f>
        <v/>
      </c>
      <c r="AT69" s="12" t="str">
        <f>PG_ValUOMxRand</f>
        <v/>
      </c>
      <c r="AU69" s="13" t="str">
        <f>PG_ValUOMxRand</f>
        <v/>
      </c>
      <c r="AV69" s="14" t="str">
        <f>PG_ValRand</f>
        <v/>
      </c>
      <c r="AW69" s="15" t="str">
        <f>PG_ValRand</f>
        <v/>
      </c>
      <c r="AX69" s="16" t="str">
        <f>PG_ValRand</f>
        <v/>
      </c>
      <c r="AY69" s="11" t="str">
        <f>PG_ValUOMxRand</f>
        <v/>
      </c>
      <c r="AZ69" s="13" t="str">
        <f>PG_ValUOMxRand</f>
        <v/>
      </c>
    </row>
    <row r="70" spans="1:52" ht="15" customHeight="1">
      <c r="A70" s="65"/>
      <c r="B70" s="17"/>
      <c r="C70" s="10"/>
      <c r="D70" s="11"/>
      <c r="E70" s="12"/>
      <c r="F70" s="12"/>
      <c r="G70" s="12"/>
      <c r="H70" s="13"/>
      <c r="I70" s="14"/>
      <c r="J70" s="15"/>
      <c r="K70" s="16"/>
      <c r="L70" s="11"/>
      <c r="M70" s="13"/>
      <c r="N70" s="30"/>
      <c r="O70" s="17"/>
      <c r="P70" s="10"/>
      <c r="Q70" s="11"/>
      <c r="R70" s="12"/>
      <c r="S70" s="12"/>
      <c r="T70" s="12"/>
      <c r="U70" s="13"/>
      <c r="V70" s="14"/>
      <c r="W70" s="15"/>
      <c r="X70" s="16"/>
      <c r="Y70" s="11"/>
      <c r="Z70" s="13"/>
      <c r="AA70" s="31"/>
      <c r="AB70" s="17" t="str">
        <f>PG_ConstNmRout</f>
        <v/>
      </c>
      <c r="AC70" s="10" t="str">
        <f>PG_ValUOMxRout</f>
        <v/>
      </c>
      <c r="AD70" s="11" t="str">
        <f>PG_ValUOMxRout</f>
        <v/>
      </c>
      <c r="AE70" s="12" t="str">
        <f>PG_ValUOMxRout</f>
        <v/>
      </c>
      <c r="AF70" s="12" t="str">
        <f>PG_ValUOMxRout</f>
        <v/>
      </c>
      <c r="AG70" s="12" t="str">
        <f>PG_ValUOMxRout</f>
        <v/>
      </c>
      <c r="AH70" s="13" t="str">
        <f>PG_ValUOMxRout</f>
        <v/>
      </c>
      <c r="AI70" s="14" t="str">
        <f>PG_ValRout</f>
        <v/>
      </c>
      <c r="AJ70" s="15" t="str">
        <f>PG_ValRout</f>
        <v/>
      </c>
      <c r="AK70" s="16" t="str">
        <f>PG_ValRout</f>
        <v/>
      </c>
      <c r="AL70" s="11" t="str">
        <f>PG_ValUOMxRout</f>
        <v/>
      </c>
      <c r="AM70" s="13" t="str">
        <f>PG_ValUOMxRout</f>
        <v/>
      </c>
      <c r="AN70" s="30"/>
      <c r="AO70" s="17" t="str">
        <f>PG_ConstNmRand</f>
        <v/>
      </c>
      <c r="AP70" s="10" t="str">
        <f>PG_ValUOMxRand</f>
        <v/>
      </c>
      <c r="AQ70" s="11" t="str">
        <f>PG_ValUOMxRand</f>
        <v/>
      </c>
      <c r="AR70" s="12" t="str">
        <f>PG_ValUOMxRand</f>
        <v/>
      </c>
      <c r="AS70" s="12" t="str">
        <f>PG_ValUOMxRand</f>
        <v/>
      </c>
      <c r="AT70" s="12" t="str">
        <f>PG_ValUOMxRand</f>
        <v/>
      </c>
      <c r="AU70" s="13" t="str">
        <f>PG_ValUOMxRand</f>
        <v/>
      </c>
      <c r="AV70" s="14" t="str">
        <f>PG_ValRand</f>
        <v/>
      </c>
      <c r="AW70" s="15" t="str">
        <f>PG_ValRand</f>
        <v/>
      </c>
      <c r="AX70" s="16" t="str">
        <f>PG_ValRand</f>
        <v/>
      </c>
      <c r="AY70" s="11" t="str">
        <f>PG_ValUOMxRand</f>
        <v/>
      </c>
      <c r="AZ70" s="13" t="str">
        <f>PG_ValUOMxRand</f>
        <v/>
      </c>
    </row>
    <row r="71" spans="1:52" ht="15" customHeight="1">
      <c r="A71" s="65"/>
      <c r="B71" s="17"/>
      <c r="C71" s="10"/>
      <c r="D71" s="11"/>
      <c r="E71" s="12"/>
      <c r="F71" s="12"/>
      <c r="G71" s="12"/>
      <c r="H71" s="13"/>
      <c r="I71" s="14"/>
      <c r="J71" s="15"/>
      <c r="K71" s="16"/>
      <c r="L71" s="11"/>
      <c r="M71" s="13"/>
      <c r="N71" s="30"/>
      <c r="O71" s="17"/>
      <c r="P71" s="10"/>
      <c r="Q71" s="11"/>
      <c r="R71" s="12"/>
      <c r="S71" s="12"/>
      <c r="T71" s="12"/>
      <c r="U71" s="13"/>
      <c r="V71" s="14"/>
      <c r="W71" s="15"/>
      <c r="X71" s="16"/>
      <c r="Y71" s="11"/>
      <c r="Z71" s="13"/>
      <c r="AA71" s="31"/>
      <c r="AB71" s="17" t="str">
        <f>PG_ConstNmRout</f>
        <v/>
      </c>
      <c r="AC71" s="10" t="str">
        <f>PG_ValUOMxRout</f>
        <v/>
      </c>
      <c r="AD71" s="11" t="str">
        <f>PG_ValUOMxRout</f>
        <v/>
      </c>
      <c r="AE71" s="12" t="str">
        <f>PG_ValUOMxRout</f>
        <v/>
      </c>
      <c r="AF71" s="12" t="str">
        <f>PG_ValUOMxRout</f>
        <v/>
      </c>
      <c r="AG71" s="12" t="str">
        <f>PG_ValUOMxRout</f>
        <v/>
      </c>
      <c r="AH71" s="13" t="str">
        <f>PG_ValUOMxRout</f>
        <v/>
      </c>
      <c r="AI71" s="14" t="str">
        <f>PG_ValRout</f>
        <v/>
      </c>
      <c r="AJ71" s="15" t="str">
        <f>PG_ValRout</f>
        <v/>
      </c>
      <c r="AK71" s="16" t="str">
        <f>PG_ValRout</f>
        <v/>
      </c>
      <c r="AL71" s="11" t="str">
        <f>PG_ValUOMxRout</f>
        <v/>
      </c>
      <c r="AM71" s="13" t="str">
        <f>PG_ValUOMxRout</f>
        <v/>
      </c>
      <c r="AN71" s="30"/>
      <c r="AO71" s="17" t="str">
        <f>PG_ConstNmRand</f>
        <v/>
      </c>
      <c r="AP71" s="10" t="str">
        <f>PG_ValUOMxRand</f>
        <v/>
      </c>
      <c r="AQ71" s="11" t="str">
        <f>PG_ValUOMxRand</f>
        <v/>
      </c>
      <c r="AR71" s="12" t="str">
        <f>PG_ValUOMxRand</f>
        <v/>
      </c>
      <c r="AS71" s="12" t="str">
        <f>PG_ValUOMxRand</f>
        <v/>
      </c>
      <c r="AT71" s="12" t="str">
        <f>PG_ValUOMxRand</f>
        <v/>
      </c>
      <c r="AU71" s="13" t="str">
        <f>PG_ValUOMxRand</f>
        <v/>
      </c>
      <c r="AV71" s="14" t="str">
        <f>PG_ValRand</f>
        <v/>
      </c>
      <c r="AW71" s="15" t="str">
        <f>PG_ValRand</f>
        <v/>
      </c>
      <c r="AX71" s="16" t="str">
        <f>PG_ValRand</f>
        <v/>
      </c>
      <c r="AY71" s="11" t="str">
        <f>PG_ValUOMxRand</f>
        <v/>
      </c>
      <c r="AZ71" s="13" t="str">
        <f>PG_ValUOMxRand</f>
        <v/>
      </c>
    </row>
    <row r="72" spans="1:52" ht="15" customHeight="1">
      <c r="A72" s="31"/>
      <c r="B72" s="31"/>
      <c r="C72" s="31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  <c r="AA72" s="31"/>
      <c r="AB72" s="31"/>
      <c r="AC72" s="31"/>
      <c r="AD72" s="31"/>
      <c r="AE72" s="31"/>
      <c r="AF72" s="31"/>
      <c r="AG72" s="31"/>
      <c r="AH72" s="31"/>
      <c r="AI72" s="31"/>
      <c r="AJ72" s="31"/>
      <c r="AK72" s="31"/>
      <c r="AL72" s="31"/>
      <c r="AM72" s="31"/>
      <c r="AN72" s="31"/>
      <c r="AO72" s="31"/>
      <c r="AP72" s="31"/>
      <c r="AQ72" s="31"/>
      <c r="AR72" s="31"/>
      <c r="AS72" s="31"/>
      <c r="AT72" s="31"/>
      <c r="AU72" s="31"/>
      <c r="AV72" s="31"/>
      <c r="AW72" s="31"/>
      <c r="AX72" s="31"/>
      <c r="AY72" s="31"/>
      <c r="AZ72" s="31"/>
    </row>
    <row r="73" spans="1:52" ht="15" customHeight="1">
      <c r="A73" s="31"/>
      <c r="B73" s="31"/>
      <c r="C73" s="31"/>
      <c r="D73" s="31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  <c r="AA73" s="31"/>
      <c r="AB73" s="31"/>
      <c r="AC73" s="31"/>
      <c r="AD73" s="31"/>
      <c r="AE73" s="31"/>
      <c r="AF73" s="31"/>
      <c r="AG73" s="31"/>
      <c r="AH73" s="31"/>
      <c r="AI73" s="31"/>
      <c r="AJ73" s="31"/>
      <c r="AK73" s="31"/>
      <c r="AL73" s="31"/>
      <c r="AM73" s="31"/>
      <c r="AN73" s="31"/>
      <c r="AO73" s="31"/>
      <c r="AP73" s="31"/>
      <c r="AQ73" s="31"/>
      <c r="AR73" s="31"/>
      <c r="AS73" s="31"/>
      <c r="AT73" s="31"/>
      <c r="AU73" s="31"/>
      <c r="AV73" s="31"/>
      <c r="AW73" s="31"/>
      <c r="AX73" s="31"/>
      <c r="AY73" s="31"/>
      <c r="AZ73" s="31"/>
    </row>
    <row r="74" spans="1:52" ht="15" customHeight="1">
      <c r="A74" s="31"/>
      <c r="B74" s="31"/>
      <c r="C74" s="31"/>
      <c r="D74" s="31"/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31"/>
      <c r="AA74" s="31"/>
      <c r="AB74" s="31"/>
      <c r="AC74" s="31"/>
      <c r="AD74" s="31"/>
      <c r="AE74" s="31"/>
      <c r="AF74" s="31"/>
      <c r="AG74" s="31"/>
      <c r="AH74" s="31"/>
      <c r="AI74" s="31"/>
      <c r="AJ74" s="31"/>
      <c r="AK74" s="31"/>
      <c r="AL74" s="31"/>
      <c r="AM74" s="31"/>
      <c r="AN74" s="31"/>
      <c r="AO74" s="31"/>
      <c r="AP74" s="31"/>
      <c r="AQ74" s="31"/>
      <c r="AR74" s="31"/>
      <c r="AS74" s="31"/>
      <c r="AT74" s="31"/>
      <c r="AU74" s="31"/>
      <c r="AV74" s="31"/>
      <c r="AW74" s="31"/>
      <c r="AX74" s="31"/>
      <c r="AY74" s="31"/>
      <c r="AZ74" s="31"/>
    </row>
    <row r="75" spans="1:52" ht="15" customHeight="1">
      <c r="A75" s="31"/>
      <c r="B75" s="31"/>
      <c r="C75" s="31"/>
      <c r="D75" s="31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  <c r="AA75" s="31"/>
      <c r="AB75" s="31"/>
      <c r="AC75" s="31"/>
      <c r="AD75" s="31"/>
      <c r="AE75" s="31"/>
      <c r="AF75" s="31"/>
      <c r="AG75" s="31"/>
      <c r="AH75" s="31"/>
      <c r="AI75" s="31"/>
      <c r="AJ75" s="31"/>
      <c r="AK75" s="31"/>
      <c r="AL75" s="31"/>
      <c r="AM75" s="31"/>
      <c r="AN75" s="31"/>
      <c r="AO75" s="31"/>
      <c r="AP75" s="31"/>
      <c r="AQ75" s="31"/>
      <c r="AR75" s="31"/>
      <c r="AS75" s="31"/>
      <c r="AT75" s="31"/>
      <c r="AU75" s="31"/>
      <c r="AV75" s="31"/>
      <c r="AW75" s="31"/>
      <c r="AX75" s="31"/>
      <c r="AY75" s="31"/>
      <c r="AZ75" s="31"/>
    </row>
    <row r="76" spans="1:52" ht="15" customHeight="1">
      <c r="A76" s="31"/>
      <c r="B76" s="31"/>
      <c r="C76" s="31"/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  <c r="AA76" s="31"/>
      <c r="AB76" s="31"/>
      <c r="AC76" s="31"/>
      <c r="AD76" s="31"/>
      <c r="AE76" s="31"/>
      <c r="AF76" s="31"/>
      <c r="AG76" s="31"/>
      <c r="AH76" s="31"/>
      <c r="AI76" s="31"/>
      <c r="AJ76" s="31"/>
      <c r="AK76" s="31"/>
      <c r="AL76" s="31"/>
      <c r="AM76" s="31"/>
      <c r="AN76" s="31"/>
      <c r="AO76" s="31"/>
      <c r="AP76" s="31"/>
      <c r="AQ76" s="31"/>
      <c r="AR76" s="31"/>
      <c r="AS76" s="31"/>
      <c r="AT76" s="31"/>
      <c r="AU76" s="31"/>
      <c r="AV76" s="31"/>
      <c r="AW76" s="31"/>
      <c r="AX76" s="31"/>
      <c r="AY76" s="31"/>
      <c r="AZ76" s="31"/>
    </row>
    <row r="77" spans="1:52" ht="15" customHeight="1">
      <c r="A77" s="31"/>
      <c r="B77" s="31"/>
      <c r="C77" s="31"/>
      <c r="D77" s="31"/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31"/>
      <c r="AA77" s="31"/>
      <c r="AB77" s="31"/>
      <c r="AC77" s="31"/>
      <c r="AD77" s="31"/>
      <c r="AE77" s="31"/>
      <c r="AF77" s="31"/>
      <c r="AG77" s="31"/>
      <c r="AH77" s="31"/>
      <c r="AI77" s="31"/>
      <c r="AJ77" s="31"/>
      <c r="AK77" s="31"/>
      <c r="AL77" s="31"/>
      <c r="AM77" s="31"/>
      <c r="AN77" s="31"/>
      <c r="AO77" s="31"/>
      <c r="AP77" s="31"/>
      <c r="AQ77" s="31"/>
      <c r="AR77" s="31"/>
      <c r="AS77" s="31"/>
      <c r="AT77" s="31"/>
      <c r="AU77" s="31"/>
      <c r="AV77" s="31"/>
      <c r="AW77" s="31"/>
      <c r="AX77" s="31"/>
      <c r="AY77" s="31"/>
      <c r="AZ77" s="31"/>
    </row>
    <row r="78" spans="1:52" ht="15" customHeight="1">
      <c r="A78" s="31"/>
      <c r="B78" s="31"/>
      <c r="C78" s="31"/>
      <c r="D78" s="31"/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31"/>
      <c r="AA78" s="31"/>
      <c r="AB78" s="31"/>
      <c r="AC78" s="31"/>
      <c r="AD78" s="31"/>
      <c r="AE78" s="31"/>
      <c r="AF78" s="31"/>
      <c r="AG78" s="31"/>
      <c r="AH78" s="31"/>
      <c r="AI78" s="31"/>
      <c r="AJ78" s="31"/>
      <c r="AK78" s="31"/>
      <c r="AL78" s="31"/>
      <c r="AM78" s="31"/>
      <c r="AN78" s="31"/>
      <c r="AO78" s="31"/>
      <c r="AP78" s="31"/>
      <c r="AQ78" s="31"/>
      <c r="AR78" s="31"/>
      <c r="AS78" s="31"/>
      <c r="AT78" s="31"/>
      <c r="AU78" s="31"/>
      <c r="AV78" s="31"/>
      <c r="AW78" s="31"/>
      <c r="AX78" s="31"/>
      <c r="AY78" s="31"/>
      <c r="AZ78" s="31"/>
    </row>
    <row r="79" spans="1:52" ht="15" customHeight="1">
      <c r="A79" s="31"/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1"/>
      <c r="AA79" s="31"/>
      <c r="AB79" s="31"/>
      <c r="AC79" s="31"/>
      <c r="AD79" s="31"/>
      <c r="AE79" s="31"/>
      <c r="AF79" s="31"/>
      <c r="AG79" s="31"/>
      <c r="AH79" s="31"/>
      <c r="AI79" s="31"/>
      <c r="AJ79" s="31"/>
      <c r="AK79" s="31"/>
      <c r="AL79" s="31"/>
      <c r="AM79" s="31"/>
      <c r="AN79" s="31"/>
      <c r="AO79" s="31"/>
      <c r="AP79" s="31"/>
      <c r="AQ79" s="31"/>
      <c r="AR79" s="31"/>
      <c r="AS79" s="31"/>
      <c r="AT79" s="31"/>
      <c r="AU79" s="31"/>
      <c r="AV79" s="31"/>
      <c r="AW79" s="31"/>
      <c r="AX79" s="31"/>
      <c r="AY79" s="31"/>
      <c r="AZ79" s="31"/>
    </row>
    <row r="80" spans="1:52" ht="15" customHeight="1">
      <c r="A80" s="31"/>
      <c r="B80" s="31"/>
      <c r="C80" s="31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  <c r="AA80" s="31"/>
      <c r="AB80" s="31"/>
      <c r="AC80" s="31"/>
      <c r="AD80" s="31"/>
      <c r="AE80" s="31"/>
      <c r="AF80" s="31"/>
      <c r="AG80" s="31"/>
      <c r="AH80" s="31"/>
      <c r="AI80" s="31"/>
      <c r="AJ80" s="31"/>
      <c r="AK80" s="31"/>
      <c r="AL80" s="31"/>
      <c r="AM80" s="31"/>
      <c r="AN80" s="31"/>
      <c r="AO80" s="31"/>
      <c r="AP80" s="31"/>
      <c r="AQ80" s="31"/>
      <c r="AR80" s="31"/>
      <c r="AS80" s="31"/>
      <c r="AT80" s="31"/>
      <c r="AU80" s="31"/>
      <c r="AV80" s="31"/>
      <c r="AW80" s="31"/>
      <c r="AX80" s="31"/>
      <c r="AY80" s="31"/>
      <c r="AZ80" s="31"/>
    </row>
    <row r="81" spans="1:52" ht="15" customHeight="1">
      <c r="A81" s="31"/>
      <c r="B81" s="31"/>
      <c r="C81" s="31"/>
      <c r="D81" s="31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  <c r="AA81" s="31"/>
      <c r="AB81" s="31"/>
      <c r="AC81" s="31"/>
      <c r="AD81" s="31"/>
      <c r="AE81" s="31"/>
      <c r="AF81" s="31"/>
      <c r="AG81" s="31"/>
      <c r="AH81" s="31"/>
      <c r="AI81" s="31"/>
      <c r="AJ81" s="31"/>
      <c r="AK81" s="31"/>
      <c r="AL81" s="31"/>
      <c r="AM81" s="31"/>
      <c r="AN81" s="31"/>
      <c r="AO81" s="31"/>
      <c r="AP81" s="31"/>
      <c r="AQ81" s="31"/>
      <c r="AR81" s="31"/>
      <c r="AS81" s="31"/>
      <c r="AT81" s="31"/>
      <c r="AU81" s="31"/>
      <c r="AV81" s="31"/>
      <c r="AW81" s="31"/>
      <c r="AX81" s="31"/>
      <c r="AY81" s="31"/>
      <c r="AZ81" s="31"/>
    </row>
    <row r="82" spans="1:52" ht="15" customHeight="1">
      <c r="A82" s="31"/>
      <c r="B82" s="31"/>
      <c r="C82" s="31"/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1"/>
      <c r="AA82" s="31"/>
      <c r="AB82" s="31"/>
      <c r="AC82" s="31"/>
      <c r="AD82" s="31"/>
      <c r="AE82" s="31"/>
      <c r="AF82" s="31"/>
      <c r="AG82" s="31"/>
      <c r="AH82" s="31"/>
      <c r="AI82" s="31"/>
      <c r="AJ82" s="31"/>
      <c r="AK82" s="31"/>
      <c r="AL82" s="31"/>
      <c r="AM82" s="31"/>
      <c r="AN82" s="31"/>
      <c r="AO82" s="31"/>
      <c r="AP82" s="31"/>
      <c r="AQ82" s="31"/>
      <c r="AR82" s="31"/>
      <c r="AS82" s="31"/>
      <c r="AT82" s="31"/>
      <c r="AU82" s="31"/>
      <c r="AV82" s="31"/>
      <c r="AW82" s="31"/>
      <c r="AX82" s="31"/>
      <c r="AY82" s="31"/>
      <c r="AZ82" s="31"/>
    </row>
    <row r="83" spans="1:52" ht="15" customHeight="1">
      <c r="A83" s="31"/>
      <c r="B83" s="31"/>
      <c r="C83" s="31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  <c r="AA83" s="31"/>
      <c r="AB83" s="31"/>
      <c r="AC83" s="31"/>
      <c r="AD83" s="31"/>
      <c r="AE83" s="31"/>
      <c r="AF83" s="31"/>
      <c r="AG83" s="31"/>
      <c r="AH83" s="31"/>
      <c r="AI83" s="31"/>
      <c r="AJ83" s="31"/>
      <c r="AK83" s="31"/>
      <c r="AL83" s="31"/>
      <c r="AM83" s="31"/>
      <c r="AN83" s="31"/>
      <c r="AO83" s="31"/>
      <c r="AP83" s="31"/>
      <c r="AQ83" s="31"/>
      <c r="AR83" s="31"/>
      <c r="AS83" s="31"/>
      <c r="AT83" s="31"/>
      <c r="AU83" s="31"/>
      <c r="AV83" s="31"/>
      <c r="AW83" s="31"/>
      <c r="AX83" s="31"/>
      <c r="AY83" s="31"/>
      <c r="AZ83" s="31"/>
    </row>
    <row r="84" spans="1:52" ht="15" customHeight="1">
      <c r="A84" s="31"/>
      <c r="B84" s="31"/>
      <c r="C84" s="31"/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  <c r="AA84" s="31"/>
      <c r="AB84" s="31"/>
      <c r="AC84" s="31"/>
      <c r="AD84" s="31"/>
      <c r="AE84" s="31"/>
      <c r="AF84" s="31"/>
      <c r="AG84" s="31"/>
      <c r="AH84" s="31"/>
      <c r="AI84" s="31"/>
      <c r="AJ84" s="31"/>
      <c r="AK84" s="31"/>
      <c r="AL84" s="31"/>
      <c r="AM84" s="31"/>
      <c r="AN84" s="31"/>
      <c r="AO84" s="31"/>
      <c r="AP84" s="31"/>
      <c r="AQ84" s="31"/>
      <c r="AR84" s="31"/>
      <c r="AS84" s="31"/>
      <c r="AT84" s="31"/>
      <c r="AU84" s="31"/>
      <c r="AV84" s="31"/>
      <c r="AW84" s="31"/>
      <c r="AX84" s="31"/>
      <c r="AY84" s="31"/>
      <c r="AZ84" s="31"/>
    </row>
    <row r="85" spans="1:52" ht="15" customHeight="1">
      <c r="A85" s="31"/>
      <c r="B85" s="31"/>
      <c r="C85" s="31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  <c r="AA85" s="31"/>
      <c r="AB85" s="31"/>
      <c r="AC85" s="31"/>
      <c r="AD85" s="31"/>
      <c r="AE85" s="31"/>
      <c r="AF85" s="31"/>
      <c r="AG85" s="31"/>
      <c r="AH85" s="31"/>
      <c r="AI85" s="31"/>
      <c r="AJ85" s="31"/>
      <c r="AK85" s="31"/>
      <c r="AL85" s="31"/>
      <c r="AM85" s="31"/>
      <c r="AN85" s="31"/>
      <c r="AO85" s="31"/>
      <c r="AP85" s="31"/>
      <c r="AQ85" s="31"/>
      <c r="AR85" s="31"/>
      <c r="AS85" s="31"/>
      <c r="AT85" s="31"/>
      <c r="AU85" s="31"/>
      <c r="AV85" s="31"/>
      <c r="AW85" s="31"/>
      <c r="AX85" s="31"/>
      <c r="AY85" s="31"/>
      <c r="AZ85" s="31"/>
    </row>
    <row r="86" spans="1:52" ht="15" customHeight="1">
      <c r="A86" s="31"/>
      <c r="B86" s="31"/>
      <c r="C86" s="31"/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  <c r="Z86" s="31"/>
      <c r="AA86" s="31"/>
      <c r="AB86" s="31"/>
      <c r="AC86" s="31"/>
      <c r="AD86" s="31"/>
      <c r="AE86" s="31"/>
      <c r="AF86" s="31"/>
      <c r="AG86" s="31"/>
      <c r="AH86" s="31"/>
      <c r="AI86" s="31"/>
      <c r="AJ86" s="31"/>
      <c r="AK86" s="31"/>
      <c r="AL86" s="31"/>
      <c r="AM86" s="31"/>
      <c r="AN86" s="31"/>
      <c r="AO86" s="31"/>
      <c r="AP86" s="31"/>
      <c r="AQ86" s="31"/>
      <c r="AR86" s="31"/>
      <c r="AS86" s="31"/>
      <c r="AT86" s="31"/>
      <c r="AU86" s="31"/>
      <c r="AV86" s="31"/>
      <c r="AW86" s="31"/>
      <c r="AX86" s="31"/>
      <c r="AY86" s="31"/>
      <c r="AZ86" s="31"/>
    </row>
    <row r="87" spans="1:52" ht="15" customHeight="1">
      <c r="A87" s="31"/>
      <c r="B87" s="31"/>
      <c r="C87" s="31"/>
      <c r="D87" s="31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  <c r="Z87" s="31"/>
      <c r="AA87" s="31"/>
      <c r="AB87" s="31"/>
      <c r="AC87" s="31"/>
      <c r="AD87" s="31"/>
      <c r="AE87" s="31"/>
      <c r="AF87" s="31"/>
      <c r="AG87" s="31"/>
      <c r="AH87" s="31"/>
      <c r="AI87" s="31"/>
      <c r="AJ87" s="31"/>
      <c r="AK87" s="31"/>
      <c r="AL87" s="31"/>
      <c r="AM87" s="31"/>
      <c r="AN87" s="31"/>
      <c r="AO87" s="31"/>
      <c r="AP87" s="31"/>
      <c r="AQ87" s="31"/>
      <c r="AR87" s="31"/>
      <c r="AS87" s="31"/>
      <c r="AT87" s="31"/>
      <c r="AU87" s="31"/>
      <c r="AV87" s="31"/>
      <c r="AW87" s="31"/>
      <c r="AX87" s="31"/>
      <c r="AY87" s="31"/>
      <c r="AZ87" s="31"/>
    </row>
    <row r="88" spans="1:52" ht="15" customHeight="1">
      <c r="A88" s="31"/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  <c r="Z88" s="31"/>
      <c r="AA88" s="31"/>
      <c r="AB88" s="31"/>
      <c r="AC88" s="31"/>
      <c r="AD88" s="31"/>
      <c r="AE88" s="31"/>
      <c r="AF88" s="31"/>
      <c r="AG88" s="31"/>
      <c r="AH88" s="31"/>
      <c r="AI88" s="31"/>
      <c r="AJ88" s="31"/>
      <c r="AK88" s="31"/>
      <c r="AL88" s="31"/>
      <c r="AM88" s="31"/>
      <c r="AN88" s="31"/>
      <c r="AO88" s="31"/>
      <c r="AP88" s="31"/>
      <c r="AQ88" s="31"/>
      <c r="AR88" s="31"/>
      <c r="AS88" s="31"/>
      <c r="AT88" s="31"/>
      <c r="AU88" s="31"/>
      <c r="AV88" s="31"/>
      <c r="AW88" s="31"/>
      <c r="AX88" s="31"/>
      <c r="AY88" s="31"/>
      <c r="AZ88" s="31"/>
    </row>
    <row r="89" spans="1:52" ht="15" customHeight="1">
      <c r="A89" s="31"/>
      <c r="B89" s="31"/>
      <c r="C89" s="31"/>
      <c r="D89" s="31"/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/>
      <c r="Z89" s="31"/>
      <c r="AA89" s="31"/>
      <c r="AB89" s="31"/>
      <c r="AC89" s="31"/>
      <c r="AD89" s="31"/>
      <c r="AE89" s="31"/>
      <c r="AF89" s="31"/>
      <c r="AG89" s="31"/>
      <c r="AH89" s="31"/>
      <c r="AI89" s="31"/>
      <c r="AJ89" s="31"/>
      <c r="AK89" s="31"/>
      <c r="AL89" s="31"/>
      <c r="AM89" s="31"/>
      <c r="AN89" s="31"/>
      <c r="AO89" s="31"/>
      <c r="AP89" s="31"/>
      <c r="AQ89" s="31"/>
      <c r="AR89" s="31"/>
      <c r="AS89" s="31"/>
      <c r="AT89" s="31"/>
      <c r="AU89" s="31"/>
      <c r="AV89" s="31"/>
      <c r="AW89" s="31"/>
      <c r="AX89" s="31"/>
      <c r="AY89" s="31"/>
      <c r="AZ89" s="31"/>
    </row>
    <row r="90" spans="1:52" ht="15" customHeight="1">
      <c r="A90" s="31"/>
      <c r="B90" s="31"/>
      <c r="C90" s="31"/>
      <c r="D90" s="31"/>
      <c r="E90" s="31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/>
      <c r="Z90" s="31"/>
      <c r="AA90" s="31"/>
      <c r="AB90" s="31"/>
      <c r="AC90" s="31"/>
      <c r="AD90" s="31"/>
      <c r="AE90" s="31"/>
      <c r="AF90" s="31"/>
      <c r="AG90" s="31"/>
      <c r="AH90" s="31"/>
      <c r="AI90" s="31"/>
      <c r="AJ90" s="31"/>
      <c r="AK90" s="31"/>
      <c r="AL90" s="31"/>
      <c r="AM90" s="31"/>
      <c r="AN90" s="31"/>
      <c r="AO90" s="31"/>
      <c r="AP90" s="31"/>
      <c r="AQ90" s="31"/>
      <c r="AR90" s="31"/>
      <c r="AS90" s="31"/>
      <c r="AT90" s="31"/>
      <c r="AU90" s="31"/>
      <c r="AV90" s="31"/>
      <c r="AW90" s="31"/>
      <c r="AX90" s="31"/>
      <c r="AY90" s="31"/>
      <c r="AZ90" s="31"/>
    </row>
    <row r="91" spans="1:52" ht="15" customHeight="1">
      <c r="A91" s="31"/>
      <c r="B91" s="31"/>
      <c r="C91" s="31"/>
      <c r="D91" s="31"/>
      <c r="E91" s="31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/>
      <c r="Z91" s="31"/>
      <c r="AA91" s="31"/>
      <c r="AB91" s="31"/>
      <c r="AC91" s="31"/>
      <c r="AD91" s="31"/>
      <c r="AE91" s="31"/>
      <c r="AF91" s="31"/>
      <c r="AG91" s="31"/>
      <c r="AH91" s="31"/>
      <c r="AI91" s="31"/>
      <c r="AJ91" s="31"/>
      <c r="AK91" s="31"/>
      <c r="AL91" s="31"/>
      <c r="AM91" s="31"/>
      <c r="AN91" s="31"/>
      <c r="AO91" s="31"/>
      <c r="AP91" s="31"/>
      <c r="AQ91" s="31"/>
      <c r="AR91" s="31"/>
      <c r="AS91" s="31"/>
      <c r="AT91" s="31"/>
      <c r="AU91" s="31"/>
      <c r="AV91" s="31"/>
      <c r="AW91" s="31"/>
      <c r="AX91" s="31"/>
      <c r="AY91" s="31"/>
      <c r="AZ91" s="31"/>
    </row>
    <row r="92" spans="1:52" ht="15" customHeight="1">
      <c r="A92" s="31"/>
      <c r="B92" s="31"/>
      <c r="C92" s="31"/>
      <c r="D92" s="31"/>
      <c r="E92" s="31"/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/>
      <c r="Z92" s="31"/>
      <c r="AA92" s="31"/>
      <c r="AB92" s="31"/>
      <c r="AC92" s="31"/>
      <c r="AD92" s="31"/>
      <c r="AE92" s="31"/>
      <c r="AF92" s="31"/>
      <c r="AG92" s="31"/>
      <c r="AH92" s="31"/>
      <c r="AI92" s="31"/>
      <c r="AJ92" s="31"/>
      <c r="AK92" s="31"/>
      <c r="AL92" s="31"/>
      <c r="AM92" s="31"/>
      <c r="AN92" s="31"/>
      <c r="AO92" s="31"/>
      <c r="AP92" s="31"/>
      <c r="AQ92" s="31"/>
      <c r="AR92" s="31"/>
      <c r="AS92" s="31"/>
      <c r="AT92" s="31"/>
      <c r="AU92" s="31"/>
      <c r="AV92" s="31"/>
      <c r="AW92" s="31"/>
      <c r="AX92" s="31"/>
      <c r="AY92" s="31"/>
      <c r="AZ92" s="31"/>
    </row>
    <row r="93" spans="1:52" ht="15" customHeight="1">
      <c r="A93" s="31"/>
      <c r="B93" s="31"/>
      <c r="C93" s="31"/>
      <c r="D93" s="31"/>
      <c r="E93" s="31"/>
      <c r="F93" s="31"/>
      <c r="G93" s="31"/>
      <c r="H93" s="31"/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/>
      <c r="Z93" s="31"/>
      <c r="AA93" s="31"/>
      <c r="AB93" s="31"/>
      <c r="AC93" s="31"/>
      <c r="AD93" s="31"/>
      <c r="AE93" s="31"/>
      <c r="AF93" s="31"/>
      <c r="AG93" s="31"/>
      <c r="AH93" s="31"/>
      <c r="AI93" s="31"/>
      <c r="AJ93" s="31"/>
      <c r="AK93" s="31"/>
      <c r="AL93" s="31"/>
      <c r="AM93" s="31"/>
      <c r="AN93" s="31"/>
      <c r="AO93" s="31"/>
      <c r="AP93" s="31"/>
      <c r="AQ93" s="31"/>
      <c r="AR93" s="31"/>
      <c r="AS93" s="31"/>
      <c r="AT93" s="31"/>
      <c r="AU93" s="31"/>
      <c r="AV93" s="31"/>
      <c r="AW93" s="31"/>
      <c r="AX93" s="31"/>
      <c r="AY93" s="31"/>
      <c r="AZ93" s="31"/>
    </row>
    <row r="94" spans="1:52" ht="15" customHeight="1">
      <c r="A94" s="31"/>
      <c r="B94" s="31"/>
      <c r="C94" s="31"/>
      <c r="D94" s="31"/>
      <c r="E94" s="31"/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  <c r="AA94" s="31"/>
      <c r="AB94" s="31"/>
      <c r="AC94" s="31"/>
      <c r="AD94" s="31"/>
      <c r="AE94" s="31"/>
      <c r="AF94" s="31"/>
      <c r="AG94" s="31"/>
      <c r="AH94" s="31"/>
      <c r="AI94" s="31"/>
      <c r="AJ94" s="31"/>
      <c r="AK94" s="31"/>
      <c r="AL94" s="31"/>
      <c r="AM94" s="31"/>
      <c r="AN94" s="31"/>
      <c r="AO94" s="31"/>
      <c r="AP94" s="31"/>
      <c r="AQ94" s="31"/>
      <c r="AR94" s="31"/>
      <c r="AS94" s="31"/>
      <c r="AT94" s="31"/>
      <c r="AU94" s="31"/>
      <c r="AV94" s="31"/>
      <c r="AW94" s="31"/>
      <c r="AX94" s="31"/>
      <c r="AY94" s="31"/>
      <c r="AZ94" s="31"/>
    </row>
    <row r="95" spans="1:52" ht="15" customHeight="1">
      <c r="A95" s="31"/>
      <c r="B95" s="31"/>
      <c r="C95" s="31"/>
      <c r="D95" s="31"/>
      <c r="E95" s="31"/>
      <c r="F95" s="31"/>
      <c r="G95" s="31"/>
      <c r="H95" s="31"/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/>
      <c r="Z95" s="31"/>
      <c r="AA95" s="31"/>
      <c r="AB95" s="31"/>
      <c r="AC95" s="31"/>
      <c r="AD95" s="31"/>
      <c r="AE95" s="31"/>
      <c r="AF95" s="31"/>
      <c r="AG95" s="31"/>
      <c r="AH95" s="31"/>
      <c r="AI95" s="31"/>
      <c r="AJ95" s="31"/>
      <c r="AK95" s="31"/>
      <c r="AL95" s="31"/>
      <c r="AM95" s="31"/>
      <c r="AN95" s="31"/>
      <c r="AO95" s="31"/>
      <c r="AP95" s="31"/>
      <c r="AQ95" s="31"/>
      <c r="AR95" s="31"/>
      <c r="AS95" s="31"/>
      <c r="AT95" s="31"/>
      <c r="AU95" s="31"/>
      <c r="AV95" s="31"/>
      <c r="AW95" s="31"/>
      <c r="AX95" s="31"/>
      <c r="AY95" s="31"/>
      <c r="AZ95" s="31"/>
    </row>
    <row r="96" spans="1:52" ht="15" customHeight="1">
      <c r="A96" s="31"/>
      <c r="B96" s="31"/>
      <c r="C96" s="31"/>
      <c r="D96" s="31"/>
      <c r="E96" s="31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/>
      <c r="Z96" s="31"/>
      <c r="AA96" s="31"/>
      <c r="AB96" s="31"/>
      <c r="AC96" s="31"/>
      <c r="AD96" s="31"/>
      <c r="AE96" s="31"/>
      <c r="AF96" s="31"/>
      <c r="AG96" s="31"/>
      <c r="AH96" s="31"/>
      <c r="AI96" s="31"/>
      <c r="AJ96" s="31"/>
      <c r="AK96" s="31"/>
      <c r="AL96" s="31"/>
      <c r="AM96" s="31"/>
      <c r="AN96" s="31"/>
      <c r="AO96" s="31"/>
      <c r="AP96" s="31"/>
      <c r="AQ96" s="31"/>
      <c r="AR96" s="31"/>
      <c r="AS96" s="31"/>
      <c r="AT96" s="31"/>
      <c r="AU96" s="31"/>
      <c r="AV96" s="31"/>
      <c r="AW96" s="31"/>
      <c r="AX96" s="31"/>
      <c r="AY96" s="31"/>
      <c r="AZ96" s="31"/>
    </row>
    <row r="97" spans="1:52" ht="15" customHeight="1">
      <c r="A97" s="31"/>
      <c r="B97" s="31"/>
      <c r="C97" s="31"/>
      <c r="D97" s="31"/>
      <c r="E97" s="31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/>
      <c r="Z97" s="31"/>
      <c r="AA97" s="31"/>
      <c r="AB97" s="31"/>
      <c r="AC97" s="31"/>
      <c r="AD97" s="31"/>
      <c r="AE97" s="31"/>
      <c r="AF97" s="31"/>
      <c r="AG97" s="31"/>
      <c r="AH97" s="31"/>
      <c r="AI97" s="31"/>
      <c r="AJ97" s="31"/>
      <c r="AK97" s="31"/>
      <c r="AL97" s="31"/>
      <c r="AM97" s="31"/>
      <c r="AN97" s="31"/>
      <c r="AO97" s="31"/>
      <c r="AP97" s="31"/>
      <c r="AQ97" s="31"/>
      <c r="AR97" s="31"/>
      <c r="AS97" s="31"/>
      <c r="AT97" s="31"/>
      <c r="AU97" s="31"/>
      <c r="AV97" s="31"/>
      <c r="AW97" s="31"/>
      <c r="AX97" s="31"/>
      <c r="AY97" s="31"/>
      <c r="AZ97" s="31"/>
    </row>
    <row r="98" spans="1:52" ht="15" customHeight="1">
      <c r="A98" s="31"/>
      <c r="B98" s="31"/>
      <c r="C98" s="31"/>
      <c r="D98" s="31"/>
      <c r="E98" s="31"/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/>
      <c r="Z98" s="31"/>
      <c r="AA98" s="31"/>
      <c r="AB98" s="31"/>
      <c r="AC98" s="31"/>
      <c r="AD98" s="31"/>
      <c r="AE98" s="31"/>
      <c r="AF98" s="31"/>
      <c r="AG98" s="31"/>
      <c r="AH98" s="31"/>
      <c r="AI98" s="31"/>
      <c r="AJ98" s="31"/>
      <c r="AK98" s="31"/>
      <c r="AL98" s="31"/>
      <c r="AM98" s="31"/>
      <c r="AN98" s="31"/>
      <c r="AO98" s="31"/>
      <c r="AP98" s="31"/>
      <c r="AQ98" s="31"/>
      <c r="AR98" s="31"/>
      <c r="AS98" s="31"/>
      <c r="AT98" s="31"/>
      <c r="AU98" s="31"/>
      <c r="AV98" s="31"/>
      <c r="AW98" s="31"/>
      <c r="AX98" s="31"/>
      <c r="AY98" s="31"/>
      <c r="AZ98" s="31"/>
    </row>
    <row r="99" spans="1:52" ht="15" customHeight="1">
      <c r="A99" s="31"/>
      <c r="B99" s="31"/>
      <c r="C99" s="31"/>
      <c r="D99" s="31"/>
      <c r="E99" s="31"/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/>
      <c r="Z99" s="31"/>
      <c r="AA99" s="31"/>
      <c r="AB99" s="31"/>
      <c r="AC99" s="31"/>
      <c r="AD99" s="31"/>
      <c r="AE99" s="31"/>
      <c r="AF99" s="31"/>
      <c r="AG99" s="31"/>
      <c r="AH99" s="31"/>
      <c r="AI99" s="31"/>
      <c r="AJ99" s="31"/>
      <c r="AK99" s="31"/>
      <c r="AL99" s="31"/>
      <c r="AM99" s="31"/>
      <c r="AN99" s="31"/>
      <c r="AO99" s="31"/>
      <c r="AP99" s="31"/>
      <c r="AQ99" s="31"/>
      <c r="AR99" s="31"/>
      <c r="AS99" s="31"/>
      <c r="AT99" s="31"/>
      <c r="AU99" s="31"/>
      <c r="AV99" s="31"/>
      <c r="AW99" s="31"/>
      <c r="AX99" s="31"/>
      <c r="AY99" s="31"/>
      <c r="AZ99" s="31"/>
    </row>
    <row r="100" spans="1:52" ht="15" customHeight="1">
      <c r="A100" s="31"/>
      <c r="B100" s="31"/>
      <c r="C100" s="31"/>
      <c r="D100" s="31"/>
      <c r="E100" s="31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/>
      <c r="Z100" s="31"/>
      <c r="AA100" s="31"/>
      <c r="AB100" s="31"/>
      <c r="AC100" s="31"/>
      <c r="AD100" s="31"/>
      <c r="AE100" s="31"/>
      <c r="AF100" s="31"/>
      <c r="AG100" s="31"/>
      <c r="AH100" s="31"/>
      <c r="AI100" s="31"/>
      <c r="AJ100" s="31"/>
      <c r="AK100" s="31"/>
      <c r="AL100" s="31"/>
      <c r="AM100" s="31"/>
      <c r="AN100" s="31"/>
      <c r="AO100" s="31"/>
      <c r="AP100" s="31"/>
      <c r="AQ100" s="31"/>
      <c r="AR100" s="31"/>
      <c r="AS100" s="31"/>
      <c r="AT100" s="31"/>
      <c r="AU100" s="31"/>
      <c r="AV100" s="31"/>
      <c r="AW100" s="31"/>
      <c r="AX100" s="31"/>
      <c r="AY100" s="31"/>
      <c r="AZ100" s="31"/>
    </row>
    <row r="101" spans="1:52" ht="15" customHeight="1">
      <c r="A101" s="31"/>
      <c r="B101" s="31"/>
      <c r="C101" s="31"/>
      <c r="D101" s="31"/>
      <c r="E101" s="31"/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/>
      <c r="Z101" s="31"/>
      <c r="AA101" s="31"/>
      <c r="AB101" s="31"/>
      <c r="AC101" s="31"/>
      <c r="AD101" s="31"/>
      <c r="AE101" s="31"/>
      <c r="AF101" s="31"/>
      <c r="AG101" s="31"/>
      <c r="AH101" s="31"/>
      <c r="AI101" s="31"/>
      <c r="AJ101" s="31"/>
      <c r="AK101" s="31"/>
      <c r="AL101" s="31"/>
      <c r="AM101" s="31"/>
      <c r="AN101" s="31"/>
      <c r="AO101" s="31"/>
      <c r="AP101" s="31"/>
      <c r="AQ101" s="31"/>
      <c r="AR101" s="31"/>
      <c r="AS101" s="31"/>
      <c r="AT101" s="31"/>
      <c r="AU101" s="31"/>
      <c r="AV101" s="31"/>
      <c r="AW101" s="31"/>
      <c r="AX101" s="31"/>
      <c r="AY101" s="31"/>
      <c r="AZ101" s="31"/>
    </row>
    <row r="102" spans="1:52" ht="15" customHeight="1">
      <c r="A102" s="31"/>
      <c r="B102" s="31"/>
      <c r="C102" s="31"/>
      <c r="D102" s="31"/>
      <c r="E102" s="31"/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/>
      <c r="Z102" s="31"/>
      <c r="AA102" s="31"/>
      <c r="AB102" s="31"/>
      <c r="AC102" s="31"/>
      <c r="AD102" s="31"/>
      <c r="AE102" s="31"/>
      <c r="AF102" s="31"/>
      <c r="AG102" s="31"/>
      <c r="AH102" s="31"/>
      <c r="AI102" s="31"/>
      <c r="AJ102" s="31"/>
      <c r="AK102" s="31"/>
      <c r="AL102" s="31"/>
      <c r="AM102" s="31"/>
      <c r="AN102" s="31"/>
      <c r="AO102" s="31"/>
      <c r="AP102" s="31"/>
      <c r="AQ102" s="31"/>
      <c r="AR102" s="31"/>
      <c r="AS102" s="31"/>
      <c r="AT102" s="31"/>
      <c r="AU102" s="31"/>
      <c r="AV102" s="31"/>
      <c r="AW102" s="31"/>
      <c r="AX102" s="31"/>
      <c r="AY102" s="31"/>
      <c r="AZ102" s="31"/>
    </row>
    <row r="103" spans="1:52" ht="15" customHeight="1">
      <c r="A103" s="31"/>
      <c r="B103" s="31"/>
      <c r="C103" s="31"/>
      <c r="D103" s="31"/>
      <c r="E103" s="31"/>
      <c r="F103" s="31"/>
      <c r="G103" s="31"/>
      <c r="H103" s="31"/>
      <c r="I103" s="31"/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/>
      <c r="Z103" s="31"/>
      <c r="AA103" s="31"/>
      <c r="AB103" s="31"/>
      <c r="AC103" s="31"/>
      <c r="AD103" s="31"/>
      <c r="AE103" s="31"/>
      <c r="AF103" s="31"/>
      <c r="AG103" s="31"/>
      <c r="AH103" s="31"/>
      <c r="AI103" s="31"/>
      <c r="AJ103" s="31"/>
      <c r="AK103" s="31"/>
      <c r="AL103" s="31"/>
      <c r="AM103" s="31"/>
      <c r="AN103" s="31"/>
      <c r="AO103" s="31"/>
      <c r="AP103" s="31"/>
      <c r="AQ103" s="31"/>
      <c r="AR103" s="31"/>
      <c r="AS103" s="31"/>
      <c r="AT103" s="31"/>
      <c r="AU103" s="31"/>
      <c r="AV103" s="31"/>
      <c r="AW103" s="31"/>
      <c r="AX103" s="31"/>
      <c r="AY103" s="31"/>
      <c r="AZ103" s="31"/>
    </row>
    <row r="104" spans="1:52" ht="15" customHeight="1">
      <c r="A104" s="31"/>
      <c r="B104" s="31"/>
      <c r="C104" s="31"/>
      <c r="D104" s="31"/>
      <c r="E104" s="31"/>
      <c r="F104" s="31"/>
      <c r="G104" s="31"/>
      <c r="H104" s="31"/>
      <c r="I104" s="31"/>
      <c r="J104" s="31"/>
      <c r="K104" s="31"/>
      <c r="L104" s="31"/>
      <c r="M104" s="31"/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/>
      <c r="Z104" s="31"/>
      <c r="AA104" s="31"/>
      <c r="AB104" s="31"/>
      <c r="AC104" s="31"/>
      <c r="AD104" s="31"/>
      <c r="AE104" s="31"/>
      <c r="AF104" s="31"/>
      <c r="AG104" s="31"/>
      <c r="AH104" s="31"/>
      <c r="AI104" s="31"/>
      <c r="AJ104" s="31"/>
      <c r="AK104" s="31"/>
      <c r="AL104" s="31"/>
      <c r="AM104" s="31"/>
      <c r="AN104" s="31"/>
      <c r="AO104" s="31"/>
      <c r="AP104" s="31"/>
      <c r="AQ104" s="31"/>
      <c r="AR104" s="31"/>
      <c r="AS104" s="31"/>
      <c r="AT104" s="31"/>
      <c r="AU104" s="31"/>
      <c r="AV104" s="31"/>
      <c r="AW104" s="31"/>
      <c r="AX104" s="31"/>
      <c r="AY104" s="31"/>
      <c r="AZ104" s="31"/>
    </row>
    <row r="105" spans="1:52" ht="15" customHeight="1">
      <c r="A105" s="31"/>
      <c r="B105" s="31"/>
      <c r="C105" s="31"/>
      <c r="D105" s="31"/>
      <c r="E105" s="31"/>
      <c r="F105" s="31"/>
      <c r="G105" s="31"/>
      <c r="H105" s="31"/>
      <c r="I105" s="31"/>
      <c r="J105" s="31"/>
      <c r="K105" s="31"/>
      <c r="L105" s="31"/>
      <c r="M105" s="31"/>
      <c r="N105" s="31"/>
      <c r="O105" s="31"/>
      <c r="P105" s="31"/>
      <c r="Q105" s="31"/>
      <c r="R105" s="31"/>
      <c r="S105" s="31"/>
      <c r="T105" s="31"/>
      <c r="U105" s="31"/>
      <c r="V105" s="31"/>
      <c r="W105" s="31"/>
      <c r="X105" s="31"/>
      <c r="Y105" s="31"/>
      <c r="Z105" s="31"/>
      <c r="AA105" s="31"/>
      <c r="AB105" s="31"/>
      <c r="AC105" s="31"/>
      <c r="AD105" s="31"/>
      <c r="AE105" s="31"/>
      <c r="AF105" s="31"/>
      <c r="AG105" s="31"/>
      <c r="AH105" s="31"/>
      <c r="AI105" s="31"/>
      <c r="AJ105" s="31"/>
      <c r="AK105" s="31"/>
      <c r="AL105" s="31"/>
      <c r="AM105" s="31"/>
      <c r="AN105" s="31"/>
      <c r="AO105" s="31"/>
      <c r="AP105" s="31"/>
      <c r="AQ105" s="31"/>
      <c r="AR105" s="31"/>
      <c r="AS105" s="31"/>
      <c r="AT105" s="31"/>
      <c r="AU105" s="31"/>
      <c r="AV105" s="31"/>
      <c r="AW105" s="31"/>
      <c r="AX105" s="31"/>
      <c r="AY105" s="31"/>
      <c r="AZ105" s="31"/>
    </row>
    <row r="106" spans="1:52" ht="15" customHeight="1">
      <c r="A106" s="31"/>
      <c r="B106" s="31"/>
      <c r="C106" s="31"/>
      <c r="D106" s="31"/>
      <c r="E106" s="31"/>
      <c r="F106" s="31"/>
      <c r="G106" s="31"/>
      <c r="H106" s="31"/>
      <c r="I106" s="31"/>
      <c r="J106" s="31"/>
      <c r="K106" s="31"/>
      <c r="L106" s="31"/>
      <c r="M106" s="31"/>
      <c r="N106" s="31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/>
      <c r="Z106" s="31"/>
      <c r="AA106" s="31"/>
      <c r="AB106" s="31"/>
      <c r="AC106" s="31"/>
      <c r="AD106" s="31"/>
      <c r="AE106" s="31"/>
      <c r="AF106" s="31"/>
      <c r="AG106" s="31"/>
      <c r="AH106" s="31"/>
      <c r="AI106" s="31"/>
      <c r="AJ106" s="31"/>
      <c r="AK106" s="31"/>
      <c r="AL106" s="31"/>
      <c r="AM106" s="31"/>
      <c r="AN106" s="31"/>
      <c r="AO106" s="31"/>
      <c r="AP106" s="31"/>
      <c r="AQ106" s="31"/>
      <c r="AR106" s="31"/>
      <c r="AS106" s="31"/>
      <c r="AT106" s="31"/>
      <c r="AU106" s="31"/>
      <c r="AV106" s="31"/>
      <c r="AW106" s="31"/>
      <c r="AX106" s="31"/>
      <c r="AY106" s="31"/>
      <c r="AZ106" s="31"/>
    </row>
    <row r="107" spans="1:52" ht="15" customHeight="1">
      <c r="A107" s="31"/>
      <c r="B107" s="31"/>
      <c r="C107" s="31"/>
      <c r="D107" s="31"/>
      <c r="E107" s="31"/>
      <c r="F107" s="31"/>
      <c r="G107" s="31"/>
      <c r="H107" s="31"/>
      <c r="I107" s="31"/>
      <c r="J107" s="31"/>
      <c r="K107" s="31"/>
      <c r="L107" s="31"/>
      <c r="M107" s="31"/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31"/>
      <c r="Z107" s="31"/>
      <c r="AA107" s="31"/>
      <c r="AB107" s="31"/>
      <c r="AC107" s="31"/>
      <c r="AD107" s="31"/>
      <c r="AE107" s="31"/>
      <c r="AF107" s="31"/>
      <c r="AG107" s="31"/>
      <c r="AH107" s="31"/>
      <c r="AI107" s="31"/>
      <c r="AJ107" s="31"/>
      <c r="AK107" s="31"/>
      <c r="AL107" s="31"/>
      <c r="AM107" s="31"/>
      <c r="AN107" s="31"/>
      <c r="AO107" s="31"/>
      <c r="AP107" s="31"/>
      <c r="AQ107" s="31"/>
      <c r="AR107" s="31"/>
      <c r="AS107" s="31"/>
      <c r="AT107" s="31"/>
      <c r="AU107" s="31"/>
      <c r="AV107" s="31"/>
      <c r="AW107" s="31"/>
      <c r="AX107" s="31"/>
      <c r="AY107" s="31"/>
      <c r="AZ107" s="31"/>
    </row>
    <row r="108" spans="1:52" ht="15" customHeight="1">
      <c r="A108" s="31"/>
      <c r="B108" s="31"/>
      <c r="C108" s="31"/>
      <c r="D108" s="31"/>
      <c r="E108" s="31"/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  <c r="Z108" s="31"/>
      <c r="AA108" s="31"/>
      <c r="AB108" s="31"/>
      <c r="AC108" s="31"/>
      <c r="AD108" s="31"/>
      <c r="AE108" s="31"/>
      <c r="AF108" s="31"/>
      <c r="AG108" s="31"/>
      <c r="AH108" s="31"/>
      <c r="AI108" s="31"/>
      <c r="AJ108" s="31"/>
      <c r="AK108" s="31"/>
      <c r="AL108" s="31"/>
      <c r="AM108" s="31"/>
      <c r="AN108" s="31"/>
      <c r="AO108" s="31"/>
      <c r="AP108" s="31"/>
      <c r="AQ108" s="31"/>
      <c r="AR108" s="31"/>
      <c r="AS108" s="31"/>
      <c r="AT108" s="31"/>
      <c r="AU108" s="31"/>
      <c r="AV108" s="31"/>
      <c r="AW108" s="31"/>
      <c r="AX108" s="31"/>
      <c r="AY108" s="31"/>
      <c r="AZ108" s="31"/>
    </row>
    <row r="109" spans="1:52" ht="15" customHeight="1">
      <c r="A109" s="31"/>
      <c r="B109" s="31"/>
      <c r="C109" s="31"/>
      <c r="D109" s="31"/>
      <c r="E109" s="31"/>
      <c r="F109" s="31"/>
      <c r="G109" s="31"/>
      <c r="H109" s="31"/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  <c r="Z109" s="31"/>
      <c r="AA109" s="31"/>
      <c r="AB109" s="31"/>
      <c r="AC109" s="31"/>
      <c r="AD109" s="31"/>
      <c r="AE109" s="31"/>
      <c r="AF109" s="31"/>
      <c r="AG109" s="31"/>
      <c r="AH109" s="31"/>
      <c r="AI109" s="31"/>
      <c r="AJ109" s="31"/>
      <c r="AK109" s="31"/>
      <c r="AL109" s="31"/>
      <c r="AM109" s="31"/>
      <c r="AN109" s="31"/>
      <c r="AO109" s="31"/>
      <c r="AP109" s="31"/>
      <c r="AQ109" s="31"/>
      <c r="AR109" s="31"/>
      <c r="AS109" s="31"/>
      <c r="AT109" s="31"/>
      <c r="AU109" s="31"/>
      <c r="AV109" s="31"/>
      <c r="AW109" s="31"/>
      <c r="AX109" s="31"/>
      <c r="AY109" s="31"/>
      <c r="AZ109" s="31"/>
    </row>
    <row r="110" spans="1:52" ht="15" customHeight="1">
      <c r="A110" s="31"/>
      <c r="B110" s="31"/>
      <c r="C110" s="31"/>
      <c r="D110" s="31"/>
      <c r="E110" s="31"/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/>
      <c r="Z110" s="31"/>
      <c r="AA110" s="31"/>
      <c r="AB110" s="31"/>
      <c r="AC110" s="31"/>
      <c r="AD110" s="31"/>
      <c r="AE110" s="31"/>
      <c r="AF110" s="31"/>
      <c r="AG110" s="31"/>
      <c r="AH110" s="31"/>
      <c r="AI110" s="31"/>
      <c r="AJ110" s="31"/>
      <c r="AK110" s="31"/>
      <c r="AL110" s="31"/>
      <c r="AM110" s="31"/>
      <c r="AN110" s="31"/>
      <c r="AO110" s="31"/>
      <c r="AP110" s="31"/>
      <c r="AQ110" s="31"/>
      <c r="AR110" s="31"/>
      <c r="AS110" s="31"/>
      <c r="AT110" s="31"/>
      <c r="AU110" s="31"/>
      <c r="AV110" s="31"/>
      <c r="AW110" s="31"/>
      <c r="AX110" s="31"/>
      <c r="AY110" s="31"/>
      <c r="AZ110" s="31"/>
    </row>
    <row r="111" spans="1:52" ht="15" customHeight="1">
      <c r="A111" s="31"/>
      <c r="B111" s="31"/>
      <c r="C111" s="31"/>
      <c r="D111" s="31"/>
      <c r="E111" s="31"/>
      <c r="F111" s="31"/>
      <c r="G111" s="31"/>
      <c r="H111" s="31"/>
      <c r="I111" s="31"/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  <c r="Z111" s="31"/>
      <c r="AA111" s="31"/>
      <c r="AB111" s="31"/>
      <c r="AC111" s="31"/>
      <c r="AD111" s="31"/>
      <c r="AE111" s="31"/>
      <c r="AF111" s="31"/>
      <c r="AG111" s="31"/>
      <c r="AH111" s="31"/>
      <c r="AI111" s="31"/>
      <c r="AJ111" s="31"/>
      <c r="AK111" s="31"/>
      <c r="AL111" s="31"/>
      <c r="AM111" s="31"/>
      <c r="AN111" s="31"/>
      <c r="AO111" s="31"/>
      <c r="AP111" s="31"/>
      <c r="AQ111" s="31"/>
      <c r="AR111" s="31"/>
      <c r="AS111" s="31"/>
      <c r="AT111" s="31"/>
      <c r="AU111" s="31"/>
      <c r="AV111" s="31"/>
      <c r="AW111" s="31"/>
      <c r="AX111" s="31"/>
      <c r="AY111" s="31"/>
      <c r="AZ111" s="31"/>
    </row>
    <row r="112" spans="1:52" ht="15" customHeight="1">
      <c r="A112" s="31"/>
      <c r="B112" s="31"/>
      <c r="C112" s="31"/>
      <c r="D112" s="31"/>
      <c r="E112" s="31"/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/>
      <c r="Z112" s="31"/>
      <c r="AA112" s="31"/>
      <c r="AB112" s="31"/>
      <c r="AC112" s="31"/>
      <c r="AD112" s="31"/>
      <c r="AE112" s="31"/>
      <c r="AF112" s="31"/>
      <c r="AG112" s="31"/>
      <c r="AH112" s="31"/>
      <c r="AI112" s="31"/>
      <c r="AJ112" s="31"/>
      <c r="AK112" s="31"/>
      <c r="AL112" s="31"/>
      <c r="AM112" s="31"/>
      <c r="AN112" s="31"/>
      <c r="AO112" s="31"/>
      <c r="AP112" s="31"/>
      <c r="AQ112" s="31"/>
      <c r="AR112" s="31"/>
      <c r="AS112" s="31"/>
      <c r="AT112" s="31"/>
      <c r="AU112" s="31"/>
      <c r="AV112" s="31"/>
      <c r="AW112" s="31"/>
      <c r="AX112" s="31"/>
      <c r="AY112" s="31"/>
      <c r="AZ112" s="31"/>
    </row>
    <row r="113" spans="1:52" ht="15" customHeight="1">
      <c r="A113" s="31"/>
      <c r="B113" s="31"/>
      <c r="C113" s="31"/>
      <c r="D113" s="31"/>
      <c r="E113" s="31"/>
      <c r="F113" s="31"/>
      <c r="G113" s="31"/>
      <c r="H113" s="31"/>
      <c r="I113" s="31"/>
      <c r="J113" s="31"/>
      <c r="K113" s="31"/>
      <c r="L113" s="31"/>
      <c r="M113" s="31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/>
      <c r="Z113" s="31"/>
      <c r="AA113" s="31"/>
      <c r="AB113" s="31"/>
      <c r="AC113" s="31"/>
      <c r="AD113" s="31"/>
      <c r="AE113" s="31"/>
      <c r="AF113" s="31"/>
      <c r="AG113" s="31"/>
      <c r="AH113" s="31"/>
      <c r="AI113" s="31"/>
      <c r="AJ113" s="31"/>
      <c r="AK113" s="31"/>
      <c r="AL113" s="31"/>
      <c r="AM113" s="31"/>
      <c r="AN113" s="31"/>
      <c r="AO113" s="31"/>
      <c r="AP113" s="31"/>
      <c r="AQ113" s="31"/>
      <c r="AR113" s="31"/>
      <c r="AS113" s="31"/>
      <c r="AT113" s="31"/>
      <c r="AU113" s="31"/>
      <c r="AV113" s="31"/>
      <c r="AW113" s="31"/>
      <c r="AX113" s="31"/>
      <c r="AY113" s="31"/>
      <c r="AZ113" s="31"/>
    </row>
    <row r="114" spans="1:52" ht="15" customHeight="1">
      <c r="A114" s="31"/>
      <c r="B114" s="31"/>
      <c r="C114" s="31"/>
      <c r="D114" s="31"/>
      <c r="E114" s="31"/>
      <c r="F114" s="31"/>
      <c r="G114" s="31"/>
      <c r="H114" s="31"/>
      <c r="I114" s="31"/>
      <c r="J114" s="31"/>
      <c r="K114" s="31"/>
      <c r="L114" s="31"/>
      <c r="M114" s="31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/>
      <c r="Z114" s="31"/>
      <c r="AA114" s="31"/>
      <c r="AB114" s="31"/>
      <c r="AC114" s="31"/>
      <c r="AD114" s="31"/>
      <c r="AE114" s="31"/>
      <c r="AF114" s="31"/>
      <c r="AG114" s="31"/>
      <c r="AH114" s="31"/>
      <c r="AI114" s="31"/>
      <c r="AJ114" s="31"/>
      <c r="AK114" s="31"/>
      <c r="AL114" s="31"/>
      <c r="AM114" s="31"/>
      <c r="AN114" s="31"/>
      <c r="AO114" s="31"/>
      <c r="AP114" s="31"/>
      <c r="AQ114" s="31"/>
      <c r="AR114" s="31"/>
      <c r="AS114" s="31"/>
      <c r="AT114" s="31"/>
      <c r="AU114" s="31"/>
      <c r="AV114" s="31"/>
      <c r="AW114" s="31"/>
      <c r="AX114" s="31"/>
      <c r="AY114" s="31"/>
      <c r="AZ114" s="31"/>
    </row>
    <row r="115" spans="1:52" ht="15" customHeight="1">
      <c r="A115" s="31"/>
      <c r="B115" s="31"/>
      <c r="C115" s="31"/>
      <c r="D115" s="31"/>
      <c r="E115" s="31"/>
      <c r="F115" s="31"/>
      <c r="G115" s="31"/>
      <c r="H115" s="31"/>
      <c r="I115" s="31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/>
      <c r="Z115" s="31"/>
      <c r="AA115" s="31"/>
      <c r="AB115" s="31"/>
      <c r="AC115" s="31"/>
      <c r="AD115" s="31"/>
      <c r="AE115" s="31"/>
      <c r="AF115" s="31"/>
      <c r="AG115" s="31"/>
      <c r="AH115" s="31"/>
      <c r="AI115" s="31"/>
      <c r="AJ115" s="31"/>
      <c r="AK115" s="31"/>
      <c r="AL115" s="31"/>
      <c r="AM115" s="31"/>
      <c r="AN115" s="31"/>
      <c r="AO115" s="31"/>
      <c r="AP115" s="31"/>
      <c r="AQ115" s="31"/>
      <c r="AR115" s="31"/>
      <c r="AS115" s="31"/>
      <c r="AT115" s="31"/>
      <c r="AU115" s="31"/>
      <c r="AV115" s="31"/>
      <c r="AW115" s="31"/>
      <c r="AX115" s="31"/>
      <c r="AY115" s="31"/>
      <c r="AZ115" s="31"/>
    </row>
    <row r="116" spans="1:52" ht="15" customHeight="1">
      <c r="A116" s="31"/>
      <c r="B116" s="31"/>
      <c r="C116" s="31"/>
      <c r="D116" s="31"/>
      <c r="E116" s="31"/>
      <c r="F116" s="31"/>
      <c r="G116" s="31"/>
      <c r="H116" s="31"/>
      <c r="I116" s="31"/>
      <c r="J116" s="31"/>
      <c r="K116" s="31"/>
      <c r="L116" s="31"/>
      <c r="M116" s="31"/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/>
      <c r="Z116" s="31"/>
      <c r="AA116" s="31"/>
      <c r="AB116" s="31"/>
      <c r="AC116" s="31"/>
      <c r="AD116" s="31"/>
      <c r="AE116" s="31"/>
      <c r="AF116" s="31"/>
      <c r="AG116" s="31"/>
      <c r="AH116" s="31"/>
      <c r="AI116" s="31"/>
      <c r="AJ116" s="31"/>
      <c r="AK116" s="31"/>
      <c r="AL116" s="31"/>
      <c r="AM116" s="31"/>
      <c r="AN116" s="31"/>
      <c r="AO116" s="31"/>
      <c r="AP116" s="31"/>
      <c r="AQ116" s="31"/>
      <c r="AR116" s="31"/>
      <c r="AS116" s="31"/>
      <c r="AT116" s="31"/>
      <c r="AU116" s="31"/>
      <c r="AV116" s="31"/>
      <c r="AW116" s="31"/>
      <c r="AX116" s="31"/>
      <c r="AY116" s="31"/>
      <c r="AZ116" s="31"/>
    </row>
    <row r="117" spans="1:52" ht="15" customHeight="1">
      <c r="A117" s="31"/>
      <c r="B117" s="31"/>
      <c r="C117" s="31"/>
      <c r="D117" s="31"/>
      <c r="E117" s="31"/>
      <c r="F117" s="31"/>
      <c r="G117" s="31"/>
      <c r="H117" s="31"/>
      <c r="I117" s="31"/>
      <c r="J117" s="31"/>
      <c r="K117" s="31"/>
      <c r="L117" s="31"/>
      <c r="M117" s="31"/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/>
      <c r="Z117" s="31"/>
      <c r="AA117" s="31"/>
      <c r="AB117" s="31"/>
      <c r="AC117" s="31"/>
      <c r="AD117" s="31"/>
      <c r="AE117" s="31"/>
      <c r="AF117" s="31"/>
      <c r="AG117" s="31"/>
      <c r="AH117" s="31"/>
      <c r="AI117" s="31"/>
      <c r="AJ117" s="31"/>
      <c r="AK117" s="31"/>
      <c r="AL117" s="31"/>
      <c r="AM117" s="31"/>
      <c r="AN117" s="31"/>
      <c r="AO117" s="31"/>
      <c r="AP117" s="31"/>
      <c r="AQ117" s="31"/>
      <c r="AR117" s="31"/>
      <c r="AS117" s="31"/>
      <c r="AT117" s="31"/>
      <c r="AU117" s="31"/>
      <c r="AV117" s="31"/>
      <c r="AW117" s="31"/>
      <c r="AX117" s="31"/>
      <c r="AY117" s="31"/>
      <c r="AZ117" s="31"/>
    </row>
    <row r="118" spans="1:52" ht="15" customHeight="1">
      <c r="A118" s="31"/>
      <c r="B118" s="31"/>
      <c r="C118" s="31"/>
      <c r="D118" s="31"/>
      <c r="E118" s="31"/>
      <c r="F118" s="31"/>
      <c r="G118" s="31"/>
      <c r="H118" s="31"/>
      <c r="I118" s="31"/>
      <c r="J118" s="31"/>
      <c r="K118" s="31"/>
      <c r="L118" s="31"/>
      <c r="M118" s="31"/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/>
      <c r="Z118" s="31"/>
      <c r="AA118" s="31"/>
      <c r="AB118" s="31"/>
      <c r="AC118" s="31"/>
      <c r="AD118" s="31"/>
      <c r="AE118" s="31"/>
      <c r="AF118" s="31"/>
      <c r="AG118" s="31"/>
      <c r="AH118" s="31"/>
      <c r="AI118" s="31"/>
      <c r="AJ118" s="31"/>
      <c r="AK118" s="31"/>
      <c r="AL118" s="31"/>
      <c r="AM118" s="31"/>
      <c r="AN118" s="31"/>
      <c r="AO118" s="31"/>
      <c r="AP118" s="31"/>
      <c r="AQ118" s="31"/>
      <c r="AR118" s="31"/>
      <c r="AS118" s="31"/>
      <c r="AT118" s="31"/>
      <c r="AU118" s="31"/>
      <c r="AV118" s="31"/>
      <c r="AW118" s="31"/>
      <c r="AX118" s="31"/>
      <c r="AY118" s="31"/>
      <c r="AZ118" s="31"/>
    </row>
    <row r="119" spans="1:52" ht="15" customHeight="1">
      <c r="A119" s="31"/>
      <c r="B119" s="31"/>
      <c r="C119" s="31"/>
      <c r="D119" s="31"/>
      <c r="E119" s="31"/>
      <c r="F119" s="31"/>
      <c r="G119" s="31"/>
      <c r="H119" s="31"/>
      <c r="I119" s="31"/>
      <c r="J119" s="31"/>
      <c r="K119" s="31"/>
      <c r="L119" s="31"/>
      <c r="M119" s="31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  <c r="Z119" s="31"/>
      <c r="AA119" s="31"/>
      <c r="AB119" s="31"/>
      <c r="AC119" s="31"/>
      <c r="AD119" s="31"/>
      <c r="AE119" s="31"/>
      <c r="AF119" s="31"/>
      <c r="AG119" s="31"/>
      <c r="AH119" s="31"/>
      <c r="AI119" s="31"/>
      <c r="AJ119" s="31"/>
      <c r="AK119" s="31"/>
      <c r="AL119" s="31"/>
      <c r="AM119" s="31"/>
      <c r="AN119" s="31"/>
      <c r="AO119" s="31"/>
      <c r="AP119" s="31"/>
      <c r="AQ119" s="31"/>
      <c r="AR119" s="31"/>
      <c r="AS119" s="31"/>
      <c r="AT119" s="31"/>
      <c r="AU119" s="31"/>
      <c r="AV119" s="31"/>
      <c r="AW119" s="31"/>
      <c r="AX119" s="31"/>
      <c r="AY119" s="31"/>
      <c r="AZ119" s="31"/>
    </row>
    <row r="120" spans="1:52" ht="15" customHeight="1">
      <c r="A120" s="31"/>
      <c r="B120" s="31"/>
      <c r="C120" s="31"/>
      <c r="D120" s="31"/>
      <c r="E120" s="31"/>
      <c r="F120" s="31"/>
      <c r="G120" s="31"/>
      <c r="H120" s="31"/>
      <c r="I120" s="31"/>
      <c r="J120" s="31"/>
      <c r="K120" s="31"/>
      <c r="L120" s="31"/>
      <c r="M120" s="31"/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  <c r="Z120" s="31"/>
      <c r="AA120" s="31"/>
      <c r="AB120" s="31"/>
      <c r="AC120" s="31"/>
      <c r="AD120" s="31"/>
      <c r="AE120" s="31"/>
      <c r="AF120" s="31"/>
      <c r="AG120" s="31"/>
      <c r="AH120" s="31"/>
      <c r="AI120" s="31"/>
      <c r="AJ120" s="31"/>
      <c r="AK120" s="31"/>
      <c r="AL120" s="31"/>
      <c r="AM120" s="31"/>
      <c r="AN120" s="31"/>
      <c r="AO120" s="31"/>
      <c r="AP120" s="31"/>
      <c r="AQ120" s="31"/>
      <c r="AR120" s="31"/>
      <c r="AS120" s="31"/>
      <c r="AT120" s="31"/>
      <c r="AU120" s="31"/>
      <c r="AV120" s="31"/>
      <c r="AW120" s="31"/>
      <c r="AX120" s="31"/>
      <c r="AY120" s="31"/>
      <c r="AZ120" s="31"/>
    </row>
    <row r="121" spans="1:52" ht="15" customHeight="1">
      <c r="A121" s="31"/>
      <c r="B121" s="31"/>
      <c r="C121" s="31"/>
      <c r="D121" s="31"/>
      <c r="E121" s="31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/>
      <c r="Z121" s="31"/>
      <c r="AA121" s="31"/>
      <c r="AB121" s="31"/>
      <c r="AC121" s="31"/>
      <c r="AD121" s="31"/>
      <c r="AE121" s="31"/>
      <c r="AF121" s="31"/>
      <c r="AG121" s="31"/>
      <c r="AH121" s="31"/>
      <c r="AI121" s="31"/>
      <c r="AJ121" s="31"/>
      <c r="AK121" s="31"/>
      <c r="AL121" s="31"/>
      <c r="AM121" s="31"/>
      <c r="AN121" s="31"/>
      <c r="AO121" s="31"/>
      <c r="AP121" s="31"/>
      <c r="AQ121" s="31"/>
      <c r="AR121" s="31"/>
      <c r="AS121" s="31"/>
      <c r="AT121" s="31"/>
      <c r="AU121" s="31"/>
      <c r="AV121" s="31"/>
      <c r="AW121" s="31"/>
      <c r="AX121" s="31"/>
      <c r="AY121" s="31"/>
      <c r="AZ121" s="31"/>
    </row>
    <row r="122" spans="1:52" ht="15" customHeight="1">
      <c r="A122" s="31"/>
      <c r="B122" s="31"/>
      <c r="C122" s="31"/>
      <c r="D122" s="31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  <c r="Z122" s="31"/>
      <c r="AA122" s="31"/>
      <c r="AB122" s="31"/>
      <c r="AC122" s="31"/>
      <c r="AD122" s="31"/>
      <c r="AE122" s="31"/>
      <c r="AF122" s="31"/>
      <c r="AG122" s="31"/>
      <c r="AH122" s="31"/>
      <c r="AI122" s="31"/>
      <c r="AJ122" s="31"/>
      <c r="AK122" s="31"/>
      <c r="AL122" s="31"/>
      <c r="AM122" s="31"/>
      <c r="AN122" s="31"/>
      <c r="AO122" s="31"/>
      <c r="AP122" s="31"/>
      <c r="AQ122" s="31"/>
      <c r="AR122" s="31"/>
      <c r="AS122" s="31"/>
      <c r="AT122" s="31"/>
      <c r="AU122" s="31"/>
      <c r="AV122" s="31"/>
      <c r="AW122" s="31"/>
      <c r="AX122" s="31"/>
      <c r="AY122" s="31"/>
      <c r="AZ122" s="31"/>
    </row>
    <row r="123" spans="1:52" ht="15" customHeight="1">
      <c r="A123" s="31"/>
      <c r="B123" s="31"/>
      <c r="C123" s="31"/>
      <c r="D123" s="31"/>
      <c r="E123" s="31"/>
      <c r="F123" s="31"/>
      <c r="G123" s="31"/>
      <c r="H123" s="31"/>
      <c r="I123" s="31"/>
      <c r="J123" s="31"/>
      <c r="K123" s="31"/>
      <c r="L123" s="31"/>
      <c r="M123" s="31"/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/>
      <c r="Z123" s="31"/>
      <c r="AA123" s="31"/>
      <c r="AB123" s="31"/>
      <c r="AC123" s="31"/>
      <c r="AD123" s="31"/>
      <c r="AE123" s="31"/>
      <c r="AF123" s="31"/>
      <c r="AG123" s="31"/>
      <c r="AH123" s="31"/>
      <c r="AI123" s="31"/>
      <c r="AJ123" s="31"/>
      <c r="AK123" s="31"/>
      <c r="AL123" s="31"/>
      <c r="AM123" s="31"/>
      <c r="AN123" s="31"/>
      <c r="AO123" s="31"/>
      <c r="AP123" s="31"/>
      <c r="AQ123" s="31"/>
      <c r="AR123" s="31"/>
      <c r="AS123" s="31"/>
      <c r="AT123" s="31"/>
      <c r="AU123" s="31"/>
      <c r="AV123" s="31"/>
      <c r="AW123" s="31"/>
      <c r="AX123" s="31"/>
      <c r="AY123" s="31"/>
      <c r="AZ123" s="31"/>
    </row>
    <row r="124" spans="1:52" ht="15" customHeight="1">
      <c r="A124" s="31"/>
      <c r="B124" s="31"/>
      <c r="C124" s="31"/>
      <c r="D124" s="31"/>
      <c r="E124" s="31"/>
      <c r="F124" s="31"/>
      <c r="G124" s="31"/>
      <c r="H124" s="31"/>
      <c r="I124" s="31"/>
      <c r="J124" s="31"/>
      <c r="K124" s="31"/>
      <c r="L124" s="31"/>
      <c r="M124" s="31"/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/>
      <c r="Z124" s="31"/>
      <c r="AA124" s="31"/>
      <c r="AB124" s="31"/>
      <c r="AC124" s="31"/>
      <c r="AD124" s="31"/>
      <c r="AE124" s="31"/>
      <c r="AF124" s="31"/>
      <c r="AG124" s="31"/>
      <c r="AH124" s="31"/>
      <c r="AI124" s="31"/>
      <c r="AJ124" s="31"/>
      <c r="AK124" s="31"/>
      <c r="AL124" s="31"/>
      <c r="AM124" s="31"/>
      <c r="AN124" s="31"/>
      <c r="AO124" s="31"/>
      <c r="AP124" s="31"/>
      <c r="AQ124" s="31"/>
      <c r="AR124" s="31"/>
      <c r="AS124" s="31"/>
      <c r="AT124" s="31"/>
      <c r="AU124" s="31"/>
      <c r="AV124" s="31"/>
      <c r="AW124" s="31"/>
      <c r="AX124" s="31"/>
      <c r="AY124" s="31"/>
      <c r="AZ124" s="31"/>
    </row>
    <row r="125" spans="1:52" ht="15" customHeight="1">
      <c r="A125" s="31"/>
      <c r="B125" s="31"/>
      <c r="C125" s="31"/>
      <c r="D125" s="31"/>
      <c r="E125" s="31"/>
      <c r="F125" s="31"/>
      <c r="G125" s="31"/>
      <c r="H125" s="31"/>
      <c r="I125" s="31"/>
      <c r="J125" s="31"/>
      <c r="K125" s="31"/>
      <c r="L125" s="31"/>
      <c r="M125" s="31"/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/>
      <c r="Z125" s="31"/>
      <c r="AA125" s="31"/>
      <c r="AB125" s="31"/>
      <c r="AC125" s="31"/>
      <c r="AD125" s="31"/>
      <c r="AE125" s="31"/>
      <c r="AF125" s="31"/>
      <c r="AG125" s="31"/>
      <c r="AH125" s="31"/>
      <c r="AI125" s="31"/>
      <c r="AJ125" s="31"/>
      <c r="AK125" s="31"/>
      <c r="AL125" s="31"/>
      <c r="AM125" s="31"/>
      <c r="AN125" s="31"/>
      <c r="AO125" s="31"/>
      <c r="AP125" s="31"/>
      <c r="AQ125" s="31"/>
      <c r="AR125" s="31"/>
      <c r="AS125" s="31"/>
      <c r="AT125" s="31"/>
      <c r="AU125" s="31"/>
      <c r="AV125" s="31"/>
      <c r="AW125" s="31"/>
      <c r="AX125" s="31"/>
      <c r="AY125" s="31"/>
      <c r="AZ125" s="31"/>
    </row>
    <row r="126" spans="1:52" ht="15" customHeight="1">
      <c r="A126" s="31"/>
      <c r="B126" s="31"/>
      <c r="C126" s="31"/>
      <c r="D126" s="31"/>
      <c r="E126" s="31"/>
      <c r="F126" s="31"/>
      <c r="G126" s="31"/>
      <c r="H126" s="31"/>
      <c r="I126" s="31"/>
      <c r="J126" s="31"/>
      <c r="K126" s="31"/>
      <c r="L126" s="31"/>
      <c r="M126" s="31"/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/>
      <c r="Z126" s="31"/>
      <c r="AA126" s="31"/>
      <c r="AB126" s="31"/>
      <c r="AC126" s="31"/>
      <c r="AD126" s="31"/>
      <c r="AE126" s="31"/>
      <c r="AF126" s="31"/>
      <c r="AG126" s="31"/>
      <c r="AH126" s="31"/>
      <c r="AI126" s="31"/>
      <c r="AJ126" s="31"/>
      <c r="AK126" s="31"/>
      <c r="AL126" s="31"/>
      <c r="AM126" s="31"/>
      <c r="AN126" s="31"/>
      <c r="AO126" s="31"/>
      <c r="AP126" s="31"/>
      <c r="AQ126" s="31"/>
      <c r="AR126" s="31"/>
      <c r="AS126" s="31"/>
      <c r="AT126" s="31"/>
      <c r="AU126" s="31"/>
      <c r="AV126" s="31"/>
      <c r="AW126" s="31"/>
      <c r="AX126" s="31"/>
      <c r="AY126" s="31"/>
      <c r="AZ126" s="31"/>
    </row>
    <row r="127" spans="1:52" ht="15" customHeight="1">
      <c r="A127" s="31"/>
      <c r="B127" s="31"/>
      <c r="C127" s="31"/>
      <c r="D127" s="31"/>
      <c r="E127" s="31"/>
      <c r="F127" s="31"/>
      <c r="G127" s="31"/>
      <c r="H127" s="31"/>
      <c r="I127" s="31"/>
      <c r="J127" s="31"/>
      <c r="K127" s="31"/>
      <c r="L127" s="31"/>
      <c r="M127" s="31"/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  <c r="Z127" s="31"/>
      <c r="AA127" s="31"/>
      <c r="AB127" s="31"/>
      <c r="AC127" s="31"/>
      <c r="AD127" s="31"/>
      <c r="AE127" s="31"/>
      <c r="AF127" s="31"/>
      <c r="AG127" s="31"/>
      <c r="AH127" s="31"/>
      <c r="AI127" s="31"/>
      <c r="AJ127" s="31"/>
      <c r="AK127" s="31"/>
      <c r="AL127" s="31"/>
      <c r="AM127" s="31"/>
      <c r="AN127" s="31"/>
      <c r="AO127" s="31"/>
      <c r="AP127" s="31"/>
      <c r="AQ127" s="31"/>
      <c r="AR127" s="31"/>
      <c r="AS127" s="31"/>
      <c r="AT127" s="31"/>
      <c r="AU127" s="31"/>
      <c r="AV127" s="31"/>
      <c r="AW127" s="31"/>
      <c r="AX127" s="31"/>
      <c r="AY127" s="31"/>
      <c r="AZ127" s="31"/>
    </row>
    <row r="128" spans="1:52" ht="15" customHeight="1">
      <c r="A128" s="31"/>
      <c r="B128" s="31"/>
      <c r="C128" s="31"/>
      <c r="D128" s="31"/>
      <c r="E128" s="31"/>
      <c r="F128" s="31"/>
      <c r="G128" s="31"/>
      <c r="H128" s="31"/>
      <c r="I128" s="31"/>
      <c r="J128" s="31"/>
      <c r="K128" s="31"/>
      <c r="L128" s="31"/>
      <c r="M128" s="31"/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/>
      <c r="Z128" s="31"/>
      <c r="AA128" s="31"/>
      <c r="AB128" s="31"/>
      <c r="AC128" s="31"/>
      <c r="AD128" s="31"/>
      <c r="AE128" s="31"/>
      <c r="AF128" s="31"/>
      <c r="AG128" s="31"/>
      <c r="AH128" s="31"/>
      <c r="AI128" s="31"/>
      <c r="AJ128" s="31"/>
      <c r="AK128" s="31"/>
      <c r="AL128" s="31"/>
      <c r="AM128" s="31"/>
      <c r="AN128" s="31"/>
      <c r="AO128" s="31"/>
      <c r="AP128" s="31"/>
      <c r="AQ128" s="31"/>
      <c r="AR128" s="31"/>
      <c r="AS128" s="31"/>
      <c r="AT128" s="31"/>
      <c r="AU128" s="31"/>
      <c r="AV128" s="31"/>
      <c r="AW128" s="31"/>
      <c r="AX128" s="31"/>
      <c r="AY128" s="31"/>
      <c r="AZ128" s="31"/>
    </row>
    <row r="129" spans="1:52" ht="15" customHeight="1">
      <c r="A129" s="31"/>
      <c r="B129" s="31"/>
      <c r="C129" s="31"/>
      <c r="D129" s="31"/>
      <c r="E129" s="31"/>
      <c r="F129" s="31"/>
      <c r="G129" s="31"/>
      <c r="H129" s="31"/>
      <c r="I129" s="31"/>
      <c r="J129" s="31"/>
      <c r="K129" s="31"/>
      <c r="L129" s="31"/>
      <c r="M129" s="31"/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  <c r="Z129" s="31"/>
      <c r="AA129" s="31"/>
      <c r="AB129" s="31"/>
      <c r="AC129" s="31"/>
      <c r="AD129" s="31"/>
      <c r="AE129" s="31"/>
      <c r="AF129" s="31"/>
      <c r="AG129" s="31"/>
      <c r="AH129" s="31"/>
      <c r="AI129" s="31"/>
      <c r="AJ129" s="31"/>
      <c r="AK129" s="31"/>
      <c r="AL129" s="31"/>
      <c r="AM129" s="31"/>
      <c r="AN129" s="31"/>
      <c r="AO129" s="31"/>
      <c r="AP129" s="31"/>
      <c r="AQ129" s="31"/>
      <c r="AR129" s="31"/>
      <c r="AS129" s="31"/>
      <c r="AT129" s="31"/>
      <c r="AU129" s="31"/>
      <c r="AV129" s="31"/>
      <c r="AW129" s="31"/>
      <c r="AX129" s="31"/>
      <c r="AY129" s="31"/>
      <c r="AZ129" s="31"/>
    </row>
    <row r="130" spans="1:52" ht="15" customHeight="1">
      <c r="A130" s="31"/>
      <c r="B130" s="31"/>
      <c r="C130" s="31"/>
      <c r="D130" s="31"/>
      <c r="E130" s="31"/>
      <c r="F130" s="31"/>
      <c r="G130" s="31"/>
      <c r="H130" s="31"/>
      <c r="I130" s="31"/>
      <c r="J130" s="31"/>
      <c r="K130" s="31"/>
      <c r="L130" s="31"/>
      <c r="M130" s="31"/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/>
      <c r="Z130" s="31"/>
      <c r="AA130" s="31"/>
      <c r="AB130" s="31"/>
      <c r="AC130" s="31"/>
      <c r="AD130" s="31"/>
      <c r="AE130" s="31"/>
      <c r="AF130" s="31"/>
      <c r="AG130" s="31"/>
      <c r="AH130" s="31"/>
      <c r="AI130" s="31"/>
      <c r="AJ130" s="31"/>
      <c r="AK130" s="31"/>
      <c r="AL130" s="31"/>
      <c r="AM130" s="31"/>
      <c r="AN130" s="31"/>
      <c r="AO130" s="31"/>
      <c r="AP130" s="31"/>
      <c r="AQ130" s="31"/>
      <c r="AR130" s="31"/>
      <c r="AS130" s="31"/>
      <c r="AT130" s="31"/>
      <c r="AU130" s="31"/>
      <c r="AV130" s="31"/>
      <c r="AW130" s="31"/>
      <c r="AX130" s="31"/>
      <c r="AY130" s="31"/>
      <c r="AZ130" s="31"/>
    </row>
    <row r="131" spans="1:52" ht="15" customHeight="1">
      <c r="A131" s="31"/>
      <c r="B131" s="31"/>
      <c r="C131" s="31"/>
      <c r="D131" s="31"/>
      <c r="E131" s="31"/>
      <c r="F131" s="31"/>
      <c r="G131" s="31"/>
      <c r="H131" s="31"/>
      <c r="I131" s="31"/>
      <c r="J131" s="31"/>
      <c r="K131" s="31"/>
      <c r="L131" s="31"/>
      <c r="M131" s="31"/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/>
      <c r="Z131" s="31"/>
      <c r="AA131" s="31"/>
      <c r="AB131" s="31"/>
      <c r="AC131" s="31"/>
      <c r="AD131" s="31"/>
      <c r="AE131" s="31"/>
      <c r="AF131" s="31"/>
      <c r="AG131" s="31"/>
      <c r="AH131" s="31"/>
      <c r="AI131" s="31"/>
      <c r="AJ131" s="31"/>
      <c r="AK131" s="31"/>
      <c r="AL131" s="31"/>
      <c r="AM131" s="31"/>
      <c r="AN131" s="31"/>
      <c r="AO131" s="31"/>
      <c r="AP131" s="31"/>
      <c r="AQ131" s="31"/>
      <c r="AR131" s="31"/>
      <c r="AS131" s="31"/>
      <c r="AT131" s="31"/>
      <c r="AU131" s="31"/>
      <c r="AV131" s="31"/>
      <c r="AW131" s="31"/>
      <c r="AX131" s="31"/>
      <c r="AY131" s="31"/>
      <c r="AZ131" s="31"/>
    </row>
    <row r="132" spans="1:52" ht="15" customHeight="1">
      <c r="A132" s="31"/>
      <c r="B132" s="31"/>
      <c r="C132" s="31"/>
      <c r="D132" s="31"/>
      <c r="E132" s="31"/>
      <c r="F132" s="31"/>
      <c r="G132" s="31"/>
      <c r="H132" s="31"/>
      <c r="I132" s="31"/>
      <c r="J132" s="31"/>
      <c r="K132" s="31"/>
      <c r="L132" s="31"/>
      <c r="M132" s="31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  <c r="Z132" s="31"/>
      <c r="AA132" s="31"/>
      <c r="AB132" s="31"/>
      <c r="AC132" s="31"/>
      <c r="AD132" s="31"/>
      <c r="AE132" s="31"/>
      <c r="AF132" s="31"/>
      <c r="AG132" s="31"/>
      <c r="AH132" s="31"/>
      <c r="AI132" s="31"/>
      <c r="AJ132" s="31"/>
      <c r="AK132" s="31"/>
      <c r="AL132" s="31"/>
      <c r="AM132" s="31"/>
      <c r="AN132" s="31"/>
      <c r="AO132" s="31"/>
      <c r="AP132" s="31"/>
      <c r="AQ132" s="31"/>
      <c r="AR132" s="31"/>
      <c r="AS132" s="31"/>
      <c r="AT132" s="31"/>
      <c r="AU132" s="31"/>
      <c r="AV132" s="31"/>
      <c r="AW132" s="31"/>
      <c r="AX132" s="31"/>
      <c r="AY132" s="31"/>
      <c r="AZ132" s="31"/>
    </row>
    <row r="133" spans="1:52" ht="15" customHeight="1">
      <c r="A133" s="31"/>
      <c r="B133" s="31"/>
      <c r="C133" s="31"/>
      <c r="D133" s="31"/>
      <c r="E133" s="31"/>
      <c r="F133" s="31"/>
      <c r="G133" s="31"/>
      <c r="H133" s="31"/>
      <c r="I133" s="31"/>
      <c r="J133" s="31"/>
      <c r="K133" s="31"/>
      <c r="L133" s="31"/>
      <c r="M133" s="31"/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/>
      <c r="Z133" s="31"/>
      <c r="AA133" s="31"/>
      <c r="AB133" s="31"/>
      <c r="AC133" s="31"/>
      <c r="AD133" s="31"/>
      <c r="AE133" s="31"/>
      <c r="AF133" s="31"/>
      <c r="AG133" s="31"/>
      <c r="AH133" s="31"/>
      <c r="AI133" s="31"/>
      <c r="AJ133" s="31"/>
      <c r="AK133" s="31"/>
      <c r="AL133" s="31"/>
      <c r="AM133" s="31"/>
      <c r="AN133" s="31"/>
      <c r="AO133" s="31"/>
      <c r="AP133" s="31"/>
      <c r="AQ133" s="31"/>
      <c r="AR133" s="31"/>
      <c r="AS133" s="31"/>
      <c r="AT133" s="31"/>
      <c r="AU133" s="31"/>
      <c r="AV133" s="31"/>
      <c r="AW133" s="31"/>
      <c r="AX133" s="31"/>
      <c r="AY133" s="31"/>
      <c r="AZ133" s="31"/>
    </row>
    <row r="134" spans="1:52" ht="15" customHeight="1">
      <c r="A134" s="31"/>
      <c r="B134" s="31"/>
      <c r="C134" s="31"/>
      <c r="D134" s="31"/>
      <c r="E134" s="31"/>
      <c r="F134" s="31"/>
      <c r="G134" s="31"/>
      <c r="H134" s="31"/>
      <c r="I134" s="31"/>
      <c r="J134" s="31"/>
      <c r="K134" s="31"/>
      <c r="L134" s="31"/>
      <c r="M134" s="31"/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/>
      <c r="Z134" s="31"/>
      <c r="AA134" s="31"/>
      <c r="AB134" s="31"/>
      <c r="AC134" s="31"/>
      <c r="AD134" s="31"/>
      <c r="AE134" s="31"/>
      <c r="AF134" s="31"/>
      <c r="AG134" s="31"/>
      <c r="AH134" s="31"/>
      <c r="AI134" s="31"/>
      <c r="AJ134" s="31"/>
      <c r="AK134" s="31"/>
      <c r="AL134" s="31"/>
      <c r="AM134" s="31"/>
      <c r="AN134" s="31"/>
      <c r="AO134" s="31"/>
      <c r="AP134" s="31"/>
      <c r="AQ134" s="31"/>
      <c r="AR134" s="31"/>
      <c r="AS134" s="31"/>
      <c r="AT134" s="31"/>
      <c r="AU134" s="31"/>
      <c r="AV134" s="31"/>
      <c r="AW134" s="31"/>
      <c r="AX134" s="31"/>
      <c r="AY134" s="31"/>
      <c r="AZ134" s="31"/>
    </row>
    <row r="135" spans="1:52" ht="15" customHeight="1">
      <c r="A135" s="31"/>
      <c r="B135" s="31"/>
      <c r="C135" s="31"/>
      <c r="D135" s="31"/>
      <c r="E135" s="31"/>
      <c r="F135" s="31"/>
      <c r="G135" s="31"/>
      <c r="H135" s="31"/>
      <c r="I135" s="31"/>
      <c r="J135" s="31"/>
      <c r="K135" s="31"/>
      <c r="L135" s="31"/>
      <c r="M135" s="31"/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/>
      <c r="Z135" s="31"/>
      <c r="AA135" s="31"/>
      <c r="AB135" s="31"/>
      <c r="AC135" s="31"/>
      <c r="AD135" s="31"/>
      <c r="AE135" s="31"/>
      <c r="AF135" s="31"/>
      <c r="AG135" s="31"/>
      <c r="AH135" s="31"/>
      <c r="AI135" s="31"/>
      <c r="AJ135" s="31"/>
      <c r="AK135" s="31"/>
      <c r="AL135" s="31"/>
      <c r="AM135" s="31"/>
      <c r="AN135" s="31"/>
      <c r="AO135" s="31"/>
      <c r="AP135" s="31"/>
      <c r="AQ135" s="31"/>
      <c r="AR135" s="31"/>
      <c r="AS135" s="31"/>
      <c r="AT135" s="31"/>
      <c r="AU135" s="31"/>
      <c r="AV135" s="31"/>
      <c r="AW135" s="31"/>
      <c r="AX135" s="31"/>
      <c r="AY135" s="31"/>
      <c r="AZ135" s="31"/>
    </row>
    <row r="136" spans="1:52" ht="15" customHeight="1">
      <c r="A136" s="31"/>
      <c r="B136" s="31"/>
      <c r="C136" s="31"/>
      <c r="D136" s="31"/>
      <c r="E136" s="31"/>
      <c r="F136" s="31"/>
      <c r="G136" s="31"/>
      <c r="H136" s="31"/>
      <c r="I136" s="31"/>
      <c r="J136" s="31"/>
      <c r="K136" s="31"/>
      <c r="L136" s="31"/>
      <c r="M136" s="31"/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/>
      <c r="Z136" s="31"/>
      <c r="AA136" s="31"/>
      <c r="AB136" s="31"/>
      <c r="AC136" s="31"/>
      <c r="AD136" s="31"/>
      <c r="AE136" s="31"/>
      <c r="AF136" s="31"/>
      <c r="AG136" s="31"/>
      <c r="AH136" s="31"/>
      <c r="AI136" s="31"/>
      <c r="AJ136" s="31"/>
      <c r="AK136" s="31"/>
      <c r="AL136" s="31"/>
      <c r="AM136" s="31"/>
      <c r="AN136" s="31"/>
      <c r="AO136" s="31"/>
      <c r="AP136" s="31"/>
      <c r="AQ136" s="31"/>
      <c r="AR136" s="31"/>
      <c r="AS136" s="31"/>
      <c r="AT136" s="31"/>
      <c r="AU136" s="31"/>
      <c r="AV136" s="31"/>
      <c r="AW136" s="31"/>
      <c r="AX136" s="31"/>
      <c r="AY136" s="31"/>
      <c r="AZ136" s="31"/>
    </row>
    <row r="137" spans="1:52" ht="15" customHeight="1">
      <c r="A137" s="31"/>
      <c r="B137" s="31"/>
      <c r="C137" s="31"/>
      <c r="D137" s="31"/>
      <c r="E137" s="31"/>
      <c r="F137" s="31"/>
      <c r="G137" s="31"/>
      <c r="H137" s="31"/>
      <c r="I137" s="31"/>
      <c r="J137" s="31"/>
      <c r="K137" s="31"/>
      <c r="L137" s="31"/>
      <c r="M137" s="31"/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/>
      <c r="Z137" s="31"/>
      <c r="AA137" s="31"/>
      <c r="AB137" s="31"/>
      <c r="AC137" s="31"/>
      <c r="AD137" s="31"/>
      <c r="AE137" s="31"/>
      <c r="AF137" s="31"/>
      <c r="AG137" s="31"/>
      <c r="AH137" s="31"/>
      <c r="AI137" s="31"/>
      <c r="AJ137" s="31"/>
      <c r="AK137" s="31"/>
      <c r="AL137" s="31"/>
      <c r="AM137" s="31"/>
      <c r="AN137" s="31"/>
      <c r="AO137" s="31"/>
      <c r="AP137" s="31"/>
      <c r="AQ137" s="31"/>
      <c r="AR137" s="31"/>
      <c r="AS137" s="31"/>
      <c r="AT137" s="31"/>
      <c r="AU137" s="31"/>
      <c r="AV137" s="31"/>
      <c r="AW137" s="31"/>
      <c r="AX137" s="31"/>
      <c r="AY137" s="31"/>
      <c r="AZ137" s="31"/>
    </row>
    <row r="138" spans="1:52" ht="15" customHeight="1">
      <c r="A138" s="31"/>
      <c r="B138" s="31"/>
      <c r="C138" s="31"/>
      <c r="D138" s="31"/>
      <c r="E138" s="31"/>
      <c r="F138" s="31"/>
      <c r="G138" s="31"/>
      <c r="H138" s="31"/>
      <c r="I138" s="31"/>
      <c r="J138" s="31"/>
      <c r="K138" s="31"/>
      <c r="L138" s="31"/>
      <c r="M138" s="31"/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  <c r="Z138" s="31"/>
      <c r="AA138" s="31"/>
      <c r="AB138" s="31"/>
      <c r="AC138" s="31"/>
      <c r="AD138" s="31"/>
      <c r="AE138" s="31"/>
      <c r="AF138" s="31"/>
      <c r="AG138" s="31"/>
      <c r="AH138" s="31"/>
      <c r="AI138" s="31"/>
      <c r="AJ138" s="31"/>
      <c r="AK138" s="31"/>
      <c r="AL138" s="31"/>
      <c r="AM138" s="31"/>
      <c r="AN138" s="31"/>
      <c r="AO138" s="31"/>
      <c r="AP138" s="31"/>
      <c r="AQ138" s="31"/>
      <c r="AR138" s="31"/>
      <c r="AS138" s="31"/>
      <c r="AT138" s="31"/>
      <c r="AU138" s="31"/>
      <c r="AV138" s="31"/>
      <c r="AW138" s="31"/>
      <c r="AX138" s="31"/>
      <c r="AY138" s="31"/>
      <c r="AZ138" s="31"/>
    </row>
    <row r="139" spans="1:52" ht="15" customHeight="1">
      <c r="A139" s="31"/>
      <c r="B139" s="31"/>
      <c r="C139" s="31"/>
      <c r="D139" s="31"/>
      <c r="E139" s="31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  <c r="Z139" s="31"/>
      <c r="AA139" s="31"/>
      <c r="AB139" s="31"/>
      <c r="AC139" s="31"/>
      <c r="AD139" s="31"/>
      <c r="AE139" s="31"/>
      <c r="AF139" s="31"/>
      <c r="AG139" s="31"/>
      <c r="AH139" s="31"/>
      <c r="AI139" s="31"/>
      <c r="AJ139" s="31"/>
      <c r="AK139" s="31"/>
      <c r="AL139" s="31"/>
      <c r="AM139" s="31"/>
      <c r="AN139" s="31"/>
      <c r="AO139" s="31"/>
      <c r="AP139" s="31"/>
      <c r="AQ139" s="31"/>
      <c r="AR139" s="31"/>
      <c r="AS139" s="31"/>
      <c r="AT139" s="31"/>
      <c r="AU139" s="31"/>
      <c r="AV139" s="31"/>
      <c r="AW139" s="31"/>
      <c r="AX139" s="31"/>
      <c r="AY139" s="31"/>
      <c r="AZ139" s="31"/>
    </row>
    <row r="140" spans="1:52" ht="15" customHeight="1">
      <c r="A140" s="31"/>
      <c r="B140" s="31"/>
      <c r="C140" s="31"/>
      <c r="D140" s="31"/>
      <c r="E140" s="31"/>
      <c r="F140" s="31"/>
      <c r="G140" s="31"/>
      <c r="H140" s="31"/>
      <c r="I140" s="31"/>
      <c r="J140" s="31"/>
      <c r="K140" s="31"/>
      <c r="L140" s="31"/>
      <c r="M140" s="31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  <c r="Z140" s="31"/>
      <c r="AA140" s="31"/>
      <c r="AB140" s="31"/>
      <c r="AC140" s="31"/>
      <c r="AD140" s="31"/>
      <c r="AE140" s="31"/>
      <c r="AF140" s="31"/>
      <c r="AG140" s="31"/>
      <c r="AH140" s="31"/>
      <c r="AI140" s="31"/>
      <c r="AJ140" s="31"/>
      <c r="AK140" s="31"/>
      <c r="AL140" s="31"/>
      <c r="AM140" s="31"/>
      <c r="AN140" s="31"/>
      <c r="AO140" s="31"/>
      <c r="AP140" s="31"/>
      <c r="AQ140" s="31"/>
      <c r="AR140" s="31"/>
      <c r="AS140" s="31"/>
      <c r="AT140" s="31"/>
      <c r="AU140" s="31"/>
      <c r="AV140" s="31"/>
      <c r="AW140" s="31"/>
      <c r="AX140" s="31"/>
      <c r="AY140" s="31"/>
      <c r="AZ140" s="31"/>
    </row>
    <row r="141" spans="1:52" ht="15" customHeight="1">
      <c r="A141" s="31"/>
      <c r="B141" s="31"/>
      <c r="C141" s="31"/>
      <c r="D141" s="31"/>
      <c r="E141" s="31"/>
      <c r="F141" s="31"/>
      <c r="G141" s="31"/>
      <c r="H141" s="31"/>
      <c r="I141" s="31"/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  <c r="Z141" s="31"/>
      <c r="AA141" s="31"/>
      <c r="AB141" s="31"/>
      <c r="AC141" s="31"/>
      <c r="AD141" s="31"/>
      <c r="AE141" s="31"/>
      <c r="AF141" s="31"/>
      <c r="AG141" s="31"/>
      <c r="AH141" s="31"/>
      <c r="AI141" s="31"/>
      <c r="AJ141" s="31"/>
      <c r="AK141" s="31"/>
      <c r="AL141" s="31"/>
      <c r="AM141" s="31"/>
      <c r="AN141" s="31"/>
      <c r="AO141" s="31"/>
      <c r="AP141" s="31"/>
      <c r="AQ141" s="31"/>
      <c r="AR141" s="31"/>
      <c r="AS141" s="31"/>
      <c r="AT141" s="31"/>
      <c r="AU141" s="31"/>
      <c r="AV141" s="31"/>
      <c r="AW141" s="31"/>
      <c r="AX141" s="31"/>
      <c r="AY141" s="31"/>
      <c r="AZ141" s="31"/>
    </row>
    <row r="142" spans="1:52" ht="15" customHeight="1">
      <c r="A142" s="31"/>
      <c r="B142" s="31"/>
      <c r="C142" s="31"/>
      <c r="D142" s="31"/>
      <c r="E142" s="31"/>
      <c r="F142" s="31"/>
      <c r="G142" s="31"/>
      <c r="H142" s="31"/>
      <c r="I142" s="31"/>
      <c r="J142" s="31"/>
      <c r="K142" s="31"/>
      <c r="L142" s="31"/>
      <c r="M142" s="31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  <c r="Z142" s="31"/>
      <c r="AA142" s="31"/>
      <c r="AB142" s="31"/>
      <c r="AC142" s="31"/>
      <c r="AD142" s="31"/>
      <c r="AE142" s="31"/>
      <c r="AF142" s="31"/>
      <c r="AG142" s="31"/>
      <c r="AH142" s="31"/>
      <c r="AI142" s="31"/>
      <c r="AJ142" s="31"/>
      <c r="AK142" s="31"/>
      <c r="AL142" s="31"/>
      <c r="AM142" s="31"/>
      <c r="AN142" s="31"/>
      <c r="AO142" s="31"/>
      <c r="AP142" s="31"/>
      <c r="AQ142" s="31"/>
      <c r="AR142" s="31"/>
      <c r="AS142" s="31"/>
      <c r="AT142" s="31"/>
      <c r="AU142" s="31"/>
      <c r="AV142" s="31"/>
      <c r="AW142" s="31"/>
      <c r="AX142" s="31"/>
      <c r="AY142" s="31"/>
      <c r="AZ142" s="31"/>
    </row>
    <row r="143" spans="1:52" ht="15" customHeight="1">
      <c r="A143" s="31"/>
      <c r="B143" s="31"/>
      <c r="C143" s="31"/>
      <c r="D143" s="31"/>
      <c r="E143" s="31"/>
      <c r="F143" s="31"/>
      <c r="G143" s="31"/>
      <c r="H143" s="31"/>
      <c r="I143" s="31"/>
      <c r="J143" s="31"/>
      <c r="K143" s="31"/>
      <c r="L143" s="31"/>
      <c r="M143" s="31"/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/>
      <c r="Z143" s="31"/>
      <c r="AA143" s="31"/>
      <c r="AB143" s="31"/>
      <c r="AC143" s="31"/>
      <c r="AD143" s="31"/>
      <c r="AE143" s="31"/>
      <c r="AF143" s="31"/>
      <c r="AG143" s="31"/>
      <c r="AH143" s="31"/>
      <c r="AI143" s="31"/>
      <c r="AJ143" s="31"/>
      <c r="AK143" s="31"/>
      <c r="AL143" s="31"/>
      <c r="AM143" s="31"/>
      <c r="AN143" s="31"/>
      <c r="AO143" s="31"/>
      <c r="AP143" s="31"/>
      <c r="AQ143" s="31"/>
      <c r="AR143" s="31"/>
      <c r="AS143" s="31"/>
      <c r="AT143" s="31"/>
      <c r="AU143" s="31"/>
      <c r="AV143" s="31"/>
      <c r="AW143" s="31"/>
      <c r="AX143" s="31"/>
      <c r="AY143" s="31"/>
      <c r="AZ143" s="31"/>
    </row>
    <row r="144" spans="1:52" ht="15" customHeight="1">
      <c r="A144" s="31"/>
      <c r="B144" s="31"/>
      <c r="C144" s="31"/>
      <c r="D144" s="31"/>
      <c r="E144" s="31"/>
      <c r="F144" s="31"/>
      <c r="G144" s="31"/>
      <c r="H144" s="31"/>
      <c r="I144" s="31"/>
      <c r="J144" s="31"/>
      <c r="K144" s="31"/>
      <c r="L144" s="31"/>
      <c r="M144" s="31"/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/>
      <c r="Z144" s="31"/>
      <c r="AA144" s="31"/>
      <c r="AB144" s="31"/>
      <c r="AC144" s="31"/>
      <c r="AD144" s="31"/>
      <c r="AE144" s="31"/>
      <c r="AF144" s="31"/>
      <c r="AG144" s="31"/>
      <c r="AH144" s="31"/>
      <c r="AI144" s="31"/>
      <c r="AJ144" s="31"/>
      <c r="AK144" s="31"/>
      <c r="AL144" s="31"/>
      <c r="AM144" s="31"/>
      <c r="AN144" s="31"/>
      <c r="AO144" s="31"/>
      <c r="AP144" s="31"/>
      <c r="AQ144" s="31"/>
      <c r="AR144" s="31"/>
      <c r="AS144" s="31"/>
      <c r="AT144" s="31"/>
      <c r="AU144" s="31"/>
      <c r="AV144" s="31"/>
      <c r="AW144" s="31"/>
      <c r="AX144" s="31"/>
      <c r="AY144" s="31"/>
      <c r="AZ144" s="31"/>
    </row>
    <row r="145" spans="1:52" ht="15" customHeight="1">
      <c r="A145" s="31"/>
      <c r="B145" s="31"/>
      <c r="C145" s="31"/>
      <c r="D145" s="31"/>
      <c r="E145" s="31"/>
      <c r="F145" s="31"/>
      <c r="G145" s="31"/>
      <c r="H145" s="31"/>
      <c r="I145" s="31"/>
      <c r="J145" s="31"/>
      <c r="K145" s="31"/>
      <c r="L145" s="31"/>
      <c r="M145" s="31"/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/>
      <c r="Z145" s="31"/>
      <c r="AA145" s="31"/>
      <c r="AB145" s="31"/>
      <c r="AC145" s="31"/>
      <c r="AD145" s="31"/>
      <c r="AE145" s="31"/>
      <c r="AF145" s="31"/>
      <c r="AG145" s="31"/>
      <c r="AH145" s="31"/>
      <c r="AI145" s="31"/>
      <c r="AJ145" s="31"/>
      <c r="AK145" s="31"/>
      <c r="AL145" s="31"/>
      <c r="AM145" s="31"/>
      <c r="AN145" s="31"/>
      <c r="AO145" s="31"/>
      <c r="AP145" s="31"/>
      <c r="AQ145" s="31"/>
      <c r="AR145" s="31"/>
      <c r="AS145" s="31"/>
      <c r="AT145" s="31"/>
      <c r="AU145" s="31"/>
      <c r="AV145" s="31"/>
      <c r="AW145" s="31"/>
      <c r="AX145" s="31"/>
      <c r="AY145" s="31"/>
      <c r="AZ145" s="31"/>
    </row>
    <row r="146" spans="1:52" ht="15" customHeight="1">
      <c r="A146" s="31"/>
      <c r="B146" s="31"/>
      <c r="C146" s="31"/>
      <c r="D146" s="31"/>
      <c r="E146" s="31"/>
      <c r="F146" s="31"/>
      <c r="G146" s="31"/>
      <c r="H146" s="31"/>
      <c r="I146" s="31"/>
      <c r="J146" s="31"/>
      <c r="K146" s="31"/>
      <c r="L146" s="31"/>
      <c r="M146" s="31"/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/>
      <c r="Z146" s="31"/>
      <c r="AA146" s="31"/>
      <c r="AB146" s="31"/>
      <c r="AC146" s="31"/>
      <c r="AD146" s="31"/>
      <c r="AE146" s="31"/>
      <c r="AF146" s="31"/>
      <c r="AG146" s="31"/>
      <c r="AH146" s="31"/>
      <c r="AI146" s="31"/>
      <c r="AJ146" s="31"/>
      <c r="AK146" s="31"/>
      <c r="AL146" s="31"/>
      <c r="AM146" s="31"/>
      <c r="AN146" s="31"/>
      <c r="AO146" s="31"/>
      <c r="AP146" s="31"/>
      <c r="AQ146" s="31"/>
      <c r="AR146" s="31"/>
      <c r="AS146" s="31"/>
      <c r="AT146" s="31"/>
      <c r="AU146" s="31"/>
      <c r="AV146" s="31"/>
      <c r="AW146" s="31"/>
      <c r="AX146" s="31"/>
      <c r="AY146" s="31"/>
      <c r="AZ146" s="31"/>
    </row>
    <row r="147" spans="1:52" ht="15" customHeight="1">
      <c r="A147" s="31"/>
      <c r="B147" s="31"/>
      <c r="C147" s="31"/>
      <c r="D147" s="31"/>
      <c r="E147" s="31"/>
      <c r="F147" s="31"/>
      <c r="G147" s="31"/>
      <c r="H147" s="31"/>
      <c r="I147" s="31"/>
      <c r="J147" s="31"/>
      <c r="K147" s="31"/>
      <c r="L147" s="31"/>
      <c r="M147" s="31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/>
      <c r="Z147" s="31"/>
      <c r="AA147" s="31"/>
      <c r="AB147" s="31"/>
      <c r="AC147" s="31"/>
      <c r="AD147" s="31"/>
      <c r="AE147" s="31"/>
      <c r="AF147" s="31"/>
      <c r="AG147" s="31"/>
      <c r="AH147" s="31"/>
      <c r="AI147" s="31"/>
      <c r="AJ147" s="31"/>
      <c r="AK147" s="31"/>
      <c r="AL147" s="31"/>
      <c r="AM147" s="31"/>
      <c r="AN147" s="31"/>
      <c r="AO147" s="31"/>
      <c r="AP147" s="31"/>
      <c r="AQ147" s="31"/>
      <c r="AR147" s="31"/>
      <c r="AS147" s="31"/>
      <c r="AT147" s="31"/>
      <c r="AU147" s="31"/>
      <c r="AV147" s="31"/>
      <c r="AW147" s="31"/>
      <c r="AX147" s="31"/>
      <c r="AY147" s="31"/>
      <c r="AZ147" s="31"/>
    </row>
    <row r="148" spans="1:52" ht="15" customHeight="1">
      <c r="A148" s="31"/>
      <c r="B148" s="31"/>
      <c r="C148" s="31"/>
      <c r="D148" s="31"/>
      <c r="E148" s="31"/>
      <c r="F148" s="31"/>
      <c r="G148" s="31"/>
      <c r="H148" s="31"/>
      <c r="I148" s="31"/>
      <c r="J148" s="31"/>
      <c r="K148" s="31"/>
      <c r="L148" s="31"/>
      <c r="M148" s="31"/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/>
      <c r="Z148" s="31"/>
      <c r="AA148" s="31"/>
      <c r="AB148" s="31"/>
      <c r="AC148" s="31"/>
      <c r="AD148" s="31"/>
      <c r="AE148" s="31"/>
      <c r="AF148" s="31"/>
      <c r="AG148" s="31"/>
      <c r="AH148" s="31"/>
      <c r="AI148" s="31"/>
      <c r="AJ148" s="31"/>
      <c r="AK148" s="31"/>
      <c r="AL148" s="31"/>
      <c r="AM148" s="31"/>
      <c r="AN148" s="31"/>
      <c r="AO148" s="31"/>
      <c r="AP148" s="31"/>
      <c r="AQ148" s="31"/>
      <c r="AR148" s="31"/>
      <c r="AS148" s="31"/>
      <c r="AT148" s="31"/>
      <c r="AU148" s="31"/>
      <c r="AV148" s="31"/>
      <c r="AW148" s="31"/>
      <c r="AX148" s="31"/>
      <c r="AY148" s="31"/>
      <c r="AZ148" s="31"/>
    </row>
    <row r="149" spans="1:52" ht="15" customHeight="1">
      <c r="A149" s="31"/>
      <c r="B149" s="31"/>
      <c r="C149" s="31"/>
      <c r="D149" s="31"/>
      <c r="E149" s="31"/>
      <c r="F149" s="31"/>
      <c r="G149" s="31"/>
      <c r="H149" s="31"/>
      <c r="I149" s="31"/>
      <c r="J149" s="31"/>
      <c r="K149" s="31"/>
      <c r="L149" s="31"/>
      <c r="M149" s="31"/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  <c r="Z149" s="31"/>
      <c r="AA149" s="31"/>
      <c r="AB149" s="31"/>
      <c r="AC149" s="31"/>
      <c r="AD149" s="31"/>
      <c r="AE149" s="31"/>
      <c r="AF149" s="31"/>
      <c r="AG149" s="31"/>
      <c r="AH149" s="31"/>
      <c r="AI149" s="31"/>
      <c r="AJ149" s="31"/>
      <c r="AK149" s="31"/>
      <c r="AL149" s="31"/>
      <c r="AM149" s="31"/>
      <c r="AN149" s="31"/>
      <c r="AO149" s="31"/>
      <c r="AP149" s="31"/>
      <c r="AQ149" s="31"/>
      <c r="AR149" s="31"/>
      <c r="AS149" s="31"/>
      <c r="AT149" s="31"/>
      <c r="AU149" s="31"/>
      <c r="AV149" s="31"/>
      <c r="AW149" s="31"/>
      <c r="AX149" s="31"/>
      <c r="AY149" s="31"/>
      <c r="AZ149" s="31"/>
    </row>
    <row r="150" spans="1:52" ht="15" customHeight="1">
      <c r="A150" s="31"/>
      <c r="B150" s="31"/>
      <c r="C150" s="31"/>
      <c r="D150" s="31"/>
      <c r="E150" s="31"/>
      <c r="F150" s="31"/>
      <c r="G150" s="31"/>
      <c r="H150" s="31"/>
      <c r="I150" s="31"/>
      <c r="J150" s="31"/>
      <c r="K150" s="31"/>
      <c r="L150" s="31"/>
      <c r="M150" s="31"/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/>
      <c r="Z150" s="31"/>
      <c r="AA150" s="31"/>
      <c r="AB150" s="31"/>
      <c r="AC150" s="31"/>
      <c r="AD150" s="31"/>
      <c r="AE150" s="31"/>
      <c r="AF150" s="31"/>
      <c r="AG150" s="31"/>
      <c r="AH150" s="31"/>
      <c r="AI150" s="31"/>
      <c r="AJ150" s="31"/>
      <c r="AK150" s="31"/>
      <c r="AL150" s="31"/>
      <c r="AM150" s="31"/>
      <c r="AN150" s="31"/>
      <c r="AO150" s="31"/>
      <c r="AP150" s="31"/>
      <c r="AQ150" s="31"/>
      <c r="AR150" s="31"/>
      <c r="AS150" s="31"/>
      <c r="AT150" s="31"/>
      <c r="AU150" s="31"/>
      <c r="AV150" s="31"/>
      <c r="AW150" s="31"/>
      <c r="AX150" s="31"/>
      <c r="AY150" s="31"/>
      <c r="AZ150" s="31"/>
    </row>
    <row r="151" spans="1:52" ht="15" customHeight="1">
      <c r="A151" s="31"/>
      <c r="B151" s="31"/>
      <c r="C151" s="31"/>
      <c r="D151" s="31"/>
      <c r="E151" s="31"/>
      <c r="F151" s="31"/>
      <c r="G151" s="31"/>
      <c r="H151" s="31"/>
      <c r="I151" s="31"/>
      <c r="J151" s="31"/>
      <c r="K151" s="31"/>
      <c r="L151" s="31"/>
      <c r="M151" s="31"/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/>
      <c r="Z151" s="31"/>
      <c r="AA151" s="31"/>
      <c r="AB151" s="31"/>
      <c r="AC151" s="31"/>
      <c r="AD151" s="31"/>
      <c r="AE151" s="31"/>
      <c r="AF151" s="31"/>
      <c r="AG151" s="31"/>
      <c r="AH151" s="31"/>
      <c r="AI151" s="31"/>
      <c r="AJ151" s="31"/>
      <c r="AK151" s="31"/>
      <c r="AL151" s="31"/>
      <c r="AM151" s="31"/>
      <c r="AN151" s="31"/>
      <c r="AO151" s="31"/>
      <c r="AP151" s="31"/>
      <c r="AQ151" s="31"/>
      <c r="AR151" s="31"/>
      <c r="AS151" s="31"/>
      <c r="AT151" s="31"/>
      <c r="AU151" s="31"/>
      <c r="AV151" s="31"/>
      <c r="AW151" s="31"/>
      <c r="AX151" s="31"/>
      <c r="AY151" s="31"/>
      <c r="AZ151" s="31"/>
    </row>
    <row r="152" spans="1:52" ht="15" customHeight="1">
      <c r="A152" s="31"/>
      <c r="B152" s="31"/>
      <c r="C152" s="31"/>
      <c r="D152" s="31"/>
      <c r="E152" s="31"/>
      <c r="F152" s="31"/>
      <c r="G152" s="31"/>
      <c r="H152" s="31"/>
      <c r="I152" s="31"/>
      <c r="J152" s="31"/>
      <c r="K152" s="31"/>
      <c r="L152" s="31"/>
      <c r="M152" s="31"/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/>
      <c r="Z152" s="31"/>
      <c r="AA152" s="31"/>
      <c r="AB152" s="31"/>
      <c r="AC152" s="31"/>
      <c r="AD152" s="31"/>
      <c r="AE152" s="31"/>
      <c r="AF152" s="31"/>
      <c r="AG152" s="31"/>
      <c r="AH152" s="31"/>
      <c r="AI152" s="31"/>
      <c r="AJ152" s="31"/>
      <c r="AK152" s="31"/>
      <c r="AL152" s="31"/>
      <c r="AM152" s="31"/>
      <c r="AN152" s="31"/>
      <c r="AO152" s="31"/>
      <c r="AP152" s="31"/>
      <c r="AQ152" s="31"/>
      <c r="AR152" s="31"/>
      <c r="AS152" s="31"/>
      <c r="AT152" s="31"/>
      <c r="AU152" s="31"/>
      <c r="AV152" s="31"/>
      <c r="AW152" s="31"/>
      <c r="AX152" s="31"/>
      <c r="AY152" s="31"/>
      <c r="AZ152" s="31"/>
    </row>
    <row r="153" spans="1:52" ht="15" customHeight="1">
      <c r="A153" s="31"/>
      <c r="B153" s="31"/>
      <c r="C153" s="31"/>
      <c r="D153" s="31"/>
      <c r="E153" s="31"/>
      <c r="F153" s="31"/>
      <c r="G153" s="31"/>
      <c r="H153" s="31"/>
      <c r="I153" s="31"/>
      <c r="J153" s="31"/>
      <c r="K153" s="31"/>
      <c r="L153" s="31"/>
      <c r="M153" s="31"/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/>
      <c r="Z153" s="31"/>
      <c r="AA153" s="31"/>
      <c r="AB153" s="31"/>
      <c r="AC153" s="31"/>
      <c r="AD153" s="31"/>
      <c r="AE153" s="31"/>
      <c r="AF153" s="31"/>
      <c r="AG153" s="31"/>
      <c r="AH153" s="31"/>
      <c r="AI153" s="31"/>
      <c r="AJ153" s="31"/>
      <c r="AK153" s="31"/>
      <c r="AL153" s="31"/>
      <c r="AM153" s="31"/>
      <c r="AN153" s="31"/>
      <c r="AO153" s="31"/>
      <c r="AP153" s="31"/>
      <c r="AQ153" s="31"/>
      <c r="AR153" s="31"/>
      <c r="AS153" s="31"/>
      <c r="AT153" s="31"/>
      <c r="AU153" s="31"/>
      <c r="AV153" s="31"/>
      <c r="AW153" s="31"/>
      <c r="AX153" s="31"/>
      <c r="AY153" s="31"/>
      <c r="AZ153" s="31"/>
    </row>
    <row r="154" spans="1:52" ht="15" customHeight="1">
      <c r="A154" s="31"/>
      <c r="B154" s="31"/>
      <c r="C154" s="31"/>
      <c r="D154" s="31"/>
      <c r="E154" s="31"/>
      <c r="F154" s="31"/>
      <c r="G154" s="31"/>
      <c r="H154" s="31"/>
      <c r="I154" s="31"/>
      <c r="J154" s="31"/>
      <c r="K154" s="31"/>
      <c r="L154" s="31"/>
      <c r="M154" s="31"/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/>
      <c r="Z154" s="31"/>
      <c r="AA154" s="31"/>
      <c r="AB154" s="31"/>
      <c r="AC154" s="31"/>
      <c r="AD154" s="31"/>
      <c r="AE154" s="31"/>
      <c r="AF154" s="31"/>
      <c r="AG154" s="31"/>
      <c r="AH154" s="31"/>
      <c r="AI154" s="31"/>
      <c r="AJ154" s="31"/>
      <c r="AK154" s="31"/>
      <c r="AL154" s="31"/>
      <c r="AM154" s="31"/>
      <c r="AN154" s="31"/>
      <c r="AO154" s="31"/>
      <c r="AP154" s="31"/>
      <c r="AQ154" s="31"/>
      <c r="AR154" s="31"/>
      <c r="AS154" s="31"/>
      <c r="AT154" s="31"/>
      <c r="AU154" s="31"/>
      <c r="AV154" s="31"/>
      <c r="AW154" s="31"/>
      <c r="AX154" s="31"/>
      <c r="AY154" s="31"/>
      <c r="AZ154" s="31"/>
    </row>
    <row r="155" spans="1:52" ht="15" customHeight="1">
      <c r="A155" s="31"/>
      <c r="B155" s="31"/>
      <c r="C155" s="31"/>
      <c r="D155" s="31"/>
      <c r="E155" s="31"/>
      <c r="F155" s="31"/>
      <c r="G155" s="31"/>
      <c r="H155" s="31"/>
      <c r="I155" s="31"/>
      <c r="J155" s="31"/>
      <c r="K155" s="31"/>
      <c r="L155" s="31"/>
      <c r="M155" s="31"/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/>
      <c r="Z155" s="31"/>
      <c r="AA155" s="31"/>
      <c r="AB155" s="31"/>
      <c r="AC155" s="31"/>
      <c r="AD155" s="31"/>
      <c r="AE155" s="31"/>
      <c r="AF155" s="31"/>
      <c r="AG155" s="31"/>
      <c r="AH155" s="31"/>
      <c r="AI155" s="31"/>
      <c r="AJ155" s="31"/>
      <c r="AK155" s="31"/>
      <c r="AL155" s="31"/>
      <c r="AM155" s="31"/>
      <c r="AN155" s="31"/>
      <c r="AO155" s="31"/>
      <c r="AP155" s="31"/>
      <c r="AQ155" s="31"/>
      <c r="AR155" s="31"/>
      <c r="AS155" s="31"/>
      <c r="AT155" s="31"/>
      <c r="AU155" s="31"/>
      <c r="AV155" s="31"/>
      <c r="AW155" s="31"/>
      <c r="AX155" s="31"/>
      <c r="AY155" s="31"/>
      <c r="AZ155" s="31"/>
    </row>
    <row r="156" spans="1:52" ht="15" customHeight="1">
      <c r="A156" s="31"/>
      <c r="B156" s="31"/>
      <c r="C156" s="31"/>
      <c r="D156" s="31"/>
      <c r="E156" s="31"/>
      <c r="F156" s="31"/>
      <c r="G156" s="31"/>
      <c r="H156" s="31"/>
      <c r="I156" s="31"/>
      <c r="J156" s="31"/>
      <c r="K156" s="31"/>
      <c r="L156" s="31"/>
      <c r="M156" s="31"/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  <c r="Z156" s="31"/>
      <c r="AA156" s="31"/>
      <c r="AB156" s="31"/>
      <c r="AC156" s="31"/>
      <c r="AD156" s="31"/>
      <c r="AE156" s="31"/>
      <c r="AF156" s="31"/>
      <c r="AG156" s="31"/>
      <c r="AH156" s="31"/>
      <c r="AI156" s="31"/>
      <c r="AJ156" s="31"/>
      <c r="AK156" s="31"/>
      <c r="AL156" s="31"/>
      <c r="AM156" s="31"/>
      <c r="AN156" s="31"/>
      <c r="AO156" s="31"/>
      <c r="AP156" s="31"/>
      <c r="AQ156" s="31"/>
      <c r="AR156" s="31"/>
      <c r="AS156" s="31"/>
      <c r="AT156" s="31"/>
      <c r="AU156" s="31"/>
      <c r="AV156" s="31"/>
      <c r="AW156" s="31"/>
      <c r="AX156" s="31"/>
      <c r="AY156" s="31"/>
      <c r="AZ156" s="31"/>
    </row>
    <row r="157" spans="1:52" ht="15" customHeight="1">
      <c r="A157" s="31"/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1"/>
      <c r="AA157" s="31"/>
      <c r="AB157" s="31"/>
      <c r="AC157" s="31"/>
      <c r="AD157" s="31"/>
      <c r="AE157" s="31"/>
      <c r="AF157" s="31"/>
      <c r="AG157" s="31"/>
      <c r="AH157" s="31"/>
      <c r="AI157" s="31"/>
      <c r="AJ157" s="31"/>
      <c r="AK157" s="31"/>
      <c r="AL157" s="31"/>
      <c r="AM157" s="31"/>
      <c r="AN157" s="31"/>
      <c r="AO157" s="31"/>
      <c r="AP157" s="31"/>
      <c r="AQ157" s="31"/>
      <c r="AR157" s="31"/>
      <c r="AS157" s="31"/>
      <c r="AT157" s="31"/>
      <c r="AU157" s="31"/>
      <c r="AV157" s="31"/>
      <c r="AW157" s="31"/>
      <c r="AX157" s="31"/>
      <c r="AY157" s="31"/>
      <c r="AZ157" s="31"/>
    </row>
    <row r="158" spans="1:52" ht="15" customHeight="1">
      <c r="A158" s="31"/>
      <c r="B158" s="31"/>
      <c r="C158" s="31"/>
      <c r="D158" s="31"/>
      <c r="E158" s="31"/>
      <c r="F158" s="31"/>
      <c r="G158" s="31"/>
      <c r="H158" s="31"/>
      <c r="I158" s="31"/>
      <c r="J158" s="31"/>
      <c r="K158" s="31"/>
      <c r="L158" s="31"/>
      <c r="M158" s="31"/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/>
      <c r="Z158" s="31"/>
      <c r="AA158" s="31"/>
      <c r="AB158" s="31"/>
      <c r="AC158" s="31"/>
      <c r="AD158" s="31"/>
      <c r="AE158" s="31"/>
      <c r="AF158" s="31"/>
      <c r="AG158" s="31"/>
      <c r="AH158" s="31"/>
      <c r="AI158" s="31"/>
      <c r="AJ158" s="31"/>
      <c r="AK158" s="31"/>
      <c r="AL158" s="31"/>
      <c r="AM158" s="31"/>
      <c r="AN158" s="31"/>
      <c r="AO158" s="31"/>
      <c r="AP158" s="31"/>
      <c r="AQ158" s="31"/>
      <c r="AR158" s="31"/>
      <c r="AS158" s="31"/>
      <c r="AT158" s="31"/>
      <c r="AU158" s="31"/>
      <c r="AV158" s="31"/>
      <c r="AW158" s="31"/>
      <c r="AX158" s="31"/>
      <c r="AY158" s="31"/>
      <c r="AZ158" s="31"/>
    </row>
    <row r="159" spans="1:52" ht="15" customHeight="1">
      <c r="A159" s="31"/>
      <c r="B159" s="31"/>
      <c r="C159" s="31"/>
      <c r="D159" s="31"/>
      <c r="E159" s="31"/>
      <c r="F159" s="31"/>
      <c r="G159" s="31"/>
      <c r="H159" s="31"/>
      <c r="I159" s="31"/>
      <c r="J159" s="31"/>
      <c r="K159" s="31"/>
      <c r="L159" s="31"/>
      <c r="M159" s="31"/>
      <c r="N159" s="31"/>
      <c r="O159" s="31"/>
      <c r="P159" s="31"/>
      <c r="Q159" s="31"/>
      <c r="R159" s="31"/>
      <c r="S159" s="31"/>
      <c r="T159" s="31"/>
      <c r="U159" s="31"/>
      <c r="V159" s="31"/>
      <c r="W159" s="31"/>
      <c r="X159" s="31"/>
      <c r="Y159" s="31"/>
      <c r="Z159" s="31"/>
      <c r="AA159" s="31"/>
      <c r="AB159" s="31"/>
      <c r="AC159" s="31"/>
      <c r="AD159" s="31"/>
      <c r="AE159" s="31"/>
      <c r="AF159" s="31"/>
      <c r="AG159" s="31"/>
      <c r="AH159" s="31"/>
      <c r="AI159" s="31"/>
      <c r="AJ159" s="31"/>
      <c r="AK159" s="31"/>
      <c r="AL159" s="31"/>
      <c r="AM159" s="31"/>
      <c r="AN159" s="31"/>
      <c r="AO159" s="31"/>
      <c r="AP159" s="31"/>
      <c r="AQ159" s="31"/>
      <c r="AR159" s="31"/>
      <c r="AS159" s="31"/>
      <c r="AT159" s="31"/>
      <c r="AU159" s="31"/>
      <c r="AV159" s="31"/>
      <c r="AW159" s="31"/>
      <c r="AX159" s="31"/>
      <c r="AY159" s="31"/>
      <c r="AZ159" s="31"/>
    </row>
    <row r="160" spans="1:52" ht="15" customHeight="1">
      <c r="A160" s="31"/>
      <c r="B160" s="31"/>
      <c r="C160" s="31"/>
      <c r="D160" s="31"/>
      <c r="E160" s="31"/>
      <c r="F160" s="31"/>
      <c r="G160" s="31"/>
      <c r="H160" s="31"/>
      <c r="I160" s="31"/>
      <c r="J160" s="31"/>
      <c r="K160" s="31"/>
      <c r="L160" s="31"/>
      <c r="M160" s="31"/>
      <c r="N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  <c r="Y160" s="31"/>
      <c r="Z160" s="31"/>
      <c r="AA160" s="31"/>
      <c r="AB160" s="31"/>
      <c r="AC160" s="31"/>
      <c r="AD160" s="31"/>
      <c r="AE160" s="31"/>
      <c r="AF160" s="31"/>
      <c r="AG160" s="31"/>
      <c r="AH160" s="31"/>
      <c r="AI160" s="31"/>
      <c r="AJ160" s="31"/>
      <c r="AK160" s="31"/>
      <c r="AL160" s="31"/>
      <c r="AM160" s="31"/>
      <c r="AN160" s="31"/>
      <c r="AO160" s="31"/>
      <c r="AP160" s="31"/>
      <c r="AQ160" s="31"/>
      <c r="AR160" s="31"/>
      <c r="AS160" s="31"/>
      <c r="AT160" s="31"/>
      <c r="AU160" s="31"/>
      <c r="AV160" s="31"/>
      <c r="AW160" s="31"/>
      <c r="AX160" s="31"/>
      <c r="AY160" s="31"/>
      <c r="AZ160" s="31"/>
    </row>
    <row r="161" spans="1:52" ht="15" customHeight="1">
      <c r="A161" s="31"/>
      <c r="B161" s="31"/>
      <c r="C161" s="31"/>
      <c r="D161" s="31"/>
      <c r="E161" s="31"/>
      <c r="F161" s="31"/>
      <c r="G161" s="31"/>
      <c r="H161" s="31"/>
      <c r="I161" s="31"/>
      <c r="J161" s="31"/>
      <c r="K161" s="31"/>
      <c r="L161" s="31"/>
      <c r="M161" s="31"/>
      <c r="N161" s="31"/>
      <c r="O161" s="31"/>
      <c r="P161" s="31"/>
      <c r="Q161" s="31"/>
      <c r="R161" s="31"/>
      <c r="S161" s="31"/>
      <c r="T161" s="31"/>
      <c r="U161" s="31"/>
      <c r="V161" s="31"/>
      <c r="W161" s="31"/>
      <c r="X161" s="31"/>
      <c r="Y161" s="31"/>
      <c r="Z161" s="31"/>
      <c r="AA161" s="31"/>
      <c r="AB161" s="31"/>
      <c r="AC161" s="31"/>
      <c r="AD161" s="31"/>
      <c r="AE161" s="31"/>
      <c r="AF161" s="31"/>
      <c r="AG161" s="31"/>
      <c r="AH161" s="31"/>
      <c r="AI161" s="31"/>
      <c r="AJ161" s="31"/>
      <c r="AK161" s="31"/>
      <c r="AL161" s="31"/>
      <c r="AM161" s="31"/>
      <c r="AN161" s="31"/>
      <c r="AO161" s="31"/>
      <c r="AP161" s="31"/>
      <c r="AQ161" s="31"/>
      <c r="AR161" s="31"/>
      <c r="AS161" s="31"/>
      <c r="AT161" s="31"/>
      <c r="AU161" s="31"/>
      <c r="AV161" s="31"/>
      <c r="AW161" s="31"/>
      <c r="AX161" s="31"/>
      <c r="AY161" s="31"/>
      <c r="AZ161" s="31"/>
    </row>
    <row r="162" spans="1:52" ht="15" customHeight="1">
      <c r="A162" s="31"/>
      <c r="B162" s="31"/>
      <c r="C162" s="31"/>
      <c r="D162" s="31"/>
      <c r="E162" s="31"/>
      <c r="F162" s="31"/>
      <c r="G162" s="31"/>
      <c r="H162" s="31"/>
      <c r="I162" s="31"/>
      <c r="J162" s="31"/>
      <c r="K162" s="31"/>
      <c r="L162" s="31"/>
      <c r="M162" s="31"/>
      <c r="N162" s="31"/>
      <c r="O162" s="31"/>
      <c r="P162" s="31"/>
      <c r="Q162" s="31"/>
      <c r="R162" s="31"/>
      <c r="S162" s="31"/>
      <c r="T162" s="31"/>
      <c r="U162" s="31"/>
      <c r="V162" s="31"/>
      <c r="W162" s="31"/>
      <c r="X162" s="31"/>
      <c r="Y162" s="31"/>
      <c r="Z162" s="31"/>
      <c r="AA162" s="31"/>
      <c r="AB162" s="31"/>
      <c r="AC162" s="31"/>
      <c r="AD162" s="31"/>
      <c r="AE162" s="31"/>
      <c r="AF162" s="31"/>
      <c r="AG162" s="31"/>
      <c r="AH162" s="31"/>
      <c r="AI162" s="31"/>
      <c r="AJ162" s="31"/>
      <c r="AK162" s="31"/>
      <c r="AL162" s="31"/>
      <c r="AM162" s="31"/>
      <c r="AN162" s="31"/>
      <c r="AO162" s="31"/>
      <c r="AP162" s="31"/>
      <c r="AQ162" s="31"/>
      <c r="AR162" s="31"/>
      <c r="AS162" s="31"/>
      <c r="AT162" s="31"/>
      <c r="AU162" s="31"/>
      <c r="AV162" s="31"/>
      <c r="AW162" s="31"/>
      <c r="AX162" s="31"/>
      <c r="AY162" s="31"/>
      <c r="AZ162" s="31"/>
    </row>
    <row r="163" spans="1:52" ht="15" customHeight="1">
      <c r="A163" s="31"/>
      <c r="B163" s="31"/>
      <c r="C163" s="31"/>
      <c r="D163" s="31"/>
      <c r="E163" s="31"/>
      <c r="F163" s="31"/>
      <c r="G163" s="31"/>
      <c r="H163" s="31"/>
      <c r="I163" s="31"/>
      <c r="J163" s="31"/>
      <c r="K163" s="31"/>
      <c r="L163" s="31"/>
      <c r="M163" s="31"/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  <c r="Z163" s="31"/>
      <c r="AA163" s="31"/>
      <c r="AB163" s="31"/>
      <c r="AC163" s="31"/>
      <c r="AD163" s="31"/>
      <c r="AE163" s="31"/>
      <c r="AF163" s="31"/>
      <c r="AG163" s="31"/>
      <c r="AH163" s="31"/>
      <c r="AI163" s="31"/>
      <c r="AJ163" s="31"/>
      <c r="AK163" s="31"/>
      <c r="AL163" s="31"/>
      <c r="AM163" s="31"/>
      <c r="AN163" s="31"/>
      <c r="AO163" s="31"/>
      <c r="AP163" s="31"/>
      <c r="AQ163" s="31"/>
      <c r="AR163" s="31"/>
      <c r="AS163" s="31"/>
      <c r="AT163" s="31"/>
      <c r="AU163" s="31"/>
      <c r="AV163" s="31"/>
      <c r="AW163" s="31"/>
      <c r="AX163" s="31"/>
      <c r="AY163" s="31"/>
      <c r="AZ163" s="31"/>
    </row>
    <row r="164" spans="1:52" ht="15" customHeight="1">
      <c r="A164" s="31"/>
      <c r="B164" s="31"/>
      <c r="C164" s="31"/>
      <c r="D164" s="31"/>
      <c r="E164" s="31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/>
      <c r="Z164" s="31"/>
      <c r="AA164" s="31"/>
      <c r="AB164" s="31"/>
      <c r="AC164" s="31"/>
      <c r="AD164" s="31"/>
      <c r="AE164" s="31"/>
      <c r="AF164" s="31"/>
      <c r="AG164" s="31"/>
      <c r="AH164" s="31"/>
      <c r="AI164" s="31"/>
      <c r="AJ164" s="31"/>
      <c r="AK164" s="31"/>
      <c r="AL164" s="31"/>
      <c r="AM164" s="31"/>
      <c r="AN164" s="31"/>
      <c r="AO164" s="31"/>
      <c r="AP164" s="31"/>
      <c r="AQ164" s="31"/>
      <c r="AR164" s="31"/>
      <c r="AS164" s="31"/>
      <c r="AT164" s="31"/>
      <c r="AU164" s="31"/>
      <c r="AV164" s="31"/>
      <c r="AW164" s="31"/>
      <c r="AX164" s="31"/>
      <c r="AY164" s="31"/>
      <c r="AZ164" s="31"/>
    </row>
    <row r="165" spans="1:52" ht="15" customHeight="1">
      <c r="A165" s="31"/>
      <c r="B165" s="31"/>
      <c r="C165" s="31"/>
      <c r="D165" s="31"/>
      <c r="E165" s="31"/>
      <c r="F165" s="31"/>
      <c r="G165" s="31"/>
      <c r="H165" s="31"/>
      <c r="I165" s="31"/>
      <c r="J165" s="31"/>
      <c r="K165" s="31"/>
      <c r="L165" s="31"/>
      <c r="M165" s="31"/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31"/>
      <c r="Y165" s="31"/>
      <c r="Z165" s="31"/>
      <c r="AA165" s="31"/>
      <c r="AB165" s="31"/>
      <c r="AC165" s="31"/>
      <c r="AD165" s="31"/>
      <c r="AE165" s="31"/>
      <c r="AF165" s="31"/>
      <c r="AG165" s="31"/>
      <c r="AH165" s="31"/>
      <c r="AI165" s="31"/>
      <c r="AJ165" s="31"/>
      <c r="AK165" s="31"/>
      <c r="AL165" s="31"/>
      <c r="AM165" s="31"/>
      <c r="AN165" s="31"/>
      <c r="AO165" s="31"/>
      <c r="AP165" s="31"/>
      <c r="AQ165" s="31"/>
      <c r="AR165" s="31"/>
      <c r="AS165" s="31"/>
      <c r="AT165" s="31"/>
      <c r="AU165" s="31"/>
      <c r="AV165" s="31"/>
      <c r="AW165" s="31"/>
      <c r="AX165" s="31"/>
      <c r="AY165" s="31"/>
      <c r="AZ165" s="31"/>
    </row>
    <row r="166" spans="1:52" ht="15" customHeight="1">
      <c r="A166" s="31"/>
      <c r="B166" s="31"/>
      <c r="C166" s="31"/>
      <c r="D166" s="31"/>
      <c r="E166" s="31"/>
      <c r="F166" s="31"/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31"/>
      <c r="Y166" s="31"/>
      <c r="Z166" s="31"/>
      <c r="AA166" s="31"/>
      <c r="AB166" s="31"/>
      <c r="AC166" s="31"/>
      <c r="AD166" s="31"/>
      <c r="AE166" s="31"/>
      <c r="AF166" s="31"/>
      <c r="AG166" s="31"/>
      <c r="AH166" s="31"/>
      <c r="AI166" s="31"/>
      <c r="AJ166" s="31"/>
      <c r="AK166" s="31"/>
      <c r="AL166" s="31"/>
      <c r="AM166" s="31"/>
      <c r="AN166" s="31"/>
      <c r="AO166" s="31"/>
      <c r="AP166" s="31"/>
      <c r="AQ166" s="31"/>
      <c r="AR166" s="31"/>
      <c r="AS166" s="31"/>
      <c r="AT166" s="31"/>
      <c r="AU166" s="31"/>
      <c r="AV166" s="31"/>
      <c r="AW166" s="31"/>
      <c r="AX166" s="31"/>
      <c r="AY166" s="31"/>
      <c r="AZ166" s="31"/>
    </row>
    <row r="167" spans="1:52" ht="15" customHeight="1">
      <c r="A167" s="31"/>
      <c r="B167" s="31"/>
      <c r="C167" s="31"/>
      <c r="D167" s="31"/>
      <c r="E167" s="31"/>
      <c r="F167" s="31"/>
      <c r="G167" s="31"/>
      <c r="H167" s="31"/>
      <c r="I167" s="31"/>
      <c r="J167" s="31"/>
      <c r="K167" s="31"/>
      <c r="L167" s="31"/>
      <c r="M167" s="31"/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31"/>
      <c r="Y167" s="31"/>
      <c r="Z167" s="31"/>
      <c r="AA167" s="31"/>
      <c r="AB167" s="31"/>
      <c r="AC167" s="31"/>
      <c r="AD167" s="31"/>
      <c r="AE167" s="31"/>
      <c r="AF167" s="31"/>
      <c r="AG167" s="31"/>
      <c r="AH167" s="31"/>
      <c r="AI167" s="31"/>
      <c r="AJ167" s="31"/>
      <c r="AK167" s="31"/>
      <c r="AL167" s="31"/>
      <c r="AM167" s="31"/>
      <c r="AN167" s="31"/>
      <c r="AO167" s="31"/>
      <c r="AP167" s="31"/>
      <c r="AQ167" s="31"/>
      <c r="AR167" s="31"/>
      <c r="AS167" s="31"/>
      <c r="AT167" s="31"/>
      <c r="AU167" s="31"/>
      <c r="AV167" s="31"/>
      <c r="AW167" s="31"/>
      <c r="AX167" s="31"/>
      <c r="AY167" s="31"/>
      <c r="AZ167" s="31"/>
    </row>
    <row r="168" spans="1:52" ht="15" customHeight="1">
      <c r="A168" s="31"/>
      <c r="B168" s="31"/>
      <c r="C168" s="31"/>
      <c r="D168" s="31"/>
      <c r="E168" s="31"/>
      <c r="F168" s="31"/>
      <c r="G168" s="31"/>
      <c r="H168" s="31"/>
      <c r="I168" s="31"/>
      <c r="J168" s="31"/>
      <c r="K168" s="31"/>
      <c r="L168" s="31"/>
      <c r="M168" s="31"/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31"/>
      <c r="Y168" s="31"/>
      <c r="Z168" s="31"/>
      <c r="AA168" s="31"/>
      <c r="AB168" s="31"/>
      <c r="AC168" s="31"/>
      <c r="AD168" s="31"/>
      <c r="AE168" s="31"/>
      <c r="AF168" s="31"/>
      <c r="AG168" s="31"/>
      <c r="AH168" s="31"/>
      <c r="AI168" s="31"/>
      <c r="AJ168" s="31"/>
      <c r="AK168" s="31"/>
      <c r="AL168" s="31"/>
      <c r="AM168" s="31"/>
      <c r="AN168" s="31"/>
      <c r="AO168" s="31"/>
      <c r="AP168" s="31"/>
      <c r="AQ168" s="31"/>
      <c r="AR168" s="31"/>
      <c r="AS168" s="31"/>
      <c r="AT168" s="31"/>
      <c r="AU168" s="31"/>
      <c r="AV168" s="31"/>
      <c r="AW168" s="31"/>
      <c r="AX168" s="31"/>
      <c r="AY168" s="31"/>
      <c r="AZ168" s="31"/>
    </row>
    <row r="169" spans="1:52" ht="15" customHeight="1">
      <c r="A169" s="31"/>
      <c r="B169" s="31"/>
      <c r="C169" s="31"/>
      <c r="D169" s="31"/>
      <c r="E169" s="31"/>
      <c r="F169" s="31"/>
      <c r="G169" s="31"/>
      <c r="H169" s="31"/>
      <c r="I169" s="31"/>
      <c r="J169" s="31"/>
      <c r="K169" s="31"/>
      <c r="L169" s="31"/>
      <c r="M169" s="31"/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31"/>
      <c r="Y169" s="31"/>
      <c r="Z169" s="31"/>
      <c r="AA169" s="31"/>
      <c r="AB169" s="31"/>
      <c r="AC169" s="31"/>
      <c r="AD169" s="31"/>
      <c r="AE169" s="31"/>
      <c r="AF169" s="31"/>
      <c r="AG169" s="31"/>
      <c r="AH169" s="31"/>
      <c r="AI169" s="31"/>
      <c r="AJ169" s="31"/>
      <c r="AK169" s="31"/>
      <c r="AL169" s="31"/>
      <c r="AM169" s="31"/>
      <c r="AN169" s="31"/>
      <c r="AO169" s="31"/>
      <c r="AP169" s="31"/>
      <c r="AQ169" s="31"/>
      <c r="AR169" s="31"/>
      <c r="AS169" s="31"/>
      <c r="AT169" s="31"/>
      <c r="AU169" s="31"/>
      <c r="AV169" s="31"/>
      <c r="AW169" s="31"/>
      <c r="AX169" s="31"/>
      <c r="AY169" s="31"/>
      <c r="AZ169" s="31"/>
    </row>
    <row r="170" spans="1:52" ht="15" customHeight="1">
      <c r="A170" s="31"/>
      <c r="B170" s="31"/>
      <c r="C170" s="31"/>
      <c r="D170" s="31"/>
      <c r="E170" s="31"/>
      <c r="F170" s="31"/>
      <c r="G170" s="31"/>
      <c r="H170" s="31"/>
      <c r="I170" s="31"/>
      <c r="J170" s="31"/>
      <c r="K170" s="31"/>
      <c r="L170" s="31"/>
      <c r="M170" s="31"/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/>
      <c r="Z170" s="31"/>
      <c r="AA170" s="31"/>
      <c r="AB170" s="31"/>
      <c r="AC170" s="31"/>
      <c r="AD170" s="31"/>
      <c r="AE170" s="31"/>
      <c r="AF170" s="31"/>
      <c r="AG170" s="31"/>
      <c r="AH170" s="31"/>
      <c r="AI170" s="31"/>
      <c r="AJ170" s="31"/>
      <c r="AK170" s="31"/>
      <c r="AL170" s="31"/>
      <c r="AM170" s="31"/>
      <c r="AN170" s="31"/>
      <c r="AO170" s="31"/>
      <c r="AP170" s="31"/>
      <c r="AQ170" s="31"/>
      <c r="AR170" s="31"/>
      <c r="AS170" s="31"/>
      <c r="AT170" s="31"/>
      <c r="AU170" s="31"/>
      <c r="AV170" s="31"/>
      <c r="AW170" s="31"/>
      <c r="AX170" s="31"/>
      <c r="AY170" s="31"/>
      <c r="AZ170" s="31"/>
    </row>
    <row r="171" spans="1:52" ht="15" customHeight="1">
      <c r="A171" s="31"/>
      <c r="B171" s="31"/>
      <c r="C171" s="31"/>
      <c r="D171" s="31"/>
      <c r="E171" s="31"/>
      <c r="F171" s="31"/>
      <c r="G171" s="31"/>
      <c r="H171" s="31"/>
      <c r="I171" s="31"/>
      <c r="J171" s="31"/>
      <c r="K171" s="31"/>
      <c r="L171" s="31"/>
      <c r="M171" s="31"/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/>
      <c r="Z171" s="31"/>
      <c r="AA171" s="31"/>
      <c r="AB171" s="31"/>
      <c r="AC171" s="31"/>
      <c r="AD171" s="31"/>
      <c r="AE171" s="31"/>
      <c r="AF171" s="31"/>
      <c r="AG171" s="31"/>
      <c r="AH171" s="31"/>
      <c r="AI171" s="31"/>
      <c r="AJ171" s="31"/>
      <c r="AK171" s="31"/>
      <c r="AL171" s="31"/>
      <c r="AM171" s="31"/>
      <c r="AN171" s="31"/>
      <c r="AO171" s="31"/>
      <c r="AP171" s="31"/>
      <c r="AQ171" s="31"/>
      <c r="AR171" s="31"/>
      <c r="AS171" s="31"/>
      <c r="AT171" s="31"/>
      <c r="AU171" s="31"/>
      <c r="AV171" s="31"/>
      <c r="AW171" s="31"/>
      <c r="AX171" s="31"/>
      <c r="AY171" s="31"/>
      <c r="AZ171" s="31"/>
    </row>
    <row r="172" spans="1:52" ht="15" customHeight="1">
      <c r="A172" s="31"/>
      <c r="B172" s="31"/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  <c r="Y172" s="31"/>
      <c r="Z172" s="31"/>
      <c r="AA172" s="31"/>
      <c r="AB172" s="31"/>
      <c r="AC172" s="31"/>
      <c r="AD172" s="31"/>
      <c r="AE172" s="31"/>
      <c r="AF172" s="31"/>
      <c r="AG172" s="31"/>
      <c r="AH172" s="31"/>
      <c r="AI172" s="31"/>
      <c r="AJ172" s="31"/>
      <c r="AK172" s="31"/>
      <c r="AL172" s="31"/>
      <c r="AM172" s="31"/>
      <c r="AN172" s="31"/>
      <c r="AO172" s="31"/>
      <c r="AP172" s="31"/>
      <c r="AQ172" s="31"/>
      <c r="AR172" s="31"/>
      <c r="AS172" s="31"/>
      <c r="AT172" s="31"/>
      <c r="AU172" s="31"/>
      <c r="AV172" s="31"/>
      <c r="AW172" s="31"/>
      <c r="AX172" s="31"/>
      <c r="AY172" s="31"/>
      <c r="AZ172" s="31"/>
    </row>
    <row r="173" spans="1:52" ht="15" customHeight="1">
      <c r="A173" s="31"/>
      <c r="B173" s="31"/>
      <c r="C173" s="31"/>
      <c r="D173" s="31"/>
      <c r="E173" s="31"/>
      <c r="F173" s="31"/>
      <c r="G173" s="31"/>
      <c r="H173" s="31"/>
      <c r="I173" s="31"/>
      <c r="J173" s="31"/>
      <c r="K173" s="31"/>
      <c r="L173" s="31"/>
      <c r="M173" s="31"/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31"/>
      <c r="Y173" s="31"/>
      <c r="Z173" s="31"/>
      <c r="AA173" s="31"/>
      <c r="AB173" s="31"/>
      <c r="AC173" s="31"/>
      <c r="AD173" s="31"/>
      <c r="AE173" s="31"/>
      <c r="AF173" s="31"/>
      <c r="AG173" s="31"/>
      <c r="AH173" s="31"/>
      <c r="AI173" s="31"/>
      <c r="AJ173" s="31"/>
      <c r="AK173" s="31"/>
      <c r="AL173" s="31"/>
      <c r="AM173" s="31"/>
      <c r="AN173" s="31"/>
      <c r="AO173" s="31"/>
      <c r="AP173" s="31"/>
      <c r="AQ173" s="31"/>
      <c r="AR173" s="31"/>
      <c r="AS173" s="31"/>
      <c r="AT173" s="31"/>
      <c r="AU173" s="31"/>
      <c r="AV173" s="31"/>
      <c r="AW173" s="31"/>
      <c r="AX173" s="31"/>
      <c r="AY173" s="31"/>
      <c r="AZ173" s="31"/>
    </row>
    <row r="174" spans="1:52" ht="15" customHeight="1">
      <c r="A174" s="31"/>
      <c r="B174" s="31"/>
      <c r="C174" s="31"/>
      <c r="D174" s="31"/>
      <c r="E174" s="31"/>
      <c r="F174" s="31"/>
      <c r="G174" s="31"/>
      <c r="H174" s="31"/>
      <c r="I174" s="31"/>
      <c r="J174" s="31"/>
      <c r="K174" s="31"/>
      <c r="L174" s="31"/>
      <c r="M174" s="31"/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31"/>
      <c r="Y174" s="31"/>
      <c r="Z174" s="31"/>
      <c r="AA174" s="31"/>
      <c r="AB174" s="31"/>
      <c r="AC174" s="31"/>
      <c r="AD174" s="31"/>
      <c r="AE174" s="31"/>
      <c r="AF174" s="31"/>
      <c r="AG174" s="31"/>
      <c r="AH174" s="31"/>
      <c r="AI174" s="31"/>
      <c r="AJ174" s="31"/>
      <c r="AK174" s="31"/>
      <c r="AL174" s="31"/>
      <c r="AM174" s="31"/>
      <c r="AN174" s="31"/>
      <c r="AO174" s="31"/>
      <c r="AP174" s="31"/>
      <c r="AQ174" s="31"/>
      <c r="AR174" s="31"/>
      <c r="AS174" s="31"/>
      <c r="AT174" s="31"/>
      <c r="AU174" s="31"/>
      <c r="AV174" s="31"/>
      <c r="AW174" s="31"/>
      <c r="AX174" s="31"/>
      <c r="AY174" s="31"/>
      <c r="AZ174" s="31"/>
    </row>
    <row r="175" spans="1:52" ht="15" customHeight="1">
      <c r="A175" s="31"/>
      <c r="B175" s="31"/>
      <c r="C175" s="31"/>
      <c r="D175" s="31"/>
      <c r="E175" s="31"/>
      <c r="F175" s="31"/>
      <c r="G175" s="31"/>
      <c r="H175" s="31"/>
      <c r="I175" s="31"/>
      <c r="J175" s="31"/>
      <c r="K175" s="31"/>
      <c r="L175" s="31"/>
      <c r="M175" s="31"/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  <c r="Y175" s="31"/>
      <c r="Z175" s="31"/>
      <c r="AA175" s="31"/>
      <c r="AB175" s="31"/>
      <c r="AC175" s="31"/>
      <c r="AD175" s="31"/>
      <c r="AE175" s="31"/>
      <c r="AF175" s="31"/>
      <c r="AG175" s="31"/>
      <c r="AH175" s="31"/>
      <c r="AI175" s="31"/>
      <c r="AJ175" s="31"/>
      <c r="AK175" s="31"/>
      <c r="AL175" s="31"/>
      <c r="AM175" s="31"/>
      <c r="AN175" s="31"/>
      <c r="AO175" s="31"/>
      <c r="AP175" s="31"/>
      <c r="AQ175" s="31"/>
      <c r="AR175" s="31"/>
      <c r="AS175" s="31"/>
      <c r="AT175" s="31"/>
      <c r="AU175" s="31"/>
      <c r="AV175" s="31"/>
      <c r="AW175" s="31"/>
      <c r="AX175" s="31"/>
      <c r="AY175" s="31"/>
      <c r="AZ175" s="31"/>
    </row>
    <row r="176" spans="1:52" ht="15" customHeight="1">
      <c r="A176" s="31"/>
      <c r="B176" s="31"/>
      <c r="C176" s="31"/>
      <c r="D176" s="31"/>
      <c r="E176" s="31"/>
      <c r="F176" s="31"/>
      <c r="G176" s="31"/>
      <c r="H176" s="31"/>
      <c r="I176" s="31"/>
      <c r="J176" s="31"/>
      <c r="K176" s="31"/>
      <c r="L176" s="31"/>
      <c r="M176" s="31"/>
      <c r="N176" s="31"/>
      <c r="O176" s="31"/>
      <c r="P176" s="31"/>
      <c r="Q176" s="31"/>
      <c r="R176" s="31"/>
      <c r="S176" s="31"/>
      <c r="T176" s="31"/>
      <c r="U176" s="31"/>
      <c r="V176" s="31"/>
      <c r="W176" s="31"/>
      <c r="X176" s="31"/>
      <c r="Y176" s="31"/>
      <c r="Z176" s="31"/>
      <c r="AA176" s="31"/>
      <c r="AB176" s="31"/>
      <c r="AC176" s="31"/>
      <c r="AD176" s="31"/>
      <c r="AE176" s="31"/>
      <c r="AF176" s="31"/>
      <c r="AG176" s="31"/>
      <c r="AH176" s="31"/>
      <c r="AI176" s="31"/>
      <c r="AJ176" s="31"/>
      <c r="AK176" s="31"/>
      <c r="AL176" s="31"/>
      <c r="AM176" s="31"/>
      <c r="AN176" s="31"/>
      <c r="AO176" s="31"/>
      <c r="AP176" s="31"/>
      <c r="AQ176" s="31"/>
      <c r="AR176" s="31"/>
      <c r="AS176" s="31"/>
      <c r="AT176" s="31"/>
      <c r="AU176" s="31"/>
      <c r="AV176" s="31"/>
      <c r="AW176" s="31"/>
      <c r="AX176" s="31"/>
      <c r="AY176" s="31"/>
      <c r="AZ176" s="31"/>
    </row>
    <row r="177" spans="1:52" ht="15" customHeight="1">
      <c r="A177" s="31"/>
      <c r="B177" s="31"/>
      <c r="C177" s="31"/>
      <c r="D177" s="31"/>
      <c r="E177" s="31"/>
      <c r="F177" s="31"/>
      <c r="G177" s="31"/>
      <c r="H177" s="31"/>
      <c r="I177" s="31"/>
      <c r="J177" s="31"/>
      <c r="K177" s="31"/>
      <c r="L177" s="31"/>
      <c r="M177" s="31"/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/>
      <c r="Z177" s="31"/>
      <c r="AA177" s="31"/>
      <c r="AB177" s="31"/>
      <c r="AC177" s="31"/>
      <c r="AD177" s="31"/>
      <c r="AE177" s="31"/>
      <c r="AF177" s="31"/>
      <c r="AG177" s="31"/>
      <c r="AH177" s="31"/>
      <c r="AI177" s="31"/>
      <c r="AJ177" s="31"/>
      <c r="AK177" s="31"/>
      <c r="AL177" s="31"/>
      <c r="AM177" s="31"/>
      <c r="AN177" s="31"/>
      <c r="AO177" s="31"/>
      <c r="AP177" s="31"/>
      <c r="AQ177" s="31"/>
      <c r="AR177" s="31"/>
      <c r="AS177" s="31"/>
      <c r="AT177" s="31"/>
      <c r="AU177" s="31"/>
      <c r="AV177" s="31"/>
      <c r="AW177" s="31"/>
      <c r="AX177" s="31"/>
      <c r="AY177" s="31"/>
      <c r="AZ177" s="31"/>
    </row>
    <row r="178" spans="1:52" ht="15" customHeight="1">
      <c r="A178" s="31"/>
      <c r="B178" s="31"/>
      <c r="C178" s="31"/>
      <c r="D178" s="31"/>
      <c r="E178" s="31"/>
      <c r="F178" s="31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1"/>
      <c r="R178" s="31"/>
      <c r="S178" s="31"/>
      <c r="T178" s="31"/>
      <c r="U178" s="31"/>
      <c r="V178" s="31"/>
      <c r="W178" s="31"/>
      <c r="X178" s="31"/>
      <c r="Y178" s="31"/>
      <c r="Z178" s="31"/>
      <c r="AA178" s="31"/>
      <c r="AB178" s="31"/>
      <c r="AC178" s="31"/>
      <c r="AD178" s="31"/>
      <c r="AE178" s="31"/>
      <c r="AF178" s="31"/>
      <c r="AG178" s="31"/>
      <c r="AH178" s="31"/>
      <c r="AI178" s="31"/>
      <c r="AJ178" s="31"/>
      <c r="AK178" s="31"/>
      <c r="AL178" s="31"/>
      <c r="AM178" s="31"/>
      <c r="AN178" s="31"/>
      <c r="AO178" s="31"/>
      <c r="AP178" s="31"/>
      <c r="AQ178" s="31"/>
      <c r="AR178" s="31"/>
      <c r="AS178" s="31"/>
      <c r="AT178" s="31"/>
      <c r="AU178" s="31"/>
      <c r="AV178" s="31"/>
      <c r="AW178" s="31"/>
      <c r="AX178" s="31"/>
      <c r="AY178" s="31"/>
      <c r="AZ178" s="31"/>
    </row>
    <row r="179" spans="1:52" ht="15" customHeight="1">
      <c r="A179" s="31"/>
      <c r="B179" s="31"/>
      <c r="C179" s="31"/>
      <c r="D179" s="31"/>
      <c r="E179" s="31"/>
      <c r="F179" s="31"/>
      <c r="G179" s="31"/>
      <c r="H179" s="31"/>
      <c r="I179" s="31"/>
      <c r="J179" s="31"/>
      <c r="K179" s="31"/>
      <c r="L179" s="31"/>
      <c r="M179" s="31"/>
      <c r="N179" s="31"/>
      <c r="O179" s="31"/>
      <c r="P179" s="31"/>
      <c r="Q179" s="31"/>
      <c r="R179" s="31"/>
      <c r="S179" s="31"/>
      <c r="T179" s="31"/>
      <c r="U179" s="31"/>
      <c r="V179" s="31"/>
      <c r="W179" s="31"/>
      <c r="X179" s="31"/>
      <c r="Y179" s="31"/>
      <c r="Z179" s="31"/>
      <c r="AA179" s="31"/>
      <c r="AB179" s="31"/>
      <c r="AC179" s="31"/>
      <c r="AD179" s="31"/>
      <c r="AE179" s="31"/>
      <c r="AF179" s="31"/>
      <c r="AG179" s="31"/>
      <c r="AH179" s="31"/>
      <c r="AI179" s="31"/>
      <c r="AJ179" s="31"/>
      <c r="AK179" s="31"/>
      <c r="AL179" s="31"/>
      <c r="AM179" s="31"/>
      <c r="AN179" s="31"/>
      <c r="AO179" s="31"/>
      <c r="AP179" s="31"/>
      <c r="AQ179" s="31"/>
      <c r="AR179" s="31"/>
      <c r="AS179" s="31"/>
      <c r="AT179" s="31"/>
      <c r="AU179" s="31"/>
      <c r="AV179" s="31"/>
      <c r="AW179" s="31"/>
      <c r="AX179" s="31"/>
      <c r="AY179" s="31"/>
      <c r="AZ179" s="31"/>
    </row>
    <row r="180" spans="1:52" ht="15" customHeight="1">
      <c r="A180" s="31"/>
      <c r="B180" s="31"/>
      <c r="C180" s="31"/>
      <c r="D180" s="31"/>
      <c r="E180" s="31"/>
      <c r="F180" s="31"/>
      <c r="G180" s="31"/>
      <c r="H180" s="31"/>
      <c r="I180" s="31"/>
      <c r="J180" s="31"/>
      <c r="K180" s="31"/>
      <c r="L180" s="31"/>
      <c r="M180" s="31"/>
      <c r="N180" s="31"/>
      <c r="O180" s="31"/>
      <c r="P180" s="31"/>
      <c r="Q180" s="31"/>
      <c r="R180" s="31"/>
      <c r="S180" s="31"/>
      <c r="T180" s="31"/>
      <c r="U180" s="31"/>
      <c r="V180" s="31"/>
      <c r="W180" s="31"/>
      <c r="X180" s="31"/>
      <c r="Y180" s="31"/>
      <c r="Z180" s="31"/>
      <c r="AA180" s="31"/>
      <c r="AB180" s="31"/>
      <c r="AC180" s="31"/>
      <c r="AD180" s="31"/>
      <c r="AE180" s="31"/>
      <c r="AF180" s="31"/>
      <c r="AG180" s="31"/>
      <c r="AH180" s="31"/>
      <c r="AI180" s="31"/>
      <c r="AJ180" s="31"/>
      <c r="AK180" s="31"/>
      <c r="AL180" s="31"/>
      <c r="AM180" s="31"/>
      <c r="AN180" s="31"/>
      <c r="AO180" s="31"/>
      <c r="AP180" s="31"/>
      <c r="AQ180" s="31"/>
      <c r="AR180" s="31"/>
      <c r="AS180" s="31"/>
      <c r="AT180" s="31"/>
      <c r="AU180" s="31"/>
      <c r="AV180" s="31"/>
      <c r="AW180" s="31"/>
      <c r="AX180" s="31"/>
      <c r="AY180" s="31"/>
      <c r="AZ180" s="31"/>
    </row>
    <row r="181" spans="1:52" ht="15" customHeight="1">
      <c r="A181" s="31"/>
      <c r="B181" s="31"/>
      <c r="C181" s="31"/>
      <c r="D181" s="31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  <c r="Y181" s="31"/>
      <c r="Z181" s="31"/>
      <c r="AA181" s="31"/>
      <c r="AB181" s="31"/>
      <c r="AC181" s="31"/>
      <c r="AD181" s="31"/>
      <c r="AE181" s="31"/>
      <c r="AF181" s="31"/>
      <c r="AG181" s="31"/>
      <c r="AH181" s="31"/>
      <c r="AI181" s="31"/>
      <c r="AJ181" s="31"/>
      <c r="AK181" s="31"/>
      <c r="AL181" s="31"/>
      <c r="AM181" s="31"/>
      <c r="AN181" s="31"/>
      <c r="AO181" s="31"/>
      <c r="AP181" s="31"/>
      <c r="AQ181" s="31"/>
      <c r="AR181" s="31"/>
      <c r="AS181" s="31"/>
      <c r="AT181" s="31"/>
      <c r="AU181" s="31"/>
      <c r="AV181" s="31"/>
      <c r="AW181" s="31"/>
      <c r="AX181" s="31"/>
      <c r="AY181" s="31"/>
      <c r="AZ181" s="31"/>
    </row>
    <row r="182" spans="1:52" ht="15" customHeight="1">
      <c r="A182" s="31"/>
      <c r="B182" s="31"/>
      <c r="C182" s="31"/>
      <c r="D182" s="31"/>
      <c r="E182" s="31"/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P182" s="31"/>
      <c r="Q182" s="31"/>
      <c r="R182" s="31"/>
      <c r="S182" s="31"/>
      <c r="T182" s="31"/>
      <c r="U182" s="31"/>
      <c r="V182" s="31"/>
      <c r="W182" s="31"/>
      <c r="X182" s="31"/>
      <c r="Y182" s="31"/>
      <c r="Z182" s="31"/>
      <c r="AA182" s="31"/>
      <c r="AB182" s="31"/>
      <c r="AC182" s="31"/>
      <c r="AD182" s="31"/>
      <c r="AE182" s="31"/>
      <c r="AF182" s="31"/>
      <c r="AG182" s="31"/>
      <c r="AH182" s="31"/>
      <c r="AI182" s="31"/>
      <c r="AJ182" s="31"/>
      <c r="AK182" s="31"/>
      <c r="AL182" s="31"/>
      <c r="AM182" s="31"/>
      <c r="AN182" s="31"/>
      <c r="AO182" s="31"/>
      <c r="AP182" s="31"/>
      <c r="AQ182" s="31"/>
      <c r="AR182" s="31"/>
      <c r="AS182" s="31"/>
      <c r="AT182" s="31"/>
      <c r="AU182" s="31"/>
      <c r="AV182" s="31"/>
      <c r="AW182" s="31"/>
      <c r="AX182" s="31"/>
      <c r="AY182" s="31"/>
      <c r="AZ182" s="31"/>
    </row>
    <row r="183" spans="1:52" ht="15" customHeight="1">
      <c r="A183" s="31"/>
      <c r="B183" s="31"/>
      <c r="C183" s="31"/>
      <c r="D183" s="31"/>
      <c r="E183" s="31"/>
      <c r="F183" s="31"/>
      <c r="G183" s="31"/>
      <c r="H183" s="31"/>
      <c r="I183" s="31"/>
      <c r="J183" s="31"/>
      <c r="K183" s="31"/>
      <c r="L183" s="31"/>
      <c r="M183" s="31"/>
      <c r="N183" s="31"/>
      <c r="O183" s="31"/>
      <c r="P183" s="31"/>
      <c r="Q183" s="31"/>
      <c r="R183" s="31"/>
      <c r="S183" s="31"/>
      <c r="T183" s="31"/>
      <c r="U183" s="31"/>
      <c r="V183" s="31"/>
      <c r="W183" s="31"/>
      <c r="X183" s="31"/>
      <c r="Y183" s="31"/>
      <c r="Z183" s="31"/>
      <c r="AA183" s="31"/>
      <c r="AB183" s="31"/>
      <c r="AC183" s="31"/>
      <c r="AD183" s="31"/>
      <c r="AE183" s="31"/>
      <c r="AF183" s="31"/>
      <c r="AG183" s="31"/>
      <c r="AH183" s="31"/>
      <c r="AI183" s="31"/>
      <c r="AJ183" s="31"/>
      <c r="AK183" s="31"/>
      <c r="AL183" s="31"/>
      <c r="AM183" s="31"/>
      <c r="AN183" s="31"/>
      <c r="AO183" s="31"/>
      <c r="AP183" s="31"/>
      <c r="AQ183" s="31"/>
      <c r="AR183" s="31"/>
      <c r="AS183" s="31"/>
      <c r="AT183" s="31"/>
      <c r="AU183" s="31"/>
      <c r="AV183" s="31"/>
      <c r="AW183" s="31"/>
      <c r="AX183" s="31"/>
      <c r="AY183" s="31"/>
      <c r="AZ183" s="31"/>
    </row>
    <row r="184" spans="1:52" ht="15" customHeight="1">
      <c r="A184" s="31"/>
      <c r="B184" s="31"/>
      <c r="C184" s="31"/>
      <c r="D184" s="31"/>
      <c r="E184" s="31"/>
      <c r="F184" s="31"/>
      <c r="G184" s="31"/>
      <c r="H184" s="31"/>
      <c r="I184" s="31"/>
      <c r="J184" s="31"/>
      <c r="K184" s="31"/>
      <c r="L184" s="31"/>
      <c r="M184" s="31"/>
      <c r="N184" s="31"/>
      <c r="O184" s="31"/>
      <c r="P184" s="31"/>
      <c r="Q184" s="31"/>
      <c r="R184" s="31"/>
      <c r="S184" s="31"/>
      <c r="T184" s="31"/>
      <c r="U184" s="31"/>
      <c r="V184" s="31"/>
      <c r="W184" s="31"/>
      <c r="X184" s="31"/>
      <c r="Y184" s="31"/>
      <c r="Z184" s="31"/>
      <c r="AA184" s="31"/>
      <c r="AB184" s="31"/>
      <c r="AC184" s="31"/>
      <c r="AD184" s="31"/>
      <c r="AE184" s="31"/>
      <c r="AF184" s="31"/>
      <c r="AG184" s="31"/>
      <c r="AH184" s="31"/>
      <c r="AI184" s="31"/>
      <c r="AJ184" s="31"/>
      <c r="AK184" s="31"/>
      <c r="AL184" s="31"/>
      <c r="AM184" s="31"/>
      <c r="AN184" s="31"/>
      <c r="AO184" s="31"/>
      <c r="AP184" s="31"/>
      <c r="AQ184" s="31"/>
      <c r="AR184" s="31"/>
      <c r="AS184" s="31"/>
      <c r="AT184" s="31"/>
      <c r="AU184" s="31"/>
      <c r="AV184" s="31"/>
      <c r="AW184" s="31"/>
      <c r="AX184" s="31"/>
      <c r="AY184" s="31"/>
      <c r="AZ184" s="31"/>
    </row>
    <row r="185" spans="1:52" ht="15" customHeight="1">
      <c r="A185" s="31"/>
      <c r="B185" s="31"/>
      <c r="C185" s="31"/>
      <c r="D185" s="31"/>
      <c r="E185" s="31"/>
      <c r="F185" s="31"/>
      <c r="G185" s="31"/>
      <c r="H185" s="31"/>
      <c r="I185" s="31"/>
      <c r="J185" s="31"/>
      <c r="K185" s="31"/>
      <c r="L185" s="31"/>
      <c r="M185" s="31"/>
      <c r="N185" s="31"/>
      <c r="O185" s="31"/>
      <c r="P185" s="31"/>
      <c r="Q185" s="31"/>
      <c r="R185" s="31"/>
      <c r="S185" s="31"/>
      <c r="T185" s="31"/>
      <c r="U185" s="31"/>
      <c r="V185" s="31"/>
      <c r="W185" s="31"/>
      <c r="X185" s="31"/>
      <c r="Y185" s="31"/>
      <c r="Z185" s="31"/>
      <c r="AA185" s="31"/>
      <c r="AB185" s="31"/>
      <c r="AC185" s="31"/>
      <c r="AD185" s="31"/>
      <c r="AE185" s="31"/>
      <c r="AF185" s="31"/>
      <c r="AG185" s="31"/>
      <c r="AH185" s="31"/>
      <c r="AI185" s="31"/>
      <c r="AJ185" s="31"/>
      <c r="AK185" s="31"/>
      <c r="AL185" s="31"/>
      <c r="AM185" s="31"/>
      <c r="AN185" s="31"/>
      <c r="AO185" s="31"/>
      <c r="AP185" s="31"/>
      <c r="AQ185" s="31"/>
      <c r="AR185" s="31"/>
      <c r="AS185" s="31"/>
      <c r="AT185" s="31"/>
      <c r="AU185" s="31"/>
      <c r="AV185" s="31"/>
      <c r="AW185" s="31"/>
      <c r="AX185" s="31"/>
      <c r="AY185" s="31"/>
      <c r="AZ185" s="31"/>
    </row>
    <row r="186" spans="1:52" ht="15" customHeight="1">
      <c r="A186" s="31"/>
      <c r="B186" s="31"/>
      <c r="C186" s="31"/>
      <c r="D186" s="31"/>
      <c r="E186" s="31"/>
      <c r="F186" s="31"/>
      <c r="G186" s="31"/>
      <c r="H186" s="31"/>
      <c r="I186" s="31"/>
      <c r="J186" s="31"/>
      <c r="K186" s="31"/>
      <c r="L186" s="31"/>
      <c r="M186" s="31"/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  <c r="Y186" s="31"/>
      <c r="Z186" s="31"/>
      <c r="AA186" s="31"/>
      <c r="AB186" s="31"/>
      <c r="AC186" s="31"/>
      <c r="AD186" s="31"/>
      <c r="AE186" s="31"/>
      <c r="AF186" s="31"/>
      <c r="AG186" s="31"/>
      <c r="AH186" s="31"/>
      <c r="AI186" s="31"/>
      <c r="AJ186" s="31"/>
      <c r="AK186" s="31"/>
      <c r="AL186" s="31"/>
      <c r="AM186" s="31"/>
      <c r="AN186" s="31"/>
      <c r="AO186" s="31"/>
      <c r="AP186" s="31"/>
      <c r="AQ186" s="31"/>
      <c r="AR186" s="31"/>
      <c r="AS186" s="31"/>
      <c r="AT186" s="31"/>
      <c r="AU186" s="31"/>
      <c r="AV186" s="31"/>
      <c r="AW186" s="31"/>
      <c r="AX186" s="31"/>
      <c r="AY186" s="31"/>
      <c r="AZ186" s="31"/>
    </row>
    <row r="187" spans="1:52" ht="15" customHeight="1">
      <c r="A187" s="31"/>
      <c r="B187" s="31"/>
      <c r="C187" s="31"/>
      <c r="D187" s="31"/>
      <c r="E187" s="31"/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1"/>
      <c r="Z187" s="31"/>
      <c r="AA187" s="31"/>
      <c r="AB187" s="31"/>
      <c r="AC187" s="31"/>
      <c r="AD187" s="31"/>
      <c r="AE187" s="31"/>
      <c r="AF187" s="31"/>
      <c r="AG187" s="31"/>
      <c r="AH187" s="31"/>
      <c r="AI187" s="31"/>
      <c r="AJ187" s="31"/>
      <c r="AK187" s="31"/>
      <c r="AL187" s="31"/>
      <c r="AM187" s="31"/>
      <c r="AN187" s="31"/>
      <c r="AO187" s="31"/>
      <c r="AP187" s="31"/>
      <c r="AQ187" s="31"/>
      <c r="AR187" s="31"/>
      <c r="AS187" s="31"/>
      <c r="AT187" s="31"/>
      <c r="AU187" s="31"/>
      <c r="AV187" s="31"/>
      <c r="AW187" s="31"/>
      <c r="AX187" s="31"/>
      <c r="AY187" s="31"/>
      <c r="AZ187" s="31"/>
    </row>
    <row r="188" spans="1:52" ht="15" customHeight="1">
      <c r="A188" s="31"/>
      <c r="B188" s="31"/>
      <c r="C188" s="31"/>
      <c r="D188" s="31"/>
      <c r="E188" s="31"/>
      <c r="F188" s="31"/>
      <c r="G188" s="31"/>
      <c r="H188" s="31"/>
      <c r="I188" s="31"/>
      <c r="J188" s="31"/>
      <c r="K188" s="31"/>
      <c r="L188" s="31"/>
      <c r="M188" s="31"/>
      <c r="N188" s="31"/>
      <c r="O188" s="31"/>
      <c r="P188" s="31"/>
      <c r="Q188" s="31"/>
      <c r="R188" s="31"/>
      <c r="S188" s="31"/>
      <c r="T188" s="31"/>
      <c r="U188" s="31"/>
      <c r="V188" s="31"/>
      <c r="W188" s="31"/>
      <c r="X188" s="31"/>
      <c r="Y188" s="31"/>
      <c r="Z188" s="31"/>
      <c r="AA188" s="31"/>
      <c r="AB188" s="31"/>
      <c r="AC188" s="31"/>
      <c r="AD188" s="31"/>
      <c r="AE188" s="31"/>
      <c r="AF188" s="31"/>
      <c r="AG188" s="31"/>
      <c r="AH188" s="31"/>
      <c r="AI188" s="31"/>
      <c r="AJ188" s="31"/>
      <c r="AK188" s="31"/>
      <c r="AL188" s="31"/>
      <c r="AM188" s="31"/>
      <c r="AN188" s="31"/>
      <c r="AO188" s="31"/>
      <c r="AP188" s="31"/>
      <c r="AQ188" s="31"/>
      <c r="AR188" s="31"/>
      <c r="AS188" s="31"/>
      <c r="AT188" s="31"/>
      <c r="AU188" s="31"/>
      <c r="AV188" s="31"/>
      <c r="AW188" s="31"/>
      <c r="AX188" s="31"/>
      <c r="AY188" s="31"/>
      <c r="AZ188" s="31"/>
    </row>
    <row r="189" spans="1:52" ht="15" customHeight="1">
      <c r="A189" s="31"/>
      <c r="B189" s="31"/>
      <c r="C189" s="31"/>
      <c r="D189" s="31"/>
      <c r="E189" s="31"/>
      <c r="F189" s="31"/>
      <c r="G189" s="31"/>
      <c r="H189" s="31"/>
      <c r="I189" s="31"/>
      <c r="J189" s="31"/>
      <c r="K189" s="31"/>
      <c r="L189" s="31"/>
      <c r="M189" s="31"/>
      <c r="N189" s="31"/>
      <c r="O189" s="31"/>
      <c r="P189" s="31"/>
      <c r="Q189" s="31"/>
      <c r="R189" s="31"/>
      <c r="S189" s="31"/>
      <c r="T189" s="31"/>
      <c r="U189" s="31"/>
      <c r="V189" s="31"/>
      <c r="W189" s="31"/>
      <c r="X189" s="31"/>
      <c r="Y189" s="31"/>
      <c r="Z189" s="31"/>
      <c r="AA189" s="31"/>
      <c r="AB189" s="31"/>
      <c r="AC189" s="31"/>
      <c r="AD189" s="31"/>
      <c r="AE189" s="31"/>
      <c r="AF189" s="31"/>
      <c r="AG189" s="31"/>
      <c r="AH189" s="31"/>
      <c r="AI189" s="31"/>
      <c r="AJ189" s="31"/>
      <c r="AK189" s="31"/>
      <c r="AL189" s="31"/>
      <c r="AM189" s="31"/>
      <c r="AN189" s="31"/>
      <c r="AO189" s="31"/>
      <c r="AP189" s="31"/>
      <c r="AQ189" s="31"/>
      <c r="AR189" s="31"/>
      <c r="AS189" s="31"/>
      <c r="AT189" s="31"/>
      <c r="AU189" s="31"/>
      <c r="AV189" s="31"/>
      <c r="AW189" s="31"/>
      <c r="AX189" s="31"/>
      <c r="AY189" s="31"/>
      <c r="AZ189" s="31"/>
    </row>
    <row r="190" spans="1:52" ht="15" customHeight="1">
      <c r="A190" s="31"/>
      <c r="B190" s="31"/>
      <c r="C190" s="31"/>
      <c r="D190" s="31"/>
      <c r="E190" s="31"/>
      <c r="F190" s="31"/>
      <c r="G190" s="31"/>
      <c r="H190" s="31"/>
      <c r="I190" s="31"/>
      <c r="J190" s="31"/>
      <c r="K190" s="31"/>
      <c r="L190" s="31"/>
      <c r="M190" s="31"/>
      <c r="N190" s="31"/>
      <c r="O190" s="31"/>
      <c r="P190" s="31"/>
      <c r="Q190" s="31"/>
      <c r="R190" s="31"/>
      <c r="S190" s="31"/>
      <c r="T190" s="31"/>
      <c r="U190" s="31"/>
      <c r="V190" s="31"/>
      <c r="W190" s="31"/>
      <c r="X190" s="31"/>
      <c r="Y190" s="31"/>
      <c r="Z190" s="31"/>
      <c r="AA190" s="31"/>
      <c r="AB190" s="31"/>
      <c r="AC190" s="31"/>
      <c r="AD190" s="31"/>
      <c r="AE190" s="31"/>
      <c r="AF190" s="31"/>
      <c r="AG190" s="31"/>
      <c r="AH190" s="31"/>
      <c r="AI190" s="31"/>
      <c r="AJ190" s="31"/>
      <c r="AK190" s="31"/>
      <c r="AL190" s="31"/>
      <c r="AM190" s="31"/>
      <c r="AN190" s="31"/>
      <c r="AO190" s="31"/>
      <c r="AP190" s="31"/>
      <c r="AQ190" s="31"/>
      <c r="AR190" s="31"/>
      <c r="AS190" s="31"/>
      <c r="AT190" s="31"/>
      <c r="AU190" s="31"/>
      <c r="AV190" s="31"/>
      <c r="AW190" s="31"/>
      <c r="AX190" s="31"/>
      <c r="AY190" s="31"/>
      <c r="AZ190" s="31"/>
    </row>
    <row r="191" spans="1:52" ht="15" customHeight="1">
      <c r="A191" s="31"/>
      <c r="B191" s="31"/>
      <c r="C191" s="31"/>
      <c r="D191" s="31"/>
      <c r="E191" s="31"/>
      <c r="F191" s="31"/>
      <c r="G191" s="31"/>
      <c r="H191" s="31"/>
      <c r="I191" s="31"/>
      <c r="J191" s="31"/>
      <c r="K191" s="31"/>
      <c r="L191" s="31"/>
      <c r="M191" s="31"/>
      <c r="N191" s="31"/>
      <c r="O191" s="31"/>
      <c r="P191" s="31"/>
      <c r="Q191" s="31"/>
      <c r="R191" s="31"/>
      <c r="S191" s="31"/>
      <c r="T191" s="31"/>
      <c r="U191" s="31"/>
      <c r="V191" s="31"/>
      <c r="W191" s="31"/>
      <c r="X191" s="31"/>
      <c r="Y191" s="31"/>
      <c r="Z191" s="31"/>
      <c r="AA191" s="31"/>
      <c r="AB191" s="31"/>
      <c r="AC191" s="31"/>
      <c r="AD191" s="31"/>
      <c r="AE191" s="31"/>
      <c r="AF191" s="31"/>
      <c r="AG191" s="31"/>
      <c r="AH191" s="31"/>
      <c r="AI191" s="31"/>
      <c r="AJ191" s="31"/>
      <c r="AK191" s="31"/>
      <c r="AL191" s="31"/>
      <c r="AM191" s="31"/>
      <c r="AN191" s="31"/>
      <c r="AO191" s="31"/>
      <c r="AP191" s="31"/>
      <c r="AQ191" s="31"/>
      <c r="AR191" s="31"/>
      <c r="AS191" s="31"/>
      <c r="AT191" s="31"/>
      <c r="AU191" s="31"/>
      <c r="AV191" s="31"/>
      <c r="AW191" s="31"/>
      <c r="AX191" s="31"/>
      <c r="AY191" s="31"/>
      <c r="AZ191" s="31"/>
    </row>
    <row r="192" spans="1:52" ht="15" customHeight="1">
      <c r="A192" s="31"/>
      <c r="B192" s="31"/>
      <c r="C192" s="31"/>
      <c r="D192" s="31"/>
      <c r="E192" s="31"/>
      <c r="F192" s="31"/>
      <c r="G192" s="31"/>
      <c r="H192" s="31"/>
      <c r="I192" s="31"/>
      <c r="J192" s="31"/>
      <c r="K192" s="31"/>
      <c r="L192" s="31"/>
      <c r="M192" s="31"/>
      <c r="N192" s="31"/>
      <c r="O192" s="31"/>
      <c r="P192" s="31"/>
      <c r="Q192" s="31"/>
      <c r="R192" s="31"/>
      <c r="S192" s="31"/>
      <c r="T192" s="31"/>
      <c r="U192" s="31"/>
      <c r="V192" s="31"/>
      <c r="W192" s="31"/>
      <c r="X192" s="31"/>
      <c r="Y192" s="31"/>
      <c r="Z192" s="31"/>
      <c r="AA192" s="31"/>
      <c r="AB192" s="31"/>
      <c r="AC192" s="31"/>
      <c r="AD192" s="31"/>
      <c r="AE192" s="31"/>
      <c r="AF192" s="31"/>
      <c r="AG192" s="31"/>
      <c r="AH192" s="31"/>
      <c r="AI192" s="31"/>
      <c r="AJ192" s="31"/>
      <c r="AK192" s="31"/>
      <c r="AL192" s="31"/>
      <c r="AM192" s="31"/>
      <c r="AN192" s="31"/>
      <c r="AO192" s="31"/>
      <c r="AP192" s="31"/>
      <c r="AQ192" s="31"/>
      <c r="AR192" s="31"/>
      <c r="AS192" s="31"/>
      <c r="AT192" s="31"/>
      <c r="AU192" s="31"/>
      <c r="AV192" s="31"/>
      <c r="AW192" s="31"/>
      <c r="AX192" s="31"/>
      <c r="AY192" s="31"/>
      <c r="AZ192" s="31"/>
    </row>
    <row r="193" spans="1:52" ht="15" customHeight="1">
      <c r="A193" s="31"/>
      <c r="B193" s="31"/>
      <c r="C193" s="31"/>
      <c r="D193" s="31"/>
      <c r="E193" s="31"/>
      <c r="F193" s="31"/>
      <c r="G193" s="31"/>
      <c r="H193" s="31"/>
      <c r="I193" s="31"/>
      <c r="J193" s="31"/>
      <c r="K193" s="31"/>
      <c r="L193" s="31"/>
      <c r="M193" s="31"/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/>
      <c r="Z193" s="31"/>
      <c r="AA193" s="31"/>
      <c r="AB193" s="31"/>
      <c r="AC193" s="31"/>
      <c r="AD193" s="31"/>
      <c r="AE193" s="31"/>
      <c r="AF193" s="31"/>
      <c r="AG193" s="31"/>
      <c r="AH193" s="31"/>
      <c r="AI193" s="31"/>
      <c r="AJ193" s="31"/>
      <c r="AK193" s="31"/>
      <c r="AL193" s="31"/>
      <c r="AM193" s="31"/>
      <c r="AN193" s="31"/>
      <c r="AO193" s="31"/>
      <c r="AP193" s="31"/>
      <c r="AQ193" s="31"/>
      <c r="AR193" s="31"/>
      <c r="AS193" s="31"/>
      <c r="AT193" s="31"/>
      <c r="AU193" s="31"/>
      <c r="AV193" s="31"/>
      <c r="AW193" s="31"/>
      <c r="AX193" s="31"/>
      <c r="AY193" s="31"/>
      <c r="AZ193" s="31"/>
    </row>
    <row r="194" spans="1:52" ht="15" customHeight="1">
      <c r="A194" s="31"/>
      <c r="B194" s="31"/>
      <c r="C194" s="31"/>
      <c r="D194" s="31"/>
      <c r="E194" s="31"/>
      <c r="F194" s="31"/>
      <c r="G194" s="31"/>
      <c r="H194" s="31"/>
      <c r="I194" s="31"/>
      <c r="J194" s="31"/>
      <c r="K194" s="31"/>
      <c r="L194" s="31"/>
      <c r="M194" s="31"/>
      <c r="N194" s="31"/>
      <c r="O194" s="31"/>
      <c r="P194" s="31"/>
      <c r="Q194" s="31"/>
      <c r="R194" s="31"/>
      <c r="S194" s="31"/>
      <c r="T194" s="31"/>
      <c r="U194" s="31"/>
      <c r="V194" s="31"/>
      <c r="W194" s="31"/>
      <c r="X194" s="31"/>
      <c r="Y194" s="31"/>
      <c r="Z194" s="31"/>
      <c r="AA194" s="31"/>
      <c r="AB194" s="31"/>
      <c r="AC194" s="31"/>
      <c r="AD194" s="31"/>
      <c r="AE194" s="31"/>
      <c r="AF194" s="31"/>
      <c r="AG194" s="31"/>
      <c r="AH194" s="31"/>
      <c r="AI194" s="31"/>
      <c r="AJ194" s="31"/>
      <c r="AK194" s="31"/>
      <c r="AL194" s="31"/>
      <c r="AM194" s="31"/>
      <c r="AN194" s="31"/>
      <c r="AO194" s="31"/>
      <c r="AP194" s="31"/>
      <c r="AQ194" s="31"/>
      <c r="AR194" s="31"/>
      <c r="AS194" s="31"/>
      <c r="AT194" s="31"/>
      <c r="AU194" s="31"/>
      <c r="AV194" s="31"/>
      <c r="AW194" s="31"/>
      <c r="AX194" s="31"/>
      <c r="AY194" s="31"/>
      <c r="AZ194" s="31"/>
    </row>
    <row r="195" spans="1:52" ht="15" customHeight="1">
      <c r="A195" s="31"/>
      <c r="B195" s="31"/>
      <c r="C195" s="31"/>
      <c r="D195" s="31"/>
      <c r="E195" s="31"/>
      <c r="F195" s="31"/>
      <c r="G195" s="31"/>
      <c r="H195" s="31"/>
      <c r="I195" s="31"/>
      <c r="J195" s="31"/>
      <c r="K195" s="31"/>
      <c r="L195" s="31"/>
      <c r="M195" s="31"/>
      <c r="N195" s="31"/>
      <c r="O195" s="31"/>
      <c r="P195" s="31"/>
      <c r="Q195" s="31"/>
      <c r="R195" s="31"/>
      <c r="S195" s="31"/>
      <c r="T195" s="31"/>
      <c r="U195" s="31"/>
      <c r="V195" s="31"/>
      <c r="W195" s="31"/>
      <c r="X195" s="31"/>
      <c r="Y195" s="31"/>
      <c r="Z195" s="31"/>
      <c r="AA195" s="31"/>
      <c r="AB195" s="31"/>
      <c r="AC195" s="31"/>
      <c r="AD195" s="31"/>
      <c r="AE195" s="31"/>
      <c r="AF195" s="31"/>
      <c r="AG195" s="31"/>
      <c r="AH195" s="31"/>
      <c r="AI195" s="31"/>
      <c r="AJ195" s="31"/>
      <c r="AK195" s="31"/>
      <c r="AL195" s="31"/>
      <c r="AM195" s="31"/>
      <c r="AN195" s="31"/>
      <c r="AO195" s="31"/>
      <c r="AP195" s="31"/>
      <c r="AQ195" s="31"/>
      <c r="AR195" s="31"/>
      <c r="AS195" s="31"/>
      <c r="AT195" s="31"/>
      <c r="AU195" s="31"/>
      <c r="AV195" s="31"/>
      <c r="AW195" s="31"/>
      <c r="AX195" s="31"/>
      <c r="AY195" s="31"/>
      <c r="AZ195" s="31"/>
    </row>
    <row r="196" spans="1:52" ht="15" customHeight="1">
      <c r="A196" s="31"/>
      <c r="B196" s="31"/>
      <c r="C196" s="31"/>
      <c r="D196" s="31"/>
      <c r="E196" s="31"/>
      <c r="F196" s="31"/>
      <c r="G196" s="31"/>
      <c r="H196" s="31"/>
      <c r="I196" s="31"/>
      <c r="J196" s="31"/>
      <c r="K196" s="31"/>
      <c r="L196" s="31"/>
      <c r="M196" s="31"/>
      <c r="N196" s="31"/>
      <c r="O196" s="31"/>
      <c r="P196" s="31"/>
      <c r="Q196" s="31"/>
      <c r="R196" s="31"/>
      <c r="S196" s="31"/>
      <c r="T196" s="31"/>
      <c r="U196" s="31"/>
      <c r="V196" s="31"/>
      <c r="W196" s="31"/>
      <c r="X196" s="31"/>
      <c r="Y196" s="31"/>
      <c r="Z196" s="31"/>
      <c r="AA196" s="31"/>
      <c r="AB196" s="31"/>
      <c r="AC196" s="31"/>
      <c r="AD196" s="31"/>
      <c r="AE196" s="31"/>
      <c r="AF196" s="31"/>
      <c r="AG196" s="31"/>
      <c r="AH196" s="31"/>
      <c r="AI196" s="31"/>
      <c r="AJ196" s="31"/>
      <c r="AK196" s="31"/>
      <c r="AL196" s="31"/>
      <c r="AM196" s="31"/>
      <c r="AN196" s="31"/>
      <c r="AO196" s="31"/>
      <c r="AP196" s="31"/>
      <c r="AQ196" s="31"/>
      <c r="AR196" s="31"/>
      <c r="AS196" s="31"/>
      <c r="AT196" s="31"/>
      <c r="AU196" s="31"/>
      <c r="AV196" s="31"/>
      <c r="AW196" s="31"/>
      <c r="AX196" s="31"/>
      <c r="AY196" s="31"/>
      <c r="AZ196" s="31"/>
    </row>
    <row r="197" spans="1:52" ht="15" customHeight="1">
      <c r="A197" s="31"/>
      <c r="B197" s="31"/>
      <c r="C197" s="31"/>
      <c r="D197" s="31"/>
      <c r="E197" s="31"/>
      <c r="F197" s="31"/>
      <c r="G197" s="31"/>
      <c r="H197" s="31"/>
      <c r="I197" s="31"/>
      <c r="J197" s="31"/>
      <c r="K197" s="31"/>
      <c r="L197" s="31"/>
      <c r="M197" s="31"/>
      <c r="N197" s="31"/>
      <c r="O197" s="31"/>
      <c r="P197" s="31"/>
      <c r="Q197" s="31"/>
      <c r="R197" s="31"/>
      <c r="S197" s="31"/>
      <c r="T197" s="31"/>
      <c r="U197" s="31"/>
      <c r="V197" s="31"/>
      <c r="W197" s="31"/>
      <c r="X197" s="31"/>
      <c r="Y197" s="31"/>
      <c r="Z197" s="31"/>
      <c r="AA197" s="31"/>
      <c r="AB197" s="31"/>
      <c r="AC197" s="31"/>
      <c r="AD197" s="31"/>
      <c r="AE197" s="31"/>
      <c r="AF197" s="31"/>
      <c r="AG197" s="31"/>
      <c r="AH197" s="31"/>
      <c r="AI197" s="31"/>
      <c r="AJ197" s="31"/>
      <c r="AK197" s="31"/>
      <c r="AL197" s="31"/>
      <c r="AM197" s="31"/>
      <c r="AN197" s="31"/>
      <c r="AO197" s="31"/>
      <c r="AP197" s="31"/>
      <c r="AQ197" s="31"/>
      <c r="AR197" s="31"/>
      <c r="AS197" s="31"/>
      <c r="AT197" s="31"/>
      <c r="AU197" s="31"/>
      <c r="AV197" s="31"/>
      <c r="AW197" s="31"/>
      <c r="AX197" s="31"/>
      <c r="AY197" s="31"/>
      <c r="AZ197" s="31"/>
    </row>
    <row r="198" spans="1:52" ht="15" customHeight="1">
      <c r="A198" s="31"/>
      <c r="B198" s="31"/>
      <c r="C198" s="31"/>
      <c r="D198" s="31"/>
      <c r="E198" s="31"/>
      <c r="F198" s="31"/>
      <c r="G198" s="31"/>
      <c r="H198" s="31"/>
      <c r="I198" s="31"/>
      <c r="J198" s="31"/>
      <c r="K198" s="31"/>
      <c r="L198" s="31"/>
      <c r="M198" s="31"/>
      <c r="N198" s="31"/>
      <c r="O198" s="31"/>
      <c r="P198" s="31"/>
      <c r="Q198" s="31"/>
      <c r="R198" s="31"/>
      <c r="S198" s="31"/>
      <c r="T198" s="31"/>
      <c r="U198" s="31"/>
      <c r="V198" s="31"/>
      <c r="W198" s="31"/>
      <c r="X198" s="31"/>
      <c r="Y198" s="31"/>
      <c r="Z198" s="31"/>
      <c r="AA198" s="31"/>
      <c r="AB198" s="31"/>
      <c r="AC198" s="31"/>
      <c r="AD198" s="31"/>
      <c r="AE198" s="31"/>
      <c r="AF198" s="31"/>
      <c r="AG198" s="31"/>
      <c r="AH198" s="31"/>
      <c r="AI198" s="31"/>
      <c r="AJ198" s="31"/>
      <c r="AK198" s="31"/>
      <c r="AL198" s="31"/>
      <c r="AM198" s="31"/>
      <c r="AN198" s="31"/>
      <c r="AO198" s="31"/>
      <c r="AP198" s="31"/>
      <c r="AQ198" s="31"/>
      <c r="AR198" s="31"/>
      <c r="AS198" s="31"/>
      <c r="AT198" s="31"/>
      <c r="AU198" s="31"/>
      <c r="AV198" s="31"/>
      <c r="AW198" s="31"/>
      <c r="AX198" s="31"/>
      <c r="AY198" s="31"/>
      <c r="AZ198" s="31"/>
    </row>
    <row r="199" spans="1:52" ht="15" customHeight="1">
      <c r="A199" s="31"/>
      <c r="B199" s="31"/>
      <c r="C199" s="31"/>
      <c r="D199" s="31"/>
      <c r="E199" s="31"/>
      <c r="F199" s="31"/>
      <c r="G199" s="31"/>
      <c r="H199" s="31"/>
      <c r="I199" s="31"/>
      <c r="J199" s="31"/>
      <c r="K199" s="31"/>
      <c r="L199" s="31"/>
      <c r="M199" s="31"/>
      <c r="N199" s="31"/>
      <c r="O199" s="31"/>
      <c r="P199" s="31"/>
      <c r="Q199" s="31"/>
      <c r="R199" s="31"/>
      <c r="S199" s="31"/>
      <c r="T199" s="31"/>
      <c r="U199" s="31"/>
      <c r="V199" s="31"/>
      <c r="W199" s="31"/>
      <c r="X199" s="31"/>
      <c r="Y199" s="31"/>
      <c r="Z199" s="31"/>
      <c r="AA199" s="31"/>
      <c r="AB199" s="31"/>
      <c r="AC199" s="31"/>
      <c r="AD199" s="31"/>
      <c r="AE199" s="31"/>
      <c r="AF199" s="31"/>
      <c r="AG199" s="31"/>
      <c r="AH199" s="31"/>
      <c r="AI199" s="31"/>
      <c r="AJ199" s="31"/>
      <c r="AK199" s="31"/>
      <c r="AL199" s="31"/>
      <c r="AM199" s="31"/>
      <c r="AN199" s="31"/>
      <c r="AO199" s="31"/>
      <c r="AP199" s="31"/>
      <c r="AQ199" s="31"/>
      <c r="AR199" s="31"/>
      <c r="AS199" s="31"/>
      <c r="AT199" s="31"/>
      <c r="AU199" s="31"/>
      <c r="AV199" s="31"/>
      <c r="AW199" s="31"/>
      <c r="AX199" s="31"/>
      <c r="AY199" s="31"/>
      <c r="AZ199" s="31"/>
    </row>
    <row r="200" spans="1:52" ht="15" customHeight="1">
      <c r="A200" s="31"/>
      <c r="B200" s="31"/>
      <c r="C200" s="31"/>
      <c r="D200" s="31"/>
      <c r="E200" s="31"/>
      <c r="F200" s="31"/>
      <c r="G200" s="31"/>
      <c r="H200" s="31"/>
      <c r="I200" s="31"/>
      <c r="J200" s="31"/>
      <c r="K200" s="31"/>
      <c r="L200" s="31"/>
      <c r="M200" s="31"/>
      <c r="N200" s="31"/>
      <c r="O200" s="31"/>
      <c r="P200" s="31"/>
      <c r="Q200" s="31"/>
      <c r="R200" s="31"/>
      <c r="S200" s="31"/>
      <c r="T200" s="31"/>
      <c r="U200" s="31"/>
      <c r="V200" s="31"/>
      <c r="W200" s="31"/>
      <c r="X200" s="31"/>
      <c r="Y200" s="31"/>
      <c r="Z200" s="31"/>
      <c r="AA200" s="31"/>
      <c r="AB200" s="31"/>
      <c r="AC200" s="31"/>
      <c r="AD200" s="31"/>
      <c r="AE200" s="31"/>
      <c r="AF200" s="31"/>
      <c r="AG200" s="31"/>
      <c r="AH200" s="31"/>
      <c r="AI200" s="31"/>
      <c r="AJ200" s="31"/>
      <c r="AK200" s="31"/>
      <c r="AL200" s="31"/>
      <c r="AM200" s="31"/>
      <c r="AN200" s="31"/>
      <c r="AO200" s="31"/>
      <c r="AP200" s="31"/>
      <c r="AQ200" s="31"/>
      <c r="AR200" s="31"/>
      <c r="AS200" s="31"/>
      <c r="AT200" s="31"/>
      <c r="AU200" s="31"/>
      <c r="AV200" s="31"/>
      <c r="AW200" s="31"/>
      <c r="AX200" s="31"/>
      <c r="AY200" s="31"/>
      <c r="AZ200" s="31"/>
    </row>
    <row r="201" spans="1:52" ht="15" customHeight="1">
      <c r="A201" s="31"/>
      <c r="B201" s="31"/>
      <c r="C201" s="31"/>
      <c r="D201" s="31"/>
      <c r="E201" s="31"/>
      <c r="F201" s="31"/>
      <c r="G201" s="31"/>
      <c r="H201" s="31"/>
      <c r="I201" s="31"/>
      <c r="J201" s="31"/>
      <c r="K201" s="31"/>
      <c r="L201" s="31"/>
      <c r="M201" s="31"/>
      <c r="N201" s="31"/>
      <c r="O201" s="31"/>
      <c r="P201" s="31"/>
      <c r="Q201" s="31"/>
      <c r="R201" s="31"/>
      <c r="S201" s="31"/>
      <c r="T201" s="31"/>
      <c r="U201" s="31"/>
      <c r="V201" s="31"/>
      <c r="W201" s="31"/>
      <c r="X201" s="31"/>
      <c r="Y201" s="31"/>
      <c r="Z201" s="31"/>
      <c r="AA201" s="31"/>
      <c r="AB201" s="31"/>
      <c r="AC201" s="31"/>
      <c r="AD201" s="31"/>
      <c r="AE201" s="31"/>
      <c r="AF201" s="31"/>
      <c r="AG201" s="31"/>
      <c r="AH201" s="31"/>
      <c r="AI201" s="31"/>
      <c r="AJ201" s="31"/>
      <c r="AK201" s="31"/>
      <c r="AL201" s="31"/>
      <c r="AM201" s="31"/>
      <c r="AN201" s="31"/>
      <c r="AO201" s="31"/>
      <c r="AP201" s="31"/>
      <c r="AQ201" s="31"/>
      <c r="AR201" s="31"/>
      <c r="AS201" s="31"/>
      <c r="AT201" s="31"/>
      <c r="AU201" s="31"/>
      <c r="AV201" s="31"/>
      <c r="AW201" s="31"/>
      <c r="AX201" s="31"/>
      <c r="AY201" s="31"/>
      <c r="AZ201" s="31"/>
    </row>
    <row r="202" spans="1:52" ht="15" customHeight="1">
      <c r="A202" s="31"/>
      <c r="B202" s="31"/>
      <c r="C202" s="31"/>
      <c r="D202" s="31"/>
      <c r="E202" s="31"/>
      <c r="F202" s="31"/>
      <c r="G202" s="31"/>
      <c r="H202" s="31"/>
      <c r="I202" s="31"/>
      <c r="J202" s="31"/>
      <c r="K202" s="31"/>
      <c r="L202" s="31"/>
      <c r="M202" s="31"/>
      <c r="N202" s="31"/>
      <c r="O202" s="31"/>
      <c r="P202" s="31"/>
      <c r="Q202" s="31"/>
      <c r="R202" s="31"/>
      <c r="S202" s="31"/>
      <c r="T202" s="31"/>
      <c r="U202" s="31"/>
      <c r="V202" s="31"/>
      <c r="W202" s="31"/>
      <c r="X202" s="31"/>
      <c r="Y202" s="31"/>
      <c r="Z202" s="31"/>
      <c r="AA202" s="31"/>
      <c r="AB202" s="31"/>
      <c r="AC202" s="31"/>
      <c r="AD202" s="31"/>
      <c r="AE202" s="31"/>
      <c r="AF202" s="31"/>
      <c r="AG202" s="31"/>
      <c r="AH202" s="31"/>
      <c r="AI202" s="31"/>
      <c r="AJ202" s="31"/>
      <c r="AK202" s="31"/>
      <c r="AL202" s="31"/>
      <c r="AM202" s="31"/>
      <c r="AN202" s="31"/>
      <c r="AO202" s="31"/>
      <c r="AP202" s="31"/>
      <c r="AQ202" s="31"/>
      <c r="AR202" s="31"/>
      <c r="AS202" s="31"/>
      <c r="AT202" s="31"/>
      <c r="AU202" s="31"/>
      <c r="AV202" s="31"/>
      <c r="AW202" s="31"/>
      <c r="AX202" s="31"/>
      <c r="AY202" s="31"/>
      <c r="AZ202" s="31"/>
    </row>
    <row r="203" spans="1:52" ht="15" customHeight="1">
      <c r="A203" s="31"/>
      <c r="B203" s="31"/>
      <c r="C203" s="31"/>
      <c r="D203" s="31"/>
      <c r="E203" s="31"/>
      <c r="F203" s="31"/>
      <c r="G203" s="31"/>
      <c r="H203" s="31"/>
      <c r="I203" s="31"/>
      <c r="J203" s="31"/>
      <c r="K203" s="31"/>
      <c r="L203" s="31"/>
      <c r="M203" s="31"/>
      <c r="N203" s="31"/>
      <c r="O203" s="31"/>
      <c r="P203" s="31"/>
      <c r="Q203" s="31"/>
      <c r="R203" s="31"/>
      <c r="S203" s="31"/>
      <c r="T203" s="31"/>
      <c r="U203" s="31"/>
      <c r="V203" s="31"/>
      <c r="W203" s="31"/>
      <c r="X203" s="31"/>
      <c r="Y203" s="31"/>
      <c r="Z203" s="31"/>
      <c r="AA203" s="31"/>
      <c r="AB203" s="31"/>
      <c r="AC203" s="31"/>
      <c r="AD203" s="31"/>
      <c r="AE203" s="31"/>
      <c r="AF203" s="31"/>
      <c r="AG203" s="31"/>
      <c r="AH203" s="31"/>
      <c r="AI203" s="31"/>
      <c r="AJ203" s="31"/>
      <c r="AK203" s="31"/>
      <c r="AL203" s="31"/>
      <c r="AM203" s="31"/>
      <c r="AN203" s="31"/>
      <c r="AO203" s="31"/>
      <c r="AP203" s="31"/>
      <c r="AQ203" s="31"/>
      <c r="AR203" s="31"/>
      <c r="AS203" s="31"/>
      <c r="AT203" s="31"/>
      <c r="AU203" s="31"/>
      <c r="AV203" s="31"/>
      <c r="AW203" s="31"/>
      <c r="AX203" s="31"/>
      <c r="AY203" s="31"/>
      <c r="AZ203" s="31"/>
    </row>
    <row r="204" spans="1:52" ht="15" customHeight="1">
      <c r="A204" s="31"/>
      <c r="B204" s="31"/>
      <c r="C204" s="31"/>
      <c r="D204" s="31"/>
      <c r="E204" s="31"/>
      <c r="F204" s="31"/>
      <c r="G204" s="31"/>
      <c r="H204" s="31"/>
      <c r="I204" s="31"/>
      <c r="J204" s="31"/>
      <c r="K204" s="31"/>
      <c r="L204" s="31"/>
      <c r="M204" s="31"/>
      <c r="N204" s="31"/>
      <c r="O204" s="31"/>
      <c r="P204" s="31"/>
      <c r="Q204" s="31"/>
      <c r="R204" s="31"/>
      <c r="S204" s="31"/>
      <c r="T204" s="31"/>
      <c r="U204" s="31"/>
      <c r="V204" s="31"/>
      <c r="W204" s="31"/>
      <c r="X204" s="31"/>
      <c r="Y204" s="31"/>
      <c r="Z204" s="31"/>
      <c r="AA204" s="31"/>
      <c r="AB204" s="31"/>
      <c r="AC204" s="31"/>
      <c r="AD204" s="31"/>
      <c r="AE204" s="31"/>
      <c r="AF204" s="31"/>
      <c r="AG204" s="31"/>
      <c r="AH204" s="31"/>
      <c r="AI204" s="31"/>
      <c r="AJ204" s="31"/>
      <c r="AK204" s="31"/>
      <c r="AL204" s="31"/>
      <c r="AM204" s="31"/>
      <c r="AN204" s="31"/>
      <c r="AO204" s="31"/>
      <c r="AP204" s="31"/>
      <c r="AQ204" s="31"/>
      <c r="AR204" s="31"/>
      <c r="AS204" s="31"/>
      <c r="AT204" s="31"/>
      <c r="AU204" s="31"/>
      <c r="AV204" s="31"/>
      <c r="AW204" s="31"/>
      <c r="AX204" s="31"/>
      <c r="AY204" s="31"/>
      <c r="AZ204" s="31"/>
    </row>
    <row r="205" spans="1:52" ht="15" customHeight="1">
      <c r="A205" s="31"/>
      <c r="B205" s="31"/>
      <c r="C205" s="31"/>
      <c r="D205" s="31"/>
      <c r="E205" s="31"/>
      <c r="F205" s="31"/>
      <c r="G205" s="31"/>
      <c r="H205" s="31"/>
      <c r="I205" s="31"/>
      <c r="J205" s="31"/>
      <c r="K205" s="31"/>
      <c r="L205" s="31"/>
      <c r="M205" s="31"/>
      <c r="N205" s="31"/>
      <c r="O205" s="31"/>
      <c r="P205" s="31"/>
      <c r="Q205" s="31"/>
      <c r="R205" s="31"/>
      <c r="S205" s="31"/>
      <c r="T205" s="31"/>
      <c r="U205" s="31"/>
      <c r="V205" s="31"/>
      <c r="W205" s="31"/>
      <c r="X205" s="31"/>
      <c r="Y205" s="31"/>
      <c r="Z205" s="31"/>
      <c r="AA205" s="31"/>
      <c r="AB205" s="31"/>
      <c r="AC205" s="31"/>
      <c r="AD205" s="31"/>
      <c r="AE205" s="31"/>
      <c r="AF205" s="31"/>
      <c r="AG205" s="31"/>
      <c r="AH205" s="31"/>
      <c r="AI205" s="31"/>
      <c r="AJ205" s="31"/>
      <c r="AK205" s="31"/>
      <c r="AL205" s="31"/>
      <c r="AM205" s="31"/>
      <c r="AN205" s="31"/>
      <c r="AO205" s="31"/>
      <c r="AP205" s="31"/>
      <c r="AQ205" s="31"/>
      <c r="AR205" s="31"/>
      <c r="AS205" s="31"/>
      <c r="AT205" s="31"/>
      <c r="AU205" s="31"/>
      <c r="AV205" s="31"/>
      <c r="AW205" s="31"/>
      <c r="AX205" s="31"/>
      <c r="AY205" s="31"/>
      <c r="AZ205" s="31"/>
    </row>
    <row r="206" spans="1:52" ht="15" customHeight="1">
      <c r="A206" s="31"/>
      <c r="B206" s="31"/>
      <c r="C206" s="31"/>
      <c r="D206" s="31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31"/>
      <c r="R206" s="31"/>
      <c r="S206" s="31"/>
      <c r="T206" s="31"/>
      <c r="U206" s="31"/>
      <c r="V206" s="31"/>
      <c r="W206" s="31"/>
      <c r="X206" s="31"/>
      <c r="Y206" s="31"/>
      <c r="Z206" s="31"/>
      <c r="AA206" s="31"/>
      <c r="AB206" s="31"/>
      <c r="AC206" s="31"/>
      <c r="AD206" s="31"/>
      <c r="AE206" s="31"/>
      <c r="AF206" s="31"/>
      <c r="AG206" s="31"/>
      <c r="AH206" s="31"/>
      <c r="AI206" s="31"/>
      <c r="AJ206" s="31"/>
      <c r="AK206" s="31"/>
      <c r="AL206" s="31"/>
      <c r="AM206" s="31"/>
      <c r="AN206" s="31"/>
      <c r="AO206" s="31"/>
      <c r="AP206" s="31"/>
      <c r="AQ206" s="31"/>
      <c r="AR206" s="31"/>
      <c r="AS206" s="31"/>
      <c r="AT206" s="31"/>
      <c r="AU206" s="31"/>
      <c r="AV206" s="31"/>
      <c r="AW206" s="31"/>
      <c r="AX206" s="31"/>
      <c r="AY206" s="31"/>
      <c r="AZ206" s="31"/>
    </row>
    <row r="207" spans="1:52" ht="15" customHeight="1">
      <c r="A207" s="31"/>
      <c r="B207" s="31"/>
      <c r="C207" s="31"/>
      <c r="D207" s="31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1"/>
      <c r="R207" s="31"/>
      <c r="S207" s="31"/>
      <c r="T207" s="31"/>
      <c r="U207" s="31"/>
      <c r="V207" s="31"/>
      <c r="W207" s="31"/>
      <c r="X207" s="31"/>
      <c r="Y207" s="31"/>
      <c r="Z207" s="31"/>
      <c r="AA207" s="31"/>
      <c r="AB207" s="31"/>
      <c r="AC207" s="31"/>
      <c r="AD207" s="31"/>
      <c r="AE207" s="31"/>
      <c r="AF207" s="31"/>
      <c r="AG207" s="31"/>
      <c r="AH207" s="31"/>
      <c r="AI207" s="31"/>
      <c r="AJ207" s="31"/>
      <c r="AK207" s="31"/>
      <c r="AL207" s="31"/>
      <c r="AM207" s="31"/>
      <c r="AN207" s="31"/>
      <c r="AO207" s="31"/>
      <c r="AP207" s="31"/>
      <c r="AQ207" s="31"/>
      <c r="AR207" s="31"/>
      <c r="AS207" s="31"/>
      <c r="AT207" s="31"/>
      <c r="AU207" s="31"/>
      <c r="AV207" s="31"/>
      <c r="AW207" s="31"/>
      <c r="AX207" s="31"/>
      <c r="AY207" s="31"/>
      <c r="AZ207" s="31"/>
    </row>
    <row r="208" spans="1:52" ht="15" customHeight="1">
      <c r="A208" s="31"/>
      <c r="B208" s="31"/>
      <c r="C208" s="31"/>
      <c r="D208" s="31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  <c r="R208" s="31"/>
      <c r="S208" s="31"/>
      <c r="T208" s="31"/>
      <c r="U208" s="31"/>
      <c r="V208" s="31"/>
      <c r="W208" s="31"/>
      <c r="X208" s="31"/>
      <c r="Y208" s="31"/>
      <c r="Z208" s="31"/>
      <c r="AA208" s="31"/>
      <c r="AB208" s="31"/>
      <c r="AC208" s="31"/>
      <c r="AD208" s="31"/>
      <c r="AE208" s="31"/>
      <c r="AF208" s="31"/>
      <c r="AG208" s="31"/>
      <c r="AH208" s="31"/>
      <c r="AI208" s="31"/>
      <c r="AJ208" s="31"/>
      <c r="AK208" s="31"/>
      <c r="AL208" s="31"/>
      <c r="AM208" s="31"/>
      <c r="AN208" s="31"/>
      <c r="AO208" s="31"/>
      <c r="AP208" s="31"/>
      <c r="AQ208" s="31"/>
      <c r="AR208" s="31"/>
      <c r="AS208" s="31"/>
      <c r="AT208" s="31"/>
      <c r="AU208" s="31"/>
      <c r="AV208" s="31"/>
      <c r="AW208" s="31"/>
      <c r="AX208" s="31"/>
      <c r="AY208" s="31"/>
      <c r="AZ208" s="31"/>
    </row>
    <row r="209" spans="1:52" ht="15" customHeight="1">
      <c r="A209" s="31"/>
      <c r="B209" s="31"/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  <c r="R209" s="31"/>
      <c r="S209" s="31"/>
      <c r="T209" s="31"/>
      <c r="U209" s="31"/>
      <c r="V209" s="31"/>
      <c r="W209" s="31"/>
      <c r="X209" s="31"/>
      <c r="Y209" s="31"/>
      <c r="Z209" s="31"/>
      <c r="AA209" s="31"/>
      <c r="AB209" s="31"/>
      <c r="AC209" s="31"/>
      <c r="AD209" s="31"/>
      <c r="AE209" s="31"/>
      <c r="AF209" s="31"/>
      <c r="AG209" s="31"/>
      <c r="AH209" s="31"/>
      <c r="AI209" s="31"/>
      <c r="AJ209" s="31"/>
      <c r="AK209" s="31"/>
      <c r="AL209" s="31"/>
      <c r="AM209" s="31"/>
      <c r="AN209" s="31"/>
      <c r="AO209" s="31"/>
      <c r="AP209" s="31"/>
      <c r="AQ209" s="31"/>
      <c r="AR209" s="31"/>
      <c r="AS209" s="31"/>
      <c r="AT209" s="31"/>
      <c r="AU209" s="31"/>
      <c r="AV209" s="31"/>
      <c r="AW209" s="31"/>
      <c r="AX209" s="31"/>
      <c r="AY209" s="31"/>
      <c r="AZ209" s="31"/>
    </row>
    <row r="210" spans="1:52" ht="15" customHeight="1">
      <c r="A210" s="31"/>
      <c r="B210" s="31"/>
      <c r="C210" s="31"/>
      <c r="D210" s="31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  <c r="R210" s="31"/>
      <c r="S210" s="31"/>
      <c r="T210" s="31"/>
      <c r="U210" s="31"/>
      <c r="V210" s="31"/>
      <c r="W210" s="31"/>
      <c r="X210" s="31"/>
      <c r="Y210" s="31"/>
      <c r="Z210" s="31"/>
      <c r="AA210" s="31"/>
      <c r="AB210" s="31"/>
      <c r="AC210" s="31"/>
      <c r="AD210" s="31"/>
      <c r="AE210" s="31"/>
      <c r="AF210" s="31"/>
      <c r="AG210" s="31"/>
      <c r="AH210" s="31"/>
      <c r="AI210" s="31"/>
      <c r="AJ210" s="31"/>
      <c r="AK210" s="31"/>
      <c r="AL210" s="31"/>
      <c r="AM210" s="31"/>
      <c r="AN210" s="31"/>
      <c r="AO210" s="31"/>
      <c r="AP210" s="31"/>
      <c r="AQ210" s="31"/>
      <c r="AR210" s="31"/>
      <c r="AS210" s="31"/>
      <c r="AT210" s="31"/>
      <c r="AU210" s="31"/>
      <c r="AV210" s="31"/>
      <c r="AW210" s="31"/>
      <c r="AX210" s="31"/>
      <c r="AY210" s="31"/>
      <c r="AZ210" s="31"/>
    </row>
    <row r="211" spans="1:52" ht="15" customHeight="1">
      <c r="A211" s="31"/>
      <c r="B211" s="31"/>
      <c r="C211" s="31"/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  <c r="R211" s="31"/>
      <c r="S211" s="31"/>
      <c r="T211" s="31"/>
      <c r="U211" s="31"/>
      <c r="V211" s="31"/>
      <c r="W211" s="31"/>
      <c r="X211" s="31"/>
      <c r="Y211" s="31"/>
      <c r="Z211" s="31"/>
      <c r="AA211" s="31"/>
      <c r="AB211" s="31"/>
      <c r="AC211" s="31"/>
      <c r="AD211" s="31"/>
      <c r="AE211" s="31"/>
      <c r="AF211" s="31"/>
      <c r="AG211" s="31"/>
      <c r="AH211" s="31"/>
      <c r="AI211" s="31"/>
      <c r="AJ211" s="31"/>
      <c r="AK211" s="31"/>
      <c r="AL211" s="31"/>
      <c r="AM211" s="31"/>
      <c r="AN211" s="31"/>
      <c r="AO211" s="31"/>
      <c r="AP211" s="31"/>
      <c r="AQ211" s="31"/>
      <c r="AR211" s="31"/>
      <c r="AS211" s="31"/>
      <c r="AT211" s="31"/>
      <c r="AU211" s="31"/>
      <c r="AV211" s="31"/>
      <c r="AW211" s="31"/>
      <c r="AX211" s="31"/>
      <c r="AY211" s="31"/>
      <c r="AZ211" s="31"/>
    </row>
    <row r="212" spans="1:52" ht="15" customHeight="1">
      <c r="A212" s="31"/>
      <c r="B212" s="31"/>
      <c r="C212" s="31"/>
      <c r="D212" s="31"/>
      <c r="E212" s="31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31"/>
      <c r="Q212" s="31"/>
      <c r="R212" s="31"/>
      <c r="S212" s="31"/>
      <c r="T212" s="31"/>
      <c r="U212" s="31"/>
      <c r="V212" s="31"/>
      <c r="W212" s="31"/>
      <c r="X212" s="31"/>
      <c r="Y212" s="31"/>
      <c r="Z212" s="31"/>
      <c r="AA212" s="31"/>
      <c r="AB212" s="31"/>
      <c r="AC212" s="31"/>
      <c r="AD212" s="31"/>
      <c r="AE212" s="31"/>
      <c r="AF212" s="31"/>
      <c r="AG212" s="31"/>
      <c r="AH212" s="31"/>
      <c r="AI212" s="31"/>
      <c r="AJ212" s="31"/>
      <c r="AK212" s="31"/>
      <c r="AL212" s="31"/>
      <c r="AM212" s="31"/>
      <c r="AN212" s="31"/>
      <c r="AO212" s="31"/>
      <c r="AP212" s="31"/>
      <c r="AQ212" s="31"/>
      <c r="AR212" s="31"/>
      <c r="AS212" s="31"/>
      <c r="AT212" s="31"/>
      <c r="AU212" s="31"/>
      <c r="AV212" s="31"/>
      <c r="AW212" s="31"/>
      <c r="AX212" s="31"/>
      <c r="AY212" s="31"/>
      <c r="AZ212" s="31"/>
    </row>
    <row r="213" spans="1:52" ht="15" customHeight="1">
      <c r="A213" s="31"/>
      <c r="B213" s="31"/>
      <c r="C213" s="31"/>
      <c r="D213" s="31"/>
      <c r="E213" s="31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31"/>
      <c r="Q213" s="31"/>
      <c r="R213" s="31"/>
      <c r="S213" s="31"/>
      <c r="T213" s="31"/>
      <c r="U213" s="31"/>
      <c r="V213" s="31"/>
      <c r="W213" s="31"/>
      <c r="X213" s="31"/>
      <c r="Y213" s="31"/>
      <c r="Z213" s="31"/>
      <c r="AA213" s="31"/>
      <c r="AB213" s="31"/>
      <c r="AC213" s="31"/>
      <c r="AD213" s="31"/>
      <c r="AE213" s="31"/>
      <c r="AF213" s="31"/>
      <c r="AG213" s="31"/>
      <c r="AH213" s="31"/>
      <c r="AI213" s="31"/>
      <c r="AJ213" s="31"/>
      <c r="AK213" s="31"/>
      <c r="AL213" s="31"/>
      <c r="AM213" s="31"/>
      <c r="AN213" s="31"/>
      <c r="AO213" s="31"/>
      <c r="AP213" s="31"/>
      <c r="AQ213" s="31"/>
      <c r="AR213" s="31"/>
      <c r="AS213" s="31"/>
      <c r="AT213" s="31"/>
      <c r="AU213" s="31"/>
      <c r="AV213" s="31"/>
      <c r="AW213" s="31"/>
      <c r="AX213" s="31"/>
      <c r="AY213" s="31"/>
      <c r="AZ213" s="31"/>
    </row>
    <row r="214" spans="1:52" ht="15" customHeight="1">
      <c r="A214" s="31"/>
      <c r="B214" s="31"/>
      <c r="C214" s="31"/>
      <c r="D214" s="31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1"/>
      <c r="Q214" s="31"/>
      <c r="R214" s="31"/>
      <c r="S214" s="31"/>
      <c r="T214" s="31"/>
      <c r="U214" s="31"/>
      <c r="V214" s="31"/>
      <c r="W214" s="31"/>
      <c r="X214" s="31"/>
      <c r="Y214" s="31"/>
      <c r="Z214" s="31"/>
      <c r="AA214" s="31"/>
      <c r="AB214" s="31"/>
      <c r="AC214" s="31"/>
      <c r="AD214" s="31"/>
      <c r="AE214" s="31"/>
      <c r="AF214" s="31"/>
      <c r="AG214" s="31"/>
      <c r="AH214" s="31"/>
      <c r="AI214" s="31"/>
      <c r="AJ214" s="31"/>
      <c r="AK214" s="31"/>
      <c r="AL214" s="31"/>
      <c r="AM214" s="31"/>
      <c r="AN214" s="31"/>
      <c r="AO214" s="31"/>
      <c r="AP214" s="31"/>
      <c r="AQ214" s="31"/>
      <c r="AR214" s="31"/>
      <c r="AS214" s="31"/>
      <c r="AT214" s="31"/>
      <c r="AU214" s="31"/>
      <c r="AV214" s="31"/>
      <c r="AW214" s="31"/>
      <c r="AX214" s="31"/>
      <c r="AY214" s="31"/>
      <c r="AZ214" s="31"/>
    </row>
    <row r="215" spans="1:52" ht="15" customHeight="1">
      <c r="A215" s="31"/>
      <c r="B215" s="31"/>
      <c r="C215" s="31"/>
      <c r="D215" s="31"/>
      <c r="E215" s="31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31"/>
      <c r="Q215" s="31"/>
      <c r="R215" s="31"/>
      <c r="S215" s="31"/>
      <c r="T215" s="31"/>
      <c r="U215" s="31"/>
      <c r="V215" s="31"/>
      <c r="W215" s="31"/>
      <c r="X215" s="31"/>
      <c r="Y215" s="31"/>
      <c r="Z215" s="31"/>
      <c r="AA215" s="31"/>
      <c r="AB215" s="31"/>
      <c r="AC215" s="31"/>
      <c r="AD215" s="31"/>
      <c r="AE215" s="31"/>
      <c r="AF215" s="31"/>
      <c r="AG215" s="31"/>
      <c r="AH215" s="31"/>
      <c r="AI215" s="31"/>
      <c r="AJ215" s="31"/>
      <c r="AK215" s="31"/>
      <c r="AL215" s="31"/>
      <c r="AM215" s="31"/>
      <c r="AN215" s="31"/>
      <c r="AO215" s="31"/>
      <c r="AP215" s="31"/>
      <c r="AQ215" s="31"/>
      <c r="AR215" s="31"/>
      <c r="AS215" s="31"/>
      <c r="AT215" s="31"/>
      <c r="AU215" s="31"/>
      <c r="AV215" s="31"/>
      <c r="AW215" s="31"/>
      <c r="AX215" s="31"/>
      <c r="AY215" s="31"/>
      <c r="AZ215" s="31"/>
    </row>
    <row r="216" spans="1:52" ht="15" customHeight="1">
      <c r="A216" s="31"/>
      <c r="B216" s="31"/>
      <c r="C216" s="31"/>
      <c r="D216" s="31"/>
      <c r="E216" s="31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31"/>
      <c r="Q216" s="31"/>
      <c r="R216" s="31"/>
      <c r="S216" s="31"/>
      <c r="T216" s="31"/>
      <c r="U216" s="31"/>
      <c r="V216" s="31"/>
      <c r="W216" s="31"/>
      <c r="X216" s="31"/>
      <c r="Y216" s="31"/>
      <c r="Z216" s="31"/>
      <c r="AA216" s="31"/>
      <c r="AB216" s="31"/>
      <c r="AC216" s="31"/>
      <c r="AD216" s="31"/>
      <c r="AE216" s="31"/>
      <c r="AF216" s="31"/>
      <c r="AG216" s="31"/>
      <c r="AH216" s="31"/>
      <c r="AI216" s="31"/>
      <c r="AJ216" s="31"/>
      <c r="AK216" s="31"/>
      <c r="AL216" s="31"/>
      <c r="AM216" s="31"/>
      <c r="AN216" s="31"/>
      <c r="AO216" s="31"/>
      <c r="AP216" s="31"/>
      <c r="AQ216" s="31"/>
      <c r="AR216" s="31"/>
      <c r="AS216" s="31"/>
      <c r="AT216" s="31"/>
      <c r="AU216" s="31"/>
      <c r="AV216" s="31"/>
      <c r="AW216" s="31"/>
      <c r="AX216" s="31"/>
      <c r="AY216" s="31"/>
      <c r="AZ216" s="31"/>
    </row>
    <row r="217" spans="1:52" ht="15" customHeight="1">
      <c r="A217" s="31"/>
      <c r="B217" s="31"/>
      <c r="C217" s="31"/>
      <c r="D217" s="31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1"/>
      <c r="Q217" s="31"/>
      <c r="R217" s="31"/>
      <c r="S217" s="31"/>
      <c r="T217" s="31"/>
      <c r="U217" s="31"/>
      <c r="V217" s="31"/>
      <c r="W217" s="31"/>
      <c r="X217" s="31"/>
      <c r="Y217" s="31"/>
      <c r="Z217" s="31"/>
      <c r="AA217" s="31"/>
      <c r="AB217" s="31"/>
      <c r="AC217" s="31"/>
      <c r="AD217" s="31"/>
      <c r="AE217" s="31"/>
      <c r="AF217" s="31"/>
      <c r="AG217" s="31"/>
      <c r="AH217" s="31"/>
      <c r="AI217" s="31"/>
      <c r="AJ217" s="31"/>
      <c r="AK217" s="31"/>
      <c r="AL217" s="31"/>
      <c r="AM217" s="31"/>
      <c r="AN217" s="31"/>
      <c r="AO217" s="31"/>
      <c r="AP217" s="31"/>
      <c r="AQ217" s="31"/>
      <c r="AR217" s="31"/>
      <c r="AS217" s="31"/>
      <c r="AT217" s="31"/>
      <c r="AU217" s="31"/>
      <c r="AV217" s="31"/>
      <c r="AW217" s="31"/>
      <c r="AX217" s="31"/>
      <c r="AY217" s="31"/>
      <c r="AZ217" s="31"/>
    </row>
    <row r="218" spans="1:52" ht="15" customHeight="1">
      <c r="A218" s="31"/>
      <c r="B218" s="31"/>
      <c r="C218" s="31"/>
      <c r="D218" s="31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31"/>
      <c r="R218" s="31"/>
      <c r="S218" s="31"/>
      <c r="T218" s="31"/>
      <c r="U218" s="31"/>
      <c r="V218" s="31"/>
      <c r="W218" s="31"/>
      <c r="X218" s="31"/>
      <c r="Y218" s="31"/>
      <c r="Z218" s="31"/>
      <c r="AA218" s="31"/>
      <c r="AB218" s="31"/>
      <c r="AC218" s="31"/>
      <c r="AD218" s="31"/>
      <c r="AE218" s="31"/>
      <c r="AF218" s="31"/>
      <c r="AG218" s="31"/>
      <c r="AH218" s="31"/>
      <c r="AI218" s="31"/>
      <c r="AJ218" s="31"/>
      <c r="AK218" s="31"/>
      <c r="AL218" s="31"/>
      <c r="AM218" s="31"/>
      <c r="AN218" s="31"/>
      <c r="AO218" s="31"/>
      <c r="AP218" s="31"/>
      <c r="AQ218" s="31"/>
      <c r="AR218" s="31"/>
      <c r="AS218" s="31"/>
      <c r="AT218" s="31"/>
      <c r="AU218" s="31"/>
      <c r="AV218" s="31"/>
      <c r="AW218" s="31"/>
      <c r="AX218" s="31"/>
      <c r="AY218" s="31"/>
      <c r="AZ218" s="31"/>
    </row>
    <row r="219" spans="1:52" ht="15" customHeight="1">
      <c r="A219" s="31"/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31"/>
      <c r="Q219" s="31"/>
      <c r="R219" s="31"/>
      <c r="S219" s="31"/>
      <c r="T219" s="31"/>
      <c r="U219" s="31"/>
      <c r="V219" s="31"/>
      <c r="W219" s="31"/>
      <c r="X219" s="31"/>
      <c r="Y219" s="31"/>
      <c r="Z219" s="31"/>
      <c r="AA219" s="31"/>
      <c r="AB219" s="31"/>
      <c r="AC219" s="31"/>
      <c r="AD219" s="31"/>
      <c r="AE219" s="31"/>
      <c r="AF219" s="31"/>
      <c r="AG219" s="31"/>
      <c r="AH219" s="31"/>
      <c r="AI219" s="31"/>
      <c r="AJ219" s="31"/>
      <c r="AK219" s="31"/>
      <c r="AL219" s="31"/>
      <c r="AM219" s="31"/>
      <c r="AN219" s="31"/>
      <c r="AO219" s="31"/>
      <c r="AP219" s="31"/>
      <c r="AQ219" s="31"/>
      <c r="AR219" s="31"/>
      <c r="AS219" s="31"/>
      <c r="AT219" s="31"/>
      <c r="AU219" s="31"/>
      <c r="AV219" s="31"/>
      <c r="AW219" s="31"/>
      <c r="AX219" s="31"/>
      <c r="AY219" s="31"/>
      <c r="AZ219" s="31"/>
    </row>
    <row r="220" spans="1:52" ht="15" customHeight="1">
      <c r="A220" s="31"/>
      <c r="B220" s="31"/>
      <c r="C220" s="31"/>
      <c r="D220" s="31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1"/>
      <c r="Q220" s="31"/>
      <c r="R220" s="31"/>
      <c r="S220" s="31"/>
      <c r="T220" s="31"/>
      <c r="U220" s="31"/>
      <c r="V220" s="31"/>
      <c r="W220" s="31"/>
      <c r="X220" s="31"/>
      <c r="Y220" s="31"/>
      <c r="Z220" s="31"/>
      <c r="AA220" s="31"/>
      <c r="AB220" s="31"/>
      <c r="AC220" s="31"/>
      <c r="AD220" s="31"/>
      <c r="AE220" s="31"/>
      <c r="AF220" s="31"/>
      <c r="AG220" s="31"/>
      <c r="AH220" s="31"/>
      <c r="AI220" s="31"/>
      <c r="AJ220" s="31"/>
      <c r="AK220" s="31"/>
      <c r="AL220" s="31"/>
      <c r="AM220" s="31"/>
      <c r="AN220" s="31"/>
      <c r="AO220" s="31"/>
      <c r="AP220" s="31"/>
      <c r="AQ220" s="31"/>
      <c r="AR220" s="31"/>
      <c r="AS220" s="31"/>
      <c r="AT220" s="31"/>
      <c r="AU220" s="31"/>
      <c r="AV220" s="31"/>
      <c r="AW220" s="31"/>
      <c r="AX220" s="31"/>
      <c r="AY220" s="31"/>
      <c r="AZ220" s="31"/>
    </row>
    <row r="221" spans="1:52" ht="15" customHeight="1">
      <c r="A221" s="31"/>
      <c r="B221" s="31"/>
      <c r="C221" s="31"/>
      <c r="D221" s="31"/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31"/>
      <c r="Q221" s="31"/>
      <c r="R221" s="31"/>
      <c r="S221" s="31"/>
      <c r="T221" s="31"/>
      <c r="U221" s="31"/>
      <c r="V221" s="31"/>
      <c r="W221" s="31"/>
      <c r="X221" s="31"/>
      <c r="Y221" s="31"/>
      <c r="Z221" s="31"/>
      <c r="AA221" s="31"/>
      <c r="AB221" s="31"/>
      <c r="AC221" s="31"/>
      <c r="AD221" s="31"/>
      <c r="AE221" s="31"/>
      <c r="AF221" s="31"/>
      <c r="AG221" s="31"/>
      <c r="AH221" s="31"/>
      <c r="AI221" s="31"/>
      <c r="AJ221" s="31"/>
      <c r="AK221" s="31"/>
      <c r="AL221" s="31"/>
      <c r="AM221" s="31"/>
      <c r="AN221" s="31"/>
      <c r="AO221" s="31"/>
      <c r="AP221" s="31"/>
      <c r="AQ221" s="31"/>
      <c r="AR221" s="31"/>
      <c r="AS221" s="31"/>
      <c r="AT221" s="31"/>
      <c r="AU221" s="31"/>
      <c r="AV221" s="31"/>
      <c r="AW221" s="31"/>
      <c r="AX221" s="31"/>
      <c r="AY221" s="31"/>
      <c r="AZ221" s="31"/>
    </row>
    <row r="222" spans="1:52" ht="15" customHeight="1">
      <c r="A222" s="31"/>
      <c r="B222" s="31"/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31"/>
      <c r="Q222" s="31"/>
      <c r="R222" s="31"/>
      <c r="S222" s="31"/>
      <c r="T222" s="31"/>
      <c r="U222" s="31"/>
      <c r="V222" s="31"/>
      <c r="W222" s="31"/>
      <c r="X222" s="31"/>
      <c r="Y222" s="31"/>
      <c r="Z222" s="31"/>
      <c r="AA222" s="31"/>
      <c r="AB222" s="31"/>
      <c r="AC222" s="31"/>
      <c r="AD222" s="31"/>
      <c r="AE222" s="31"/>
      <c r="AF222" s="31"/>
      <c r="AG222" s="31"/>
      <c r="AH222" s="31"/>
      <c r="AI222" s="31"/>
      <c r="AJ222" s="31"/>
      <c r="AK222" s="31"/>
      <c r="AL222" s="31"/>
      <c r="AM222" s="31"/>
      <c r="AN222" s="31"/>
      <c r="AO222" s="31"/>
      <c r="AP222" s="31"/>
      <c r="AQ222" s="31"/>
      <c r="AR222" s="31"/>
      <c r="AS222" s="31"/>
      <c r="AT222" s="31"/>
      <c r="AU222" s="31"/>
      <c r="AV222" s="31"/>
      <c r="AW222" s="31"/>
      <c r="AX222" s="31"/>
      <c r="AY222" s="31"/>
      <c r="AZ222" s="31"/>
    </row>
    <row r="223" spans="1:52" ht="15" customHeight="1">
      <c r="A223" s="31"/>
      <c r="B223" s="31"/>
      <c r="C223" s="31"/>
      <c r="D223" s="31"/>
      <c r="E223" s="31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31"/>
      <c r="Q223" s="31"/>
      <c r="R223" s="31"/>
      <c r="S223" s="31"/>
      <c r="T223" s="31"/>
      <c r="U223" s="31"/>
      <c r="V223" s="31"/>
      <c r="W223" s="31"/>
      <c r="X223" s="31"/>
      <c r="Y223" s="31"/>
      <c r="Z223" s="31"/>
      <c r="AA223" s="31"/>
      <c r="AB223" s="31"/>
      <c r="AC223" s="31"/>
      <c r="AD223" s="31"/>
      <c r="AE223" s="31"/>
      <c r="AF223" s="31"/>
      <c r="AG223" s="31"/>
      <c r="AH223" s="31"/>
      <c r="AI223" s="31"/>
      <c r="AJ223" s="31"/>
      <c r="AK223" s="31"/>
      <c r="AL223" s="31"/>
      <c r="AM223" s="31"/>
      <c r="AN223" s="31"/>
      <c r="AO223" s="31"/>
      <c r="AP223" s="31"/>
      <c r="AQ223" s="31"/>
      <c r="AR223" s="31"/>
      <c r="AS223" s="31"/>
      <c r="AT223" s="31"/>
      <c r="AU223" s="31"/>
      <c r="AV223" s="31"/>
      <c r="AW223" s="31"/>
      <c r="AX223" s="31"/>
      <c r="AY223" s="31"/>
      <c r="AZ223" s="31"/>
    </row>
    <row r="224" spans="1:52" ht="15" customHeight="1">
      <c r="A224" s="31"/>
      <c r="B224" s="31"/>
      <c r="C224" s="31"/>
      <c r="D224" s="31"/>
      <c r="E224" s="31"/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31"/>
      <c r="Q224" s="31"/>
      <c r="R224" s="31"/>
      <c r="S224" s="31"/>
      <c r="T224" s="31"/>
      <c r="U224" s="31"/>
      <c r="V224" s="31"/>
      <c r="W224" s="31"/>
      <c r="X224" s="31"/>
      <c r="Y224" s="31"/>
      <c r="Z224" s="31"/>
      <c r="AA224" s="31"/>
      <c r="AB224" s="31"/>
      <c r="AC224" s="31"/>
      <c r="AD224" s="31"/>
      <c r="AE224" s="31"/>
      <c r="AF224" s="31"/>
      <c r="AG224" s="31"/>
      <c r="AH224" s="31"/>
      <c r="AI224" s="31"/>
      <c r="AJ224" s="31"/>
      <c r="AK224" s="31"/>
      <c r="AL224" s="31"/>
      <c r="AM224" s="31"/>
      <c r="AN224" s="31"/>
      <c r="AO224" s="31"/>
      <c r="AP224" s="31"/>
      <c r="AQ224" s="31"/>
      <c r="AR224" s="31"/>
      <c r="AS224" s="31"/>
      <c r="AT224" s="31"/>
      <c r="AU224" s="31"/>
      <c r="AV224" s="31"/>
      <c r="AW224" s="31"/>
      <c r="AX224" s="31"/>
      <c r="AY224" s="31"/>
      <c r="AZ224" s="31"/>
    </row>
    <row r="225" spans="1:52" ht="15" customHeight="1">
      <c r="A225" s="31"/>
      <c r="B225" s="31"/>
      <c r="C225" s="31"/>
      <c r="D225" s="31"/>
      <c r="E225" s="31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31"/>
      <c r="Q225" s="31"/>
      <c r="R225" s="31"/>
      <c r="S225" s="31"/>
      <c r="T225" s="31"/>
      <c r="U225" s="31"/>
      <c r="V225" s="31"/>
      <c r="W225" s="31"/>
      <c r="X225" s="31"/>
      <c r="Y225" s="31"/>
      <c r="Z225" s="31"/>
      <c r="AA225" s="31"/>
      <c r="AB225" s="31"/>
      <c r="AC225" s="31"/>
      <c r="AD225" s="31"/>
      <c r="AE225" s="31"/>
      <c r="AF225" s="31"/>
      <c r="AG225" s="31"/>
      <c r="AH225" s="31"/>
      <c r="AI225" s="31"/>
      <c r="AJ225" s="31"/>
      <c r="AK225" s="31"/>
      <c r="AL225" s="31"/>
      <c r="AM225" s="31"/>
      <c r="AN225" s="31"/>
      <c r="AO225" s="31"/>
      <c r="AP225" s="31"/>
      <c r="AQ225" s="31"/>
      <c r="AR225" s="31"/>
      <c r="AS225" s="31"/>
      <c r="AT225" s="31"/>
      <c r="AU225" s="31"/>
      <c r="AV225" s="31"/>
      <c r="AW225" s="31"/>
      <c r="AX225" s="31"/>
      <c r="AY225" s="31"/>
      <c r="AZ225" s="31"/>
    </row>
    <row r="226" spans="1:52" ht="15" customHeight="1">
      <c r="A226" s="31"/>
      <c r="B226" s="31"/>
      <c r="C226" s="31"/>
      <c r="D226" s="31"/>
      <c r="E226" s="31"/>
      <c r="F226" s="31"/>
      <c r="G226" s="31"/>
      <c r="H226" s="31"/>
      <c r="I226" s="31"/>
      <c r="J226" s="31"/>
      <c r="K226" s="31"/>
      <c r="L226" s="31"/>
      <c r="M226" s="31"/>
      <c r="N226" s="31"/>
      <c r="O226" s="31"/>
      <c r="P226" s="31"/>
      <c r="Q226" s="31"/>
      <c r="R226" s="31"/>
      <c r="S226" s="31"/>
      <c r="T226" s="31"/>
      <c r="U226" s="31"/>
      <c r="V226" s="31"/>
      <c r="W226" s="31"/>
      <c r="X226" s="31"/>
      <c r="Y226" s="31"/>
      <c r="Z226" s="31"/>
      <c r="AA226" s="31"/>
      <c r="AB226" s="31"/>
      <c r="AC226" s="31"/>
      <c r="AD226" s="31"/>
      <c r="AE226" s="31"/>
      <c r="AF226" s="31"/>
      <c r="AG226" s="31"/>
      <c r="AH226" s="31"/>
      <c r="AI226" s="31"/>
      <c r="AJ226" s="31"/>
      <c r="AK226" s="31"/>
      <c r="AL226" s="31"/>
      <c r="AM226" s="31"/>
      <c r="AN226" s="31"/>
      <c r="AO226" s="31"/>
      <c r="AP226" s="31"/>
      <c r="AQ226" s="31"/>
      <c r="AR226" s="31"/>
      <c r="AS226" s="31"/>
      <c r="AT226" s="31"/>
      <c r="AU226" s="31"/>
      <c r="AV226" s="31"/>
      <c r="AW226" s="31"/>
      <c r="AX226" s="31"/>
      <c r="AY226" s="31"/>
      <c r="AZ226" s="31"/>
    </row>
    <row r="227" spans="1:52" ht="15" customHeight="1">
      <c r="A227" s="31"/>
      <c r="B227" s="31"/>
      <c r="C227" s="31"/>
      <c r="D227" s="31"/>
      <c r="E227" s="31"/>
      <c r="F227" s="31"/>
      <c r="G227" s="31"/>
      <c r="H227" s="31"/>
      <c r="I227" s="31"/>
      <c r="J227" s="31"/>
      <c r="K227" s="31"/>
      <c r="L227" s="31"/>
      <c r="M227" s="31"/>
      <c r="N227" s="31"/>
      <c r="O227" s="31"/>
      <c r="P227" s="31"/>
      <c r="Q227" s="31"/>
      <c r="R227" s="31"/>
      <c r="S227" s="31"/>
      <c r="T227" s="31"/>
      <c r="U227" s="31"/>
      <c r="V227" s="31"/>
      <c r="W227" s="31"/>
      <c r="X227" s="31"/>
      <c r="Y227" s="31"/>
      <c r="Z227" s="31"/>
      <c r="AA227" s="31"/>
      <c r="AB227" s="31"/>
      <c r="AC227" s="31"/>
      <c r="AD227" s="31"/>
      <c r="AE227" s="31"/>
      <c r="AF227" s="31"/>
      <c r="AG227" s="31"/>
      <c r="AH227" s="31"/>
      <c r="AI227" s="31"/>
      <c r="AJ227" s="31"/>
      <c r="AK227" s="31"/>
      <c r="AL227" s="31"/>
      <c r="AM227" s="31"/>
      <c r="AN227" s="31"/>
      <c r="AO227" s="31"/>
      <c r="AP227" s="31"/>
      <c r="AQ227" s="31"/>
      <c r="AR227" s="31"/>
      <c r="AS227" s="31"/>
      <c r="AT227" s="31"/>
      <c r="AU227" s="31"/>
      <c r="AV227" s="31"/>
      <c r="AW227" s="31"/>
      <c r="AX227" s="31"/>
      <c r="AY227" s="31"/>
      <c r="AZ227" s="31"/>
    </row>
    <row r="228" spans="1:52" ht="15" customHeight="1">
      <c r="A228" s="31"/>
      <c r="B228" s="31"/>
      <c r="C228" s="31"/>
      <c r="D228" s="31"/>
      <c r="E228" s="31"/>
      <c r="F228" s="31"/>
      <c r="G228" s="31"/>
      <c r="H228" s="31"/>
      <c r="I228" s="31"/>
      <c r="J228" s="31"/>
      <c r="K228" s="31"/>
      <c r="L228" s="31"/>
      <c r="M228" s="31"/>
      <c r="N228" s="31"/>
      <c r="O228" s="31"/>
      <c r="P228" s="31"/>
      <c r="Q228" s="31"/>
      <c r="R228" s="31"/>
      <c r="S228" s="31"/>
      <c r="T228" s="31"/>
      <c r="U228" s="31"/>
      <c r="V228" s="31"/>
      <c r="W228" s="31"/>
      <c r="X228" s="31"/>
      <c r="Y228" s="31"/>
      <c r="Z228" s="31"/>
      <c r="AA228" s="31"/>
      <c r="AB228" s="31"/>
      <c r="AC228" s="31"/>
      <c r="AD228" s="31"/>
      <c r="AE228" s="31"/>
      <c r="AF228" s="31"/>
      <c r="AG228" s="31"/>
      <c r="AH228" s="31"/>
      <c r="AI228" s="31"/>
      <c r="AJ228" s="31"/>
      <c r="AK228" s="31"/>
      <c r="AL228" s="31"/>
      <c r="AM228" s="31"/>
      <c r="AN228" s="31"/>
      <c r="AO228" s="31"/>
      <c r="AP228" s="31"/>
      <c r="AQ228" s="31"/>
      <c r="AR228" s="31"/>
      <c r="AS228" s="31"/>
      <c r="AT228" s="31"/>
      <c r="AU228" s="31"/>
      <c r="AV228" s="31"/>
      <c r="AW228" s="31"/>
      <c r="AX228" s="31"/>
      <c r="AY228" s="31"/>
      <c r="AZ228" s="31"/>
    </row>
    <row r="229" spans="1:52" ht="15" customHeight="1">
      <c r="A229" s="31"/>
      <c r="B229" s="31"/>
      <c r="C229" s="31"/>
      <c r="D229" s="31"/>
      <c r="E229" s="31"/>
      <c r="F229" s="31"/>
      <c r="G229" s="31"/>
      <c r="H229" s="31"/>
      <c r="I229" s="31"/>
      <c r="J229" s="31"/>
      <c r="K229" s="31"/>
      <c r="L229" s="31"/>
      <c r="M229" s="31"/>
      <c r="N229" s="31"/>
      <c r="O229" s="31"/>
      <c r="P229" s="31"/>
      <c r="Q229" s="31"/>
      <c r="R229" s="31"/>
      <c r="S229" s="31"/>
      <c r="T229" s="31"/>
      <c r="U229" s="31"/>
      <c r="V229" s="31"/>
      <c r="W229" s="31"/>
      <c r="X229" s="31"/>
      <c r="Y229" s="31"/>
      <c r="Z229" s="31"/>
      <c r="AA229" s="31"/>
      <c r="AB229" s="31"/>
      <c r="AC229" s="31"/>
      <c r="AD229" s="31"/>
      <c r="AE229" s="31"/>
      <c r="AF229" s="31"/>
      <c r="AG229" s="31"/>
      <c r="AH229" s="31"/>
      <c r="AI229" s="31"/>
      <c r="AJ229" s="31"/>
      <c r="AK229" s="31"/>
      <c r="AL229" s="31"/>
      <c r="AM229" s="31"/>
      <c r="AN229" s="31"/>
      <c r="AO229" s="31"/>
      <c r="AP229" s="31"/>
      <c r="AQ229" s="31"/>
      <c r="AR229" s="31"/>
      <c r="AS229" s="31"/>
      <c r="AT229" s="31"/>
      <c r="AU229" s="31"/>
      <c r="AV229" s="31"/>
      <c r="AW229" s="31"/>
      <c r="AX229" s="31"/>
      <c r="AY229" s="31"/>
      <c r="AZ229" s="31"/>
    </row>
    <row r="230" spans="1:52" ht="15" customHeight="1">
      <c r="A230" s="31"/>
      <c r="B230" s="31"/>
      <c r="C230" s="31"/>
      <c r="D230" s="31"/>
      <c r="E230" s="31"/>
      <c r="F230" s="31"/>
      <c r="G230" s="31"/>
      <c r="H230" s="31"/>
      <c r="I230" s="31"/>
      <c r="J230" s="31"/>
      <c r="K230" s="31"/>
      <c r="L230" s="31"/>
      <c r="M230" s="31"/>
      <c r="N230" s="31"/>
      <c r="O230" s="31"/>
      <c r="P230" s="31"/>
      <c r="Q230" s="31"/>
      <c r="R230" s="31"/>
      <c r="S230" s="31"/>
      <c r="T230" s="31"/>
      <c r="U230" s="31"/>
      <c r="V230" s="31"/>
      <c r="W230" s="31"/>
      <c r="X230" s="31"/>
      <c r="Y230" s="31"/>
      <c r="Z230" s="31"/>
      <c r="AA230" s="31"/>
      <c r="AB230" s="31"/>
      <c r="AC230" s="31"/>
      <c r="AD230" s="31"/>
      <c r="AE230" s="31"/>
      <c r="AF230" s="31"/>
      <c r="AG230" s="31"/>
      <c r="AH230" s="31"/>
      <c r="AI230" s="31"/>
      <c r="AJ230" s="31"/>
      <c r="AK230" s="31"/>
      <c r="AL230" s="31"/>
      <c r="AM230" s="31"/>
      <c r="AN230" s="31"/>
      <c r="AO230" s="31"/>
      <c r="AP230" s="31"/>
      <c r="AQ230" s="31"/>
      <c r="AR230" s="31"/>
      <c r="AS230" s="31"/>
      <c r="AT230" s="31"/>
      <c r="AU230" s="31"/>
      <c r="AV230" s="31"/>
      <c r="AW230" s="31"/>
      <c r="AX230" s="31"/>
      <c r="AY230" s="31"/>
      <c r="AZ230" s="31"/>
    </row>
    <row r="231" spans="1:52" ht="15" customHeight="1">
      <c r="A231" s="31"/>
      <c r="B231" s="31"/>
      <c r="C231" s="31"/>
      <c r="D231" s="31"/>
      <c r="E231" s="31"/>
      <c r="F231" s="31"/>
      <c r="G231" s="31"/>
      <c r="H231" s="31"/>
      <c r="I231" s="31"/>
      <c r="J231" s="31"/>
      <c r="K231" s="31"/>
      <c r="L231" s="31"/>
      <c r="M231" s="31"/>
      <c r="N231" s="31"/>
      <c r="O231" s="31"/>
      <c r="P231" s="31"/>
      <c r="Q231" s="31"/>
      <c r="R231" s="31"/>
      <c r="S231" s="31"/>
      <c r="T231" s="31"/>
      <c r="U231" s="31"/>
      <c r="V231" s="31"/>
      <c r="W231" s="31"/>
      <c r="X231" s="31"/>
      <c r="Y231" s="31"/>
      <c r="Z231" s="31"/>
      <c r="AA231" s="31"/>
      <c r="AB231" s="31"/>
      <c r="AC231" s="31"/>
      <c r="AD231" s="31"/>
      <c r="AE231" s="31"/>
      <c r="AF231" s="31"/>
      <c r="AG231" s="31"/>
      <c r="AH231" s="31"/>
      <c r="AI231" s="31"/>
      <c r="AJ231" s="31"/>
      <c r="AK231" s="31"/>
      <c r="AL231" s="31"/>
      <c r="AM231" s="31"/>
      <c r="AN231" s="31"/>
      <c r="AO231" s="31"/>
      <c r="AP231" s="31"/>
      <c r="AQ231" s="31"/>
      <c r="AR231" s="31"/>
      <c r="AS231" s="31"/>
      <c r="AT231" s="31"/>
      <c r="AU231" s="31"/>
      <c r="AV231" s="31"/>
      <c r="AW231" s="31"/>
      <c r="AX231" s="31"/>
      <c r="AY231" s="31"/>
      <c r="AZ231" s="31"/>
    </row>
    <row r="232" spans="1:52" ht="15" customHeight="1">
      <c r="A232" s="31"/>
      <c r="B232" s="31"/>
      <c r="C232" s="31"/>
      <c r="D232" s="31"/>
      <c r="E232" s="31"/>
      <c r="F232" s="31"/>
      <c r="G232" s="31"/>
      <c r="H232" s="31"/>
      <c r="I232" s="31"/>
      <c r="J232" s="31"/>
      <c r="K232" s="31"/>
      <c r="L232" s="31"/>
      <c r="M232" s="31"/>
      <c r="N232" s="31"/>
      <c r="O232" s="31"/>
      <c r="P232" s="31"/>
      <c r="Q232" s="31"/>
      <c r="R232" s="31"/>
      <c r="S232" s="31"/>
      <c r="T232" s="31"/>
      <c r="U232" s="31"/>
      <c r="V232" s="31"/>
      <c r="W232" s="31"/>
      <c r="X232" s="31"/>
      <c r="Y232" s="31"/>
      <c r="Z232" s="31"/>
      <c r="AA232" s="31"/>
      <c r="AB232" s="31"/>
      <c r="AC232" s="31"/>
      <c r="AD232" s="31"/>
      <c r="AE232" s="31"/>
      <c r="AF232" s="31"/>
      <c r="AG232" s="31"/>
      <c r="AH232" s="31"/>
      <c r="AI232" s="31"/>
      <c r="AJ232" s="31"/>
      <c r="AK232" s="31"/>
      <c r="AL232" s="31"/>
      <c r="AM232" s="31"/>
      <c r="AN232" s="31"/>
      <c r="AO232" s="31"/>
      <c r="AP232" s="31"/>
      <c r="AQ232" s="31"/>
      <c r="AR232" s="31"/>
      <c r="AS232" s="31"/>
      <c r="AT232" s="31"/>
      <c r="AU232" s="31"/>
      <c r="AV232" s="31"/>
      <c r="AW232" s="31"/>
      <c r="AX232" s="31"/>
      <c r="AY232" s="31"/>
      <c r="AZ232" s="31"/>
    </row>
    <row r="233" spans="1:52" ht="15" customHeight="1">
      <c r="A233" s="31"/>
      <c r="B233" s="31"/>
      <c r="C233" s="31"/>
      <c r="D233" s="31"/>
      <c r="E233" s="31"/>
      <c r="F233" s="31"/>
      <c r="G233" s="31"/>
      <c r="H233" s="31"/>
      <c r="I233" s="31"/>
      <c r="J233" s="31"/>
      <c r="K233" s="31"/>
      <c r="L233" s="31"/>
      <c r="M233" s="31"/>
      <c r="N233" s="31"/>
      <c r="O233" s="31"/>
      <c r="P233" s="31"/>
      <c r="Q233" s="31"/>
      <c r="R233" s="31"/>
      <c r="S233" s="31"/>
      <c r="T233" s="31"/>
      <c r="U233" s="31"/>
      <c r="V233" s="31"/>
      <c r="W233" s="31"/>
      <c r="X233" s="31"/>
      <c r="Y233" s="31"/>
      <c r="Z233" s="31"/>
      <c r="AA233" s="31"/>
      <c r="AB233" s="31"/>
      <c r="AC233" s="31"/>
      <c r="AD233" s="31"/>
      <c r="AE233" s="31"/>
      <c r="AF233" s="31"/>
      <c r="AG233" s="31"/>
      <c r="AH233" s="31"/>
      <c r="AI233" s="31"/>
      <c r="AJ233" s="31"/>
      <c r="AK233" s="31"/>
      <c r="AL233" s="31"/>
      <c r="AM233" s="31"/>
      <c r="AN233" s="31"/>
      <c r="AO233" s="31"/>
      <c r="AP233" s="31"/>
      <c r="AQ233" s="31"/>
      <c r="AR233" s="31"/>
      <c r="AS233" s="31"/>
      <c r="AT233" s="31"/>
      <c r="AU233" s="31"/>
      <c r="AV233" s="31"/>
      <c r="AW233" s="31"/>
      <c r="AX233" s="31"/>
      <c r="AY233" s="31"/>
      <c r="AZ233" s="31"/>
    </row>
    <row r="234" spans="1:52" ht="15" customHeight="1">
      <c r="A234" s="31"/>
      <c r="B234" s="31"/>
      <c r="C234" s="31"/>
      <c r="D234" s="31"/>
      <c r="E234" s="31"/>
      <c r="F234" s="31"/>
      <c r="G234" s="31"/>
      <c r="H234" s="31"/>
      <c r="I234" s="31"/>
      <c r="J234" s="31"/>
      <c r="K234" s="31"/>
      <c r="L234" s="31"/>
      <c r="M234" s="31"/>
      <c r="N234" s="31"/>
      <c r="O234" s="31"/>
      <c r="P234" s="31"/>
      <c r="Q234" s="31"/>
      <c r="R234" s="31"/>
      <c r="S234" s="31"/>
      <c r="T234" s="31"/>
      <c r="U234" s="31"/>
      <c r="V234" s="31"/>
      <c r="W234" s="31"/>
      <c r="X234" s="31"/>
      <c r="Y234" s="31"/>
      <c r="Z234" s="31"/>
      <c r="AA234" s="31"/>
      <c r="AB234" s="31"/>
      <c r="AC234" s="31"/>
      <c r="AD234" s="31"/>
      <c r="AE234" s="31"/>
      <c r="AF234" s="31"/>
      <c r="AG234" s="31"/>
      <c r="AH234" s="31"/>
      <c r="AI234" s="31"/>
      <c r="AJ234" s="31"/>
      <c r="AK234" s="31"/>
      <c r="AL234" s="31"/>
      <c r="AM234" s="31"/>
      <c r="AN234" s="31"/>
      <c r="AO234" s="31"/>
      <c r="AP234" s="31"/>
      <c r="AQ234" s="31"/>
      <c r="AR234" s="31"/>
      <c r="AS234" s="31"/>
      <c r="AT234" s="31"/>
      <c r="AU234" s="31"/>
      <c r="AV234" s="31"/>
      <c r="AW234" s="31"/>
      <c r="AX234" s="31"/>
      <c r="AY234" s="31"/>
      <c r="AZ234" s="31"/>
    </row>
    <row r="235" spans="1:52" ht="15" customHeight="1">
      <c r="A235" s="31"/>
      <c r="B235" s="31"/>
      <c r="C235" s="31"/>
      <c r="D235" s="31"/>
      <c r="E235" s="31"/>
      <c r="F235" s="31"/>
      <c r="G235" s="31"/>
      <c r="H235" s="31"/>
      <c r="I235" s="31"/>
      <c r="J235" s="31"/>
      <c r="K235" s="31"/>
      <c r="L235" s="31"/>
      <c r="M235" s="31"/>
      <c r="N235" s="31"/>
      <c r="O235" s="31"/>
      <c r="P235" s="31"/>
      <c r="Q235" s="31"/>
      <c r="R235" s="31"/>
      <c r="S235" s="31"/>
      <c r="T235" s="31"/>
      <c r="U235" s="31"/>
      <c r="V235" s="31"/>
      <c r="W235" s="31"/>
      <c r="X235" s="31"/>
      <c r="Y235" s="31"/>
      <c r="Z235" s="31"/>
      <c r="AA235" s="31"/>
      <c r="AB235" s="31"/>
      <c r="AC235" s="31"/>
      <c r="AD235" s="31"/>
      <c r="AE235" s="31"/>
      <c r="AF235" s="31"/>
      <c r="AG235" s="31"/>
      <c r="AH235" s="31"/>
      <c r="AI235" s="31"/>
      <c r="AJ235" s="31"/>
      <c r="AK235" s="31"/>
      <c r="AL235" s="31"/>
      <c r="AM235" s="31"/>
      <c r="AN235" s="31"/>
      <c r="AO235" s="31"/>
      <c r="AP235" s="31"/>
      <c r="AQ235" s="31"/>
      <c r="AR235" s="31"/>
      <c r="AS235" s="31"/>
      <c r="AT235" s="31"/>
      <c r="AU235" s="31"/>
      <c r="AV235" s="31"/>
      <c r="AW235" s="31"/>
      <c r="AX235" s="31"/>
      <c r="AY235" s="31"/>
      <c r="AZ235" s="31"/>
    </row>
    <row r="236" spans="1:52" ht="15" customHeight="1">
      <c r="A236" s="31"/>
      <c r="B236" s="31"/>
      <c r="C236" s="31"/>
      <c r="D236" s="31"/>
      <c r="E236" s="31"/>
      <c r="F236" s="31"/>
      <c r="G236" s="31"/>
      <c r="H236" s="31"/>
      <c r="I236" s="31"/>
      <c r="J236" s="31"/>
      <c r="K236" s="31"/>
      <c r="L236" s="31"/>
      <c r="M236" s="31"/>
      <c r="N236" s="31"/>
      <c r="O236" s="31"/>
      <c r="P236" s="31"/>
      <c r="Q236" s="31"/>
      <c r="R236" s="31"/>
      <c r="S236" s="31"/>
      <c r="T236" s="31"/>
      <c r="U236" s="31"/>
      <c r="V236" s="31"/>
      <c r="W236" s="31"/>
      <c r="X236" s="31"/>
      <c r="Y236" s="31"/>
      <c r="Z236" s="31"/>
      <c r="AA236" s="31"/>
      <c r="AB236" s="31"/>
      <c r="AC236" s="31"/>
      <c r="AD236" s="31"/>
      <c r="AE236" s="31"/>
      <c r="AF236" s="31"/>
      <c r="AG236" s="31"/>
      <c r="AH236" s="31"/>
      <c r="AI236" s="31"/>
      <c r="AJ236" s="31"/>
      <c r="AK236" s="31"/>
      <c r="AL236" s="31"/>
      <c r="AM236" s="31"/>
      <c r="AN236" s="31"/>
      <c r="AO236" s="31"/>
      <c r="AP236" s="31"/>
      <c r="AQ236" s="31"/>
      <c r="AR236" s="31"/>
      <c r="AS236" s="31"/>
      <c r="AT236" s="31"/>
      <c r="AU236" s="31"/>
      <c r="AV236" s="31"/>
      <c r="AW236" s="31"/>
      <c r="AX236" s="31"/>
      <c r="AY236" s="31"/>
      <c r="AZ236" s="31"/>
    </row>
    <row r="237" spans="1:52" ht="15" customHeight="1">
      <c r="A237" s="31"/>
      <c r="B237" s="31"/>
      <c r="C237" s="31"/>
      <c r="D237" s="31"/>
      <c r="E237" s="31"/>
      <c r="F237" s="31"/>
      <c r="G237" s="31"/>
      <c r="H237" s="31"/>
      <c r="I237" s="31"/>
      <c r="J237" s="31"/>
      <c r="K237" s="31"/>
      <c r="L237" s="31"/>
      <c r="M237" s="31"/>
      <c r="N237" s="31"/>
      <c r="O237" s="31"/>
      <c r="P237" s="31"/>
      <c r="Q237" s="31"/>
      <c r="R237" s="31"/>
      <c r="S237" s="31"/>
      <c r="T237" s="31"/>
      <c r="U237" s="31"/>
      <c r="V237" s="31"/>
      <c r="W237" s="31"/>
      <c r="X237" s="31"/>
      <c r="Y237" s="31"/>
      <c r="Z237" s="31"/>
      <c r="AA237" s="31"/>
      <c r="AB237" s="31"/>
      <c r="AC237" s="31"/>
      <c r="AD237" s="31"/>
      <c r="AE237" s="31"/>
      <c r="AF237" s="31"/>
      <c r="AG237" s="31"/>
      <c r="AH237" s="31"/>
      <c r="AI237" s="31"/>
      <c r="AJ237" s="31"/>
      <c r="AK237" s="31"/>
      <c r="AL237" s="31"/>
      <c r="AM237" s="31"/>
      <c r="AN237" s="31"/>
      <c r="AO237" s="31"/>
      <c r="AP237" s="31"/>
      <c r="AQ237" s="31"/>
      <c r="AR237" s="31"/>
      <c r="AS237" s="31"/>
      <c r="AT237" s="31"/>
      <c r="AU237" s="31"/>
      <c r="AV237" s="31"/>
      <c r="AW237" s="31"/>
      <c r="AX237" s="31"/>
      <c r="AY237" s="31"/>
      <c r="AZ237" s="31"/>
    </row>
    <row r="238" spans="1:52" ht="15" customHeight="1">
      <c r="A238" s="31"/>
      <c r="B238" s="31"/>
      <c r="C238" s="31"/>
      <c r="D238" s="31"/>
      <c r="E238" s="31"/>
      <c r="F238" s="31"/>
      <c r="G238" s="31"/>
      <c r="H238" s="31"/>
      <c r="I238" s="31"/>
      <c r="J238" s="31"/>
      <c r="K238" s="31"/>
      <c r="L238" s="31"/>
      <c r="M238" s="31"/>
      <c r="N238" s="31"/>
      <c r="O238" s="31"/>
      <c r="P238" s="31"/>
      <c r="Q238" s="31"/>
      <c r="R238" s="31"/>
      <c r="S238" s="31"/>
      <c r="T238" s="31"/>
      <c r="U238" s="31"/>
      <c r="V238" s="31"/>
      <c r="W238" s="31"/>
      <c r="X238" s="31"/>
      <c r="Y238" s="31"/>
      <c r="Z238" s="31"/>
      <c r="AA238" s="31"/>
      <c r="AB238" s="31"/>
      <c r="AC238" s="31"/>
      <c r="AD238" s="31"/>
      <c r="AE238" s="31"/>
      <c r="AF238" s="31"/>
      <c r="AG238" s="31"/>
      <c r="AH238" s="31"/>
      <c r="AI238" s="31"/>
      <c r="AJ238" s="31"/>
      <c r="AK238" s="31"/>
      <c r="AL238" s="31"/>
      <c r="AM238" s="31"/>
      <c r="AN238" s="31"/>
      <c r="AO238" s="31"/>
      <c r="AP238" s="31"/>
      <c r="AQ238" s="31"/>
      <c r="AR238" s="31"/>
      <c r="AS238" s="31"/>
      <c r="AT238" s="31"/>
      <c r="AU238" s="31"/>
      <c r="AV238" s="31"/>
      <c r="AW238" s="31"/>
      <c r="AX238" s="31"/>
      <c r="AY238" s="31"/>
      <c r="AZ238" s="31"/>
    </row>
    <row r="239" spans="1:52" ht="15" customHeight="1">
      <c r="A239" s="31"/>
      <c r="B239" s="31"/>
      <c r="C239" s="31"/>
      <c r="D239" s="31"/>
      <c r="E239" s="31"/>
      <c r="F239" s="31"/>
      <c r="G239" s="31"/>
      <c r="H239" s="31"/>
      <c r="I239" s="31"/>
      <c r="J239" s="31"/>
      <c r="K239" s="31"/>
      <c r="L239" s="31"/>
      <c r="M239" s="31"/>
      <c r="N239" s="31"/>
      <c r="O239" s="31"/>
      <c r="P239" s="31"/>
      <c r="Q239" s="31"/>
      <c r="R239" s="31"/>
      <c r="S239" s="31"/>
      <c r="T239" s="31"/>
      <c r="U239" s="31"/>
      <c r="V239" s="31"/>
      <c r="W239" s="31"/>
      <c r="X239" s="31"/>
      <c r="Y239" s="31"/>
      <c r="Z239" s="31"/>
      <c r="AA239" s="31"/>
      <c r="AB239" s="31"/>
      <c r="AC239" s="31"/>
      <c r="AD239" s="31"/>
      <c r="AE239" s="31"/>
      <c r="AF239" s="31"/>
      <c r="AG239" s="31"/>
      <c r="AH239" s="31"/>
      <c r="AI239" s="31"/>
      <c r="AJ239" s="31"/>
      <c r="AK239" s="31"/>
      <c r="AL239" s="31"/>
      <c r="AM239" s="31"/>
      <c r="AN239" s="31"/>
      <c r="AO239" s="31"/>
      <c r="AP239" s="31"/>
      <c r="AQ239" s="31"/>
      <c r="AR239" s="31"/>
      <c r="AS239" s="31"/>
      <c r="AT239" s="31"/>
      <c r="AU239" s="31"/>
      <c r="AV239" s="31"/>
      <c r="AW239" s="31"/>
      <c r="AX239" s="31"/>
      <c r="AY239" s="31"/>
      <c r="AZ239" s="31"/>
    </row>
    <row r="240" spans="1:52" ht="15" customHeight="1">
      <c r="A240" s="31"/>
      <c r="B240" s="31"/>
      <c r="C240" s="31"/>
      <c r="D240" s="31"/>
      <c r="E240" s="31"/>
      <c r="F240" s="31"/>
      <c r="G240" s="31"/>
      <c r="H240" s="31"/>
      <c r="I240" s="31"/>
      <c r="J240" s="31"/>
      <c r="K240" s="31"/>
      <c r="L240" s="31"/>
      <c r="M240" s="31"/>
      <c r="N240" s="31"/>
      <c r="O240" s="31"/>
      <c r="P240" s="31"/>
      <c r="Q240" s="31"/>
      <c r="R240" s="31"/>
      <c r="S240" s="31"/>
      <c r="T240" s="31"/>
      <c r="U240" s="31"/>
      <c r="V240" s="31"/>
      <c r="W240" s="31"/>
      <c r="X240" s="31"/>
      <c r="Y240" s="31"/>
      <c r="Z240" s="31"/>
      <c r="AA240" s="31"/>
      <c r="AB240" s="31"/>
      <c r="AC240" s="31"/>
      <c r="AD240" s="31"/>
      <c r="AE240" s="31"/>
      <c r="AF240" s="31"/>
      <c r="AG240" s="31"/>
      <c r="AH240" s="31"/>
      <c r="AI240" s="31"/>
      <c r="AJ240" s="31"/>
      <c r="AK240" s="31"/>
      <c r="AL240" s="31"/>
      <c r="AM240" s="31"/>
      <c r="AN240" s="31"/>
      <c r="AO240" s="31"/>
      <c r="AP240" s="31"/>
      <c r="AQ240" s="31"/>
      <c r="AR240" s="31"/>
      <c r="AS240" s="31"/>
      <c r="AT240" s="31"/>
      <c r="AU240" s="31"/>
      <c r="AV240" s="31"/>
      <c r="AW240" s="31"/>
      <c r="AX240" s="31"/>
      <c r="AY240" s="31"/>
      <c r="AZ240" s="31"/>
    </row>
    <row r="241" spans="1:52" ht="15" customHeight="1">
      <c r="A241" s="31"/>
      <c r="B241" s="31"/>
      <c r="C241" s="31"/>
      <c r="D241" s="31"/>
      <c r="E241" s="31"/>
      <c r="F241" s="31"/>
      <c r="G241" s="31"/>
      <c r="H241" s="31"/>
      <c r="I241" s="31"/>
      <c r="J241" s="31"/>
      <c r="K241" s="31"/>
      <c r="L241" s="31"/>
      <c r="M241" s="31"/>
      <c r="N241" s="31"/>
      <c r="O241" s="31"/>
      <c r="P241" s="31"/>
      <c r="Q241" s="31"/>
      <c r="R241" s="31"/>
      <c r="S241" s="31"/>
      <c r="T241" s="31"/>
      <c r="U241" s="31"/>
      <c r="V241" s="31"/>
      <c r="W241" s="31"/>
      <c r="X241" s="31"/>
      <c r="Y241" s="31"/>
      <c r="Z241" s="31"/>
      <c r="AA241" s="31"/>
      <c r="AB241" s="31"/>
      <c r="AC241" s="31"/>
      <c r="AD241" s="31"/>
      <c r="AE241" s="31"/>
      <c r="AF241" s="31"/>
      <c r="AG241" s="31"/>
      <c r="AH241" s="31"/>
      <c r="AI241" s="31"/>
      <c r="AJ241" s="31"/>
      <c r="AK241" s="31"/>
      <c r="AL241" s="31"/>
      <c r="AM241" s="31"/>
      <c r="AN241" s="31"/>
      <c r="AO241" s="31"/>
      <c r="AP241" s="31"/>
      <c r="AQ241" s="31"/>
      <c r="AR241" s="31"/>
      <c r="AS241" s="31"/>
      <c r="AT241" s="31"/>
      <c r="AU241" s="31"/>
      <c r="AV241" s="31"/>
      <c r="AW241" s="31"/>
      <c r="AX241" s="31"/>
      <c r="AY241" s="31"/>
      <c r="AZ241" s="31"/>
    </row>
    <row r="242" spans="1:52" ht="15" customHeight="1">
      <c r="A242" s="31"/>
      <c r="B242" s="31"/>
      <c r="C242" s="31"/>
      <c r="D242" s="31"/>
      <c r="E242" s="31"/>
      <c r="F242" s="31"/>
      <c r="G242" s="31"/>
      <c r="H242" s="31"/>
      <c r="I242" s="31"/>
      <c r="J242" s="31"/>
      <c r="K242" s="31"/>
      <c r="L242" s="31"/>
      <c r="M242" s="31"/>
      <c r="N242" s="31"/>
      <c r="O242" s="31"/>
      <c r="P242" s="31"/>
      <c r="Q242" s="31"/>
      <c r="R242" s="31"/>
      <c r="S242" s="31"/>
      <c r="T242" s="31"/>
      <c r="U242" s="31"/>
      <c r="V242" s="31"/>
      <c r="W242" s="31"/>
      <c r="X242" s="31"/>
      <c r="Y242" s="31"/>
      <c r="Z242" s="31"/>
      <c r="AA242" s="31"/>
      <c r="AB242" s="31"/>
      <c r="AC242" s="31"/>
      <c r="AD242" s="31"/>
      <c r="AE242" s="31"/>
      <c r="AF242" s="31"/>
      <c r="AG242" s="31"/>
      <c r="AH242" s="31"/>
      <c r="AI242" s="31"/>
      <c r="AJ242" s="31"/>
      <c r="AK242" s="31"/>
      <c r="AL242" s="31"/>
      <c r="AM242" s="31"/>
      <c r="AN242" s="31"/>
      <c r="AO242" s="31"/>
      <c r="AP242" s="31"/>
      <c r="AQ242" s="31"/>
      <c r="AR242" s="31"/>
      <c r="AS242" s="31"/>
      <c r="AT242" s="31"/>
      <c r="AU242" s="31"/>
      <c r="AV242" s="31"/>
      <c r="AW242" s="31"/>
      <c r="AX242" s="31"/>
      <c r="AY242" s="31"/>
      <c r="AZ242" s="31"/>
    </row>
    <row r="243" spans="1:52" ht="15" customHeight="1">
      <c r="A243" s="31"/>
      <c r="B243" s="31"/>
      <c r="C243" s="31"/>
      <c r="D243" s="31"/>
      <c r="E243" s="31"/>
      <c r="F243" s="31"/>
      <c r="G243" s="31"/>
      <c r="H243" s="31"/>
      <c r="I243" s="31"/>
      <c r="J243" s="31"/>
      <c r="K243" s="31"/>
      <c r="L243" s="31"/>
      <c r="M243" s="31"/>
      <c r="N243" s="31"/>
      <c r="O243" s="31"/>
      <c r="P243" s="31"/>
      <c r="Q243" s="31"/>
      <c r="R243" s="31"/>
      <c r="S243" s="31"/>
      <c r="T243" s="31"/>
      <c r="U243" s="31"/>
      <c r="V243" s="31"/>
      <c r="W243" s="31"/>
      <c r="X243" s="31"/>
      <c r="Y243" s="31"/>
      <c r="Z243" s="31"/>
      <c r="AA243" s="31"/>
      <c r="AB243" s="31"/>
      <c r="AC243" s="31"/>
      <c r="AD243" s="31"/>
      <c r="AE243" s="31"/>
      <c r="AF243" s="31"/>
      <c r="AG243" s="31"/>
      <c r="AH243" s="31"/>
      <c r="AI243" s="31"/>
      <c r="AJ243" s="31"/>
      <c r="AK243" s="31"/>
      <c r="AL243" s="31"/>
      <c r="AM243" s="31"/>
      <c r="AN243" s="31"/>
      <c r="AO243" s="31"/>
      <c r="AP243" s="31"/>
      <c r="AQ243" s="31"/>
      <c r="AR243" s="31"/>
      <c r="AS243" s="31"/>
      <c r="AT243" s="31"/>
      <c r="AU243" s="31"/>
      <c r="AV243" s="31"/>
      <c r="AW243" s="31"/>
      <c r="AX243" s="31"/>
      <c r="AY243" s="31"/>
      <c r="AZ243" s="31"/>
    </row>
    <row r="244" spans="1:52" ht="15" customHeight="1">
      <c r="A244" s="31"/>
      <c r="B244" s="31"/>
      <c r="C244" s="31"/>
      <c r="D244" s="31"/>
      <c r="E244" s="31"/>
      <c r="F244" s="31"/>
      <c r="G244" s="31"/>
      <c r="H244" s="31"/>
      <c r="I244" s="31"/>
      <c r="J244" s="31"/>
      <c r="K244" s="31"/>
      <c r="L244" s="31"/>
      <c r="M244" s="31"/>
      <c r="N244" s="31"/>
      <c r="O244" s="31"/>
      <c r="P244" s="31"/>
      <c r="Q244" s="31"/>
      <c r="R244" s="31"/>
      <c r="S244" s="31"/>
      <c r="T244" s="31"/>
      <c r="U244" s="31"/>
      <c r="V244" s="31"/>
      <c r="W244" s="31"/>
      <c r="X244" s="31"/>
      <c r="Y244" s="31"/>
      <c r="Z244" s="31"/>
      <c r="AA244" s="31"/>
      <c r="AB244" s="31"/>
      <c r="AC244" s="31"/>
      <c r="AD244" s="31"/>
      <c r="AE244" s="31"/>
      <c r="AF244" s="31"/>
      <c r="AG244" s="31"/>
      <c r="AH244" s="31"/>
      <c r="AI244" s="31"/>
      <c r="AJ244" s="31"/>
      <c r="AK244" s="31"/>
      <c r="AL244" s="31"/>
      <c r="AM244" s="31"/>
      <c r="AN244" s="31"/>
      <c r="AO244" s="31"/>
      <c r="AP244" s="31"/>
      <c r="AQ244" s="31"/>
      <c r="AR244" s="31"/>
      <c r="AS244" s="31"/>
      <c r="AT244" s="31"/>
      <c r="AU244" s="31"/>
      <c r="AV244" s="31"/>
      <c r="AW244" s="31"/>
      <c r="AX244" s="31"/>
      <c r="AY244" s="31"/>
      <c r="AZ244" s="31"/>
    </row>
    <row r="245" spans="1:52" ht="15" customHeight="1">
      <c r="A245" s="31"/>
      <c r="B245" s="31"/>
      <c r="C245" s="31"/>
      <c r="D245" s="31"/>
      <c r="E245" s="31"/>
      <c r="F245" s="31"/>
      <c r="G245" s="31"/>
      <c r="H245" s="31"/>
      <c r="I245" s="31"/>
      <c r="J245" s="31"/>
      <c r="K245" s="31"/>
      <c r="L245" s="31"/>
      <c r="M245" s="31"/>
      <c r="N245" s="31"/>
      <c r="O245" s="31"/>
      <c r="P245" s="31"/>
      <c r="Q245" s="31"/>
      <c r="R245" s="31"/>
      <c r="S245" s="31"/>
      <c r="T245" s="31"/>
      <c r="U245" s="31"/>
      <c r="V245" s="31"/>
      <c r="W245" s="31"/>
      <c r="X245" s="31"/>
      <c r="Y245" s="31"/>
      <c r="Z245" s="31"/>
      <c r="AA245" s="31"/>
      <c r="AB245" s="31"/>
      <c r="AC245" s="31"/>
      <c r="AD245" s="31"/>
      <c r="AE245" s="31"/>
      <c r="AF245" s="31"/>
      <c r="AG245" s="31"/>
      <c r="AH245" s="31"/>
      <c r="AI245" s="31"/>
      <c r="AJ245" s="31"/>
      <c r="AK245" s="31"/>
      <c r="AL245" s="31"/>
      <c r="AM245" s="31"/>
      <c r="AN245" s="31"/>
      <c r="AO245" s="31"/>
      <c r="AP245" s="31"/>
      <c r="AQ245" s="31"/>
      <c r="AR245" s="31"/>
      <c r="AS245" s="31"/>
      <c r="AT245" s="31"/>
      <c r="AU245" s="31"/>
      <c r="AV245" s="31"/>
      <c r="AW245" s="31"/>
      <c r="AX245" s="31"/>
      <c r="AY245" s="31"/>
      <c r="AZ245" s="31"/>
    </row>
    <row r="246" spans="1:52" ht="15" customHeight="1">
      <c r="A246" s="31"/>
      <c r="B246" s="31"/>
      <c r="C246" s="31"/>
      <c r="D246" s="31"/>
      <c r="E246" s="31"/>
      <c r="F246" s="31"/>
      <c r="G246" s="31"/>
      <c r="H246" s="31"/>
      <c r="I246" s="31"/>
      <c r="J246" s="31"/>
      <c r="K246" s="31"/>
      <c r="L246" s="31"/>
      <c r="M246" s="31"/>
      <c r="N246" s="31"/>
      <c r="O246" s="31"/>
      <c r="P246" s="31"/>
      <c r="Q246" s="31"/>
      <c r="R246" s="31"/>
      <c r="S246" s="31"/>
      <c r="T246" s="31"/>
      <c r="U246" s="31"/>
      <c r="V246" s="31"/>
      <c r="W246" s="31"/>
      <c r="X246" s="31"/>
      <c r="Y246" s="31"/>
      <c r="Z246" s="31"/>
      <c r="AA246" s="31"/>
      <c r="AB246" s="31"/>
      <c r="AC246" s="31"/>
      <c r="AD246" s="31"/>
      <c r="AE246" s="31"/>
      <c r="AF246" s="31"/>
      <c r="AG246" s="31"/>
      <c r="AH246" s="31"/>
      <c r="AI246" s="31"/>
      <c r="AJ246" s="31"/>
      <c r="AK246" s="31"/>
      <c r="AL246" s="31"/>
      <c r="AM246" s="31"/>
      <c r="AN246" s="31"/>
      <c r="AO246" s="31"/>
      <c r="AP246" s="31"/>
      <c r="AQ246" s="31"/>
      <c r="AR246" s="31"/>
      <c r="AS246" s="31"/>
      <c r="AT246" s="31"/>
      <c r="AU246" s="31"/>
      <c r="AV246" s="31"/>
      <c r="AW246" s="31"/>
      <c r="AX246" s="31"/>
      <c r="AY246" s="31"/>
      <c r="AZ246" s="31"/>
    </row>
    <row r="247" spans="1:52" ht="15" customHeight="1">
      <c r="A247" s="31"/>
      <c r="B247" s="31"/>
      <c r="C247" s="31"/>
      <c r="D247" s="31"/>
      <c r="E247" s="31"/>
      <c r="F247" s="31"/>
      <c r="G247" s="31"/>
      <c r="H247" s="31"/>
      <c r="I247" s="31"/>
      <c r="J247" s="31"/>
      <c r="K247" s="31"/>
      <c r="L247" s="31"/>
      <c r="M247" s="31"/>
      <c r="N247" s="31"/>
      <c r="O247" s="31"/>
      <c r="P247" s="31"/>
      <c r="Q247" s="31"/>
      <c r="R247" s="31"/>
      <c r="S247" s="31"/>
      <c r="T247" s="31"/>
      <c r="U247" s="31"/>
      <c r="V247" s="31"/>
      <c r="W247" s="31"/>
      <c r="X247" s="31"/>
      <c r="Y247" s="31"/>
      <c r="Z247" s="31"/>
      <c r="AA247" s="31"/>
      <c r="AB247" s="31"/>
      <c r="AC247" s="31"/>
      <c r="AD247" s="31"/>
      <c r="AE247" s="31"/>
      <c r="AF247" s="31"/>
      <c r="AG247" s="31"/>
      <c r="AH247" s="31"/>
      <c r="AI247" s="31"/>
      <c r="AJ247" s="31"/>
      <c r="AK247" s="31"/>
      <c r="AL247" s="31"/>
      <c r="AM247" s="31"/>
      <c r="AN247" s="31"/>
      <c r="AO247" s="31"/>
      <c r="AP247" s="31"/>
      <c r="AQ247" s="31"/>
      <c r="AR247" s="31"/>
      <c r="AS247" s="31"/>
      <c r="AT247" s="31"/>
      <c r="AU247" s="31"/>
      <c r="AV247" s="31"/>
      <c r="AW247" s="31"/>
      <c r="AX247" s="31"/>
      <c r="AY247" s="31"/>
      <c r="AZ247" s="31"/>
    </row>
    <row r="248" spans="1:52" ht="15" customHeight="1">
      <c r="A248" s="31"/>
      <c r="B248" s="31"/>
      <c r="C248" s="31"/>
      <c r="D248" s="31"/>
      <c r="E248" s="31"/>
      <c r="F248" s="31"/>
      <c r="G248" s="31"/>
      <c r="H248" s="31"/>
      <c r="I248" s="31"/>
      <c r="J248" s="31"/>
      <c r="K248" s="31"/>
      <c r="L248" s="31"/>
      <c r="M248" s="31"/>
      <c r="N248" s="31"/>
      <c r="O248" s="31"/>
      <c r="P248" s="31"/>
      <c r="Q248" s="31"/>
      <c r="R248" s="31"/>
      <c r="S248" s="31"/>
      <c r="T248" s="31"/>
      <c r="U248" s="31"/>
      <c r="V248" s="31"/>
      <c r="W248" s="31"/>
      <c r="X248" s="31"/>
      <c r="Y248" s="31"/>
      <c r="Z248" s="31"/>
      <c r="AA248" s="31"/>
      <c r="AB248" s="31"/>
      <c r="AC248" s="31"/>
      <c r="AD248" s="31"/>
      <c r="AE248" s="31"/>
      <c r="AF248" s="31"/>
      <c r="AG248" s="31"/>
      <c r="AH248" s="31"/>
      <c r="AI248" s="31"/>
      <c r="AJ248" s="31"/>
      <c r="AK248" s="31"/>
      <c r="AL248" s="31"/>
      <c r="AM248" s="31"/>
      <c r="AN248" s="31"/>
      <c r="AO248" s="31"/>
      <c r="AP248" s="31"/>
      <c r="AQ248" s="31"/>
      <c r="AR248" s="31"/>
      <c r="AS248" s="31"/>
      <c r="AT248" s="31"/>
      <c r="AU248" s="31"/>
      <c r="AV248" s="31"/>
      <c r="AW248" s="31"/>
      <c r="AX248" s="31"/>
      <c r="AY248" s="31"/>
      <c r="AZ248" s="31"/>
    </row>
    <row r="249" spans="1:52" ht="15" customHeight="1">
      <c r="A249" s="31"/>
      <c r="B249" s="31"/>
      <c r="C249" s="31"/>
      <c r="D249" s="31"/>
      <c r="E249" s="31"/>
      <c r="F249" s="31"/>
      <c r="G249" s="31"/>
      <c r="H249" s="31"/>
      <c r="I249" s="31"/>
      <c r="J249" s="31"/>
      <c r="K249" s="31"/>
      <c r="L249" s="31"/>
      <c r="M249" s="31"/>
      <c r="N249" s="31"/>
      <c r="O249" s="31"/>
      <c r="P249" s="31"/>
      <c r="Q249" s="31"/>
      <c r="R249" s="31"/>
      <c r="S249" s="31"/>
      <c r="T249" s="31"/>
      <c r="U249" s="31"/>
      <c r="V249" s="31"/>
      <c r="W249" s="31"/>
      <c r="X249" s="31"/>
      <c r="Y249" s="31"/>
      <c r="Z249" s="31"/>
      <c r="AA249" s="31"/>
      <c r="AB249" s="31"/>
      <c r="AC249" s="31"/>
      <c r="AD249" s="31"/>
      <c r="AE249" s="31"/>
      <c r="AF249" s="31"/>
      <c r="AG249" s="31"/>
      <c r="AH249" s="31"/>
      <c r="AI249" s="31"/>
      <c r="AJ249" s="31"/>
      <c r="AK249" s="31"/>
      <c r="AL249" s="31"/>
      <c r="AM249" s="31"/>
      <c r="AN249" s="31"/>
      <c r="AO249" s="31"/>
      <c r="AP249" s="31"/>
      <c r="AQ249" s="31"/>
      <c r="AR249" s="31"/>
      <c r="AS249" s="31"/>
      <c r="AT249" s="31"/>
      <c r="AU249" s="31"/>
      <c r="AV249" s="31"/>
      <c r="AW249" s="31"/>
      <c r="AX249" s="31"/>
      <c r="AY249" s="31"/>
      <c r="AZ249" s="31"/>
    </row>
    <row r="250" spans="1:52" ht="15" customHeight="1">
      <c r="A250" s="31"/>
      <c r="B250" s="31"/>
      <c r="C250" s="31"/>
      <c r="D250" s="31"/>
      <c r="E250" s="31"/>
      <c r="F250" s="31"/>
      <c r="G250" s="31"/>
      <c r="H250" s="31"/>
      <c r="I250" s="31"/>
      <c r="J250" s="31"/>
      <c r="K250" s="31"/>
      <c r="L250" s="31"/>
      <c r="M250" s="31"/>
      <c r="N250" s="31"/>
      <c r="O250" s="31"/>
      <c r="P250" s="31"/>
      <c r="Q250" s="31"/>
      <c r="R250" s="31"/>
      <c r="S250" s="31"/>
      <c r="T250" s="31"/>
      <c r="U250" s="31"/>
      <c r="V250" s="31"/>
      <c r="W250" s="31"/>
      <c r="X250" s="31"/>
      <c r="Y250" s="31"/>
      <c r="Z250" s="31"/>
      <c r="AA250" s="31"/>
      <c r="AB250" s="31"/>
      <c r="AC250" s="31"/>
      <c r="AD250" s="31"/>
      <c r="AE250" s="31"/>
      <c r="AF250" s="31"/>
      <c r="AG250" s="31"/>
      <c r="AH250" s="31"/>
      <c r="AI250" s="31"/>
      <c r="AJ250" s="31"/>
      <c r="AK250" s="31"/>
      <c r="AL250" s="31"/>
      <c r="AM250" s="31"/>
      <c r="AN250" s="31"/>
      <c r="AO250" s="31"/>
      <c r="AP250" s="31"/>
      <c r="AQ250" s="31"/>
      <c r="AR250" s="31"/>
      <c r="AS250" s="31"/>
      <c r="AT250" s="31"/>
      <c r="AU250" s="31"/>
      <c r="AV250" s="31"/>
      <c r="AW250" s="31"/>
      <c r="AX250" s="31"/>
      <c r="AY250" s="31"/>
      <c r="AZ250" s="31"/>
    </row>
    <row r="251" spans="1:52" ht="15" customHeight="1">
      <c r="A251" s="31"/>
      <c r="B251" s="31"/>
      <c r="C251" s="31"/>
      <c r="D251" s="31"/>
      <c r="E251" s="31"/>
      <c r="F251" s="31"/>
      <c r="G251" s="31"/>
      <c r="H251" s="31"/>
      <c r="I251" s="31"/>
      <c r="J251" s="31"/>
      <c r="K251" s="31"/>
      <c r="L251" s="31"/>
      <c r="M251" s="31"/>
      <c r="N251" s="31"/>
      <c r="O251" s="31"/>
      <c r="P251" s="31"/>
      <c r="Q251" s="31"/>
      <c r="R251" s="31"/>
      <c r="S251" s="31"/>
      <c r="T251" s="31"/>
      <c r="U251" s="31"/>
      <c r="V251" s="31"/>
      <c r="W251" s="31"/>
      <c r="X251" s="31"/>
      <c r="Y251" s="31"/>
      <c r="Z251" s="31"/>
      <c r="AA251" s="31"/>
      <c r="AB251" s="31"/>
      <c r="AC251" s="31"/>
      <c r="AD251" s="31"/>
      <c r="AE251" s="31"/>
      <c r="AF251" s="31"/>
      <c r="AG251" s="31"/>
      <c r="AH251" s="31"/>
      <c r="AI251" s="31"/>
      <c r="AJ251" s="31"/>
      <c r="AK251" s="31"/>
      <c r="AL251" s="31"/>
      <c r="AM251" s="31"/>
      <c r="AN251" s="31"/>
      <c r="AO251" s="31"/>
      <c r="AP251" s="31"/>
      <c r="AQ251" s="31"/>
      <c r="AR251" s="31"/>
      <c r="AS251" s="31"/>
      <c r="AT251" s="31"/>
      <c r="AU251" s="31"/>
      <c r="AV251" s="31"/>
      <c r="AW251" s="31"/>
      <c r="AX251" s="31"/>
      <c r="AY251" s="31"/>
      <c r="AZ251" s="31"/>
    </row>
    <row r="252" spans="1:52" ht="15" customHeight="1">
      <c r="A252" s="31"/>
      <c r="B252" s="31"/>
      <c r="C252" s="31"/>
      <c r="D252" s="31"/>
      <c r="E252" s="31"/>
      <c r="F252" s="31"/>
      <c r="G252" s="31"/>
      <c r="H252" s="31"/>
      <c r="I252" s="31"/>
      <c r="J252" s="31"/>
      <c r="K252" s="31"/>
      <c r="L252" s="31"/>
      <c r="M252" s="31"/>
      <c r="N252" s="31"/>
      <c r="O252" s="31"/>
      <c r="P252" s="31"/>
      <c r="Q252" s="31"/>
      <c r="R252" s="31"/>
      <c r="S252" s="31"/>
      <c r="T252" s="31"/>
      <c r="U252" s="31"/>
      <c r="V252" s="31"/>
      <c r="W252" s="31"/>
      <c r="X252" s="31"/>
      <c r="Y252" s="31"/>
      <c r="Z252" s="31"/>
      <c r="AA252" s="31"/>
      <c r="AB252" s="31"/>
      <c r="AC252" s="31"/>
      <c r="AD252" s="31"/>
      <c r="AE252" s="31"/>
      <c r="AF252" s="31"/>
      <c r="AG252" s="31"/>
      <c r="AH252" s="31"/>
      <c r="AI252" s="31"/>
      <c r="AJ252" s="31"/>
      <c r="AK252" s="31"/>
      <c r="AL252" s="31"/>
      <c r="AM252" s="31"/>
      <c r="AN252" s="31"/>
      <c r="AO252" s="31"/>
      <c r="AP252" s="31"/>
      <c r="AQ252" s="31"/>
      <c r="AR252" s="31"/>
      <c r="AS252" s="31"/>
      <c r="AT252" s="31"/>
      <c r="AU252" s="31"/>
      <c r="AV252" s="31"/>
      <c r="AW252" s="31"/>
      <c r="AX252" s="31"/>
      <c r="AY252" s="31"/>
      <c r="AZ252" s="31"/>
    </row>
    <row r="253" spans="1:52" ht="15" customHeight="1">
      <c r="A253" s="31"/>
      <c r="B253" s="31"/>
      <c r="C253" s="31"/>
      <c r="D253" s="31"/>
      <c r="E253" s="31"/>
      <c r="F253" s="31"/>
      <c r="G253" s="31"/>
      <c r="H253" s="31"/>
      <c r="I253" s="31"/>
      <c r="J253" s="31"/>
      <c r="K253" s="31"/>
      <c r="L253" s="31"/>
      <c r="M253" s="31"/>
      <c r="N253" s="31"/>
      <c r="O253" s="31"/>
      <c r="P253" s="31"/>
      <c r="Q253" s="31"/>
      <c r="R253" s="31"/>
      <c r="S253" s="31"/>
      <c r="T253" s="31"/>
      <c r="U253" s="31"/>
      <c r="V253" s="31"/>
      <c r="W253" s="31"/>
      <c r="X253" s="31"/>
      <c r="Y253" s="31"/>
      <c r="Z253" s="31"/>
      <c r="AA253" s="31"/>
      <c r="AB253" s="31"/>
      <c r="AC253" s="31"/>
      <c r="AD253" s="31"/>
      <c r="AE253" s="31"/>
      <c r="AF253" s="31"/>
      <c r="AG253" s="31"/>
      <c r="AH253" s="31"/>
      <c r="AI253" s="31"/>
      <c r="AJ253" s="31"/>
      <c r="AK253" s="31"/>
      <c r="AL253" s="31"/>
      <c r="AM253" s="31"/>
      <c r="AN253" s="31"/>
      <c r="AO253" s="31"/>
      <c r="AP253" s="31"/>
      <c r="AQ253" s="31"/>
      <c r="AR253" s="31"/>
      <c r="AS253" s="31"/>
      <c r="AT253" s="31"/>
      <c r="AU253" s="31"/>
      <c r="AV253" s="31"/>
      <c r="AW253" s="31"/>
      <c r="AX253" s="31"/>
      <c r="AY253" s="31"/>
      <c r="AZ253" s="31"/>
    </row>
    <row r="254" spans="1:52" ht="15" customHeight="1">
      <c r="A254" s="31"/>
      <c r="B254" s="31"/>
      <c r="C254" s="31"/>
      <c r="D254" s="31"/>
      <c r="E254" s="31"/>
      <c r="F254" s="31"/>
      <c r="G254" s="31"/>
      <c r="H254" s="31"/>
      <c r="I254" s="31"/>
      <c r="J254" s="31"/>
      <c r="K254" s="31"/>
      <c r="L254" s="31"/>
      <c r="M254" s="31"/>
      <c r="N254" s="31"/>
      <c r="O254" s="31"/>
      <c r="P254" s="31"/>
      <c r="Q254" s="31"/>
      <c r="R254" s="31"/>
      <c r="S254" s="31"/>
      <c r="T254" s="31"/>
      <c r="U254" s="31"/>
      <c r="V254" s="31"/>
      <c r="W254" s="31"/>
      <c r="X254" s="31"/>
      <c r="Y254" s="31"/>
      <c r="Z254" s="31"/>
      <c r="AA254" s="31"/>
      <c r="AB254" s="31"/>
      <c r="AC254" s="31"/>
      <c r="AD254" s="31"/>
      <c r="AE254" s="31"/>
      <c r="AF254" s="31"/>
      <c r="AG254" s="31"/>
      <c r="AH254" s="31"/>
      <c r="AI254" s="31"/>
      <c r="AJ254" s="31"/>
      <c r="AK254" s="31"/>
      <c r="AL254" s="31"/>
      <c r="AM254" s="31"/>
      <c r="AN254" s="31"/>
      <c r="AO254" s="31"/>
      <c r="AP254" s="31"/>
      <c r="AQ254" s="31"/>
      <c r="AR254" s="31"/>
      <c r="AS254" s="31"/>
      <c r="AT254" s="31"/>
      <c r="AU254" s="31"/>
      <c r="AV254" s="31"/>
      <c r="AW254" s="31"/>
      <c r="AX254" s="31"/>
      <c r="AY254" s="31"/>
      <c r="AZ254" s="31"/>
    </row>
    <row r="255" spans="1:52" ht="15" customHeight="1">
      <c r="A255" s="31"/>
      <c r="B255" s="31"/>
      <c r="C255" s="31"/>
      <c r="D255" s="31"/>
      <c r="E255" s="31"/>
      <c r="F255" s="31"/>
      <c r="G255" s="31"/>
      <c r="H255" s="31"/>
      <c r="I255" s="31"/>
      <c r="J255" s="31"/>
      <c r="K255" s="31"/>
      <c r="L255" s="31"/>
      <c r="M255" s="31"/>
      <c r="N255" s="31"/>
      <c r="O255" s="31"/>
      <c r="P255" s="31"/>
      <c r="Q255" s="31"/>
      <c r="R255" s="31"/>
      <c r="S255" s="31"/>
      <c r="T255" s="31"/>
      <c r="U255" s="31"/>
      <c r="V255" s="31"/>
      <c r="W255" s="31"/>
      <c r="X255" s="31"/>
      <c r="Y255" s="31"/>
      <c r="Z255" s="31"/>
      <c r="AA255" s="31"/>
      <c r="AB255" s="31"/>
      <c r="AC255" s="31"/>
      <c r="AD255" s="31"/>
      <c r="AE255" s="31"/>
      <c r="AF255" s="31"/>
      <c r="AG255" s="31"/>
      <c r="AH255" s="31"/>
      <c r="AI255" s="31"/>
      <c r="AJ255" s="31"/>
      <c r="AK255" s="31"/>
      <c r="AL255" s="31"/>
      <c r="AM255" s="31"/>
      <c r="AN255" s="31"/>
      <c r="AO255" s="31"/>
      <c r="AP255" s="31"/>
      <c r="AQ255" s="31"/>
      <c r="AR255" s="31"/>
      <c r="AS255" s="31"/>
      <c r="AT255" s="31"/>
      <c r="AU255" s="31"/>
      <c r="AV255" s="31"/>
      <c r="AW255" s="31"/>
      <c r="AX255" s="31"/>
      <c r="AY255" s="31"/>
      <c r="AZ255" s="31"/>
    </row>
    <row r="256" spans="1:52" ht="15" customHeight="1">
      <c r="A256" s="31"/>
      <c r="B256" s="31"/>
      <c r="C256" s="31"/>
      <c r="D256" s="31"/>
      <c r="E256" s="31"/>
      <c r="F256" s="31"/>
      <c r="G256" s="31"/>
      <c r="H256" s="31"/>
      <c r="I256" s="31"/>
      <c r="J256" s="31"/>
      <c r="K256" s="31"/>
      <c r="L256" s="31"/>
      <c r="M256" s="31"/>
      <c r="N256" s="31"/>
      <c r="O256" s="31"/>
      <c r="P256" s="31"/>
      <c r="Q256" s="31"/>
      <c r="R256" s="31"/>
      <c r="S256" s="31"/>
      <c r="T256" s="31"/>
      <c r="U256" s="31"/>
      <c r="V256" s="31"/>
      <c r="W256" s="31"/>
      <c r="X256" s="31"/>
      <c r="Y256" s="31"/>
      <c r="Z256" s="31"/>
      <c r="AA256" s="31"/>
      <c r="AB256" s="31"/>
      <c r="AC256" s="31"/>
      <c r="AD256" s="31"/>
      <c r="AE256" s="31"/>
      <c r="AF256" s="31"/>
      <c r="AG256" s="31"/>
      <c r="AH256" s="31"/>
      <c r="AI256" s="31"/>
      <c r="AJ256" s="31"/>
      <c r="AK256" s="31"/>
      <c r="AL256" s="31"/>
      <c r="AM256" s="31"/>
      <c r="AN256" s="31"/>
      <c r="AO256" s="31"/>
      <c r="AP256" s="31"/>
      <c r="AQ256" s="31"/>
      <c r="AR256" s="31"/>
      <c r="AS256" s="31"/>
      <c r="AT256" s="31"/>
      <c r="AU256" s="31"/>
      <c r="AV256" s="31"/>
      <c r="AW256" s="31"/>
      <c r="AX256" s="31"/>
      <c r="AY256" s="31"/>
      <c r="AZ256" s="31"/>
    </row>
    <row r="257" spans="1:52" ht="15" customHeight="1">
      <c r="A257" s="31"/>
      <c r="B257" s="31"/>
      <c r="C257" s="31"/>
      <c r="D257" s="31"/>
      <c r="E257" s="31"/>
      <c r="F257" s="31"/>
      <c r="G257" s="31"/>
      <c r="H257" s="31"/>
      <c r="I257" s="31"/>
      <c r="J257" s="31"/>
      <c r="K257" s="31"/>
      <c r="L257" s="31"/>
      <c r="M257" s="31"/>
      <c r="N257" s="31"/>
      <c r="O257" s="31"/>
      <c r="P257" s="31"/>
      <c r="Q257" s="31"/>
      <c r="R257" s="31"/>
      <c r="S257" s="31"/>
      <c r="T257" s="31"/>
      <c r="U257" s="31"/>
      <c r="V257" s="31"/>
      <c r="W257" s="31"/>
      <c r="X257" s="31"/>
      <c r="Y257" s="31"/>
      <c r="Z257" s="31"/>
      <c r="AA257" s="31"/>
      <c r="AB257" s="31"/>
      <c r="AC257" s="31"/>
      <c r="AD257" s="31"/>
      <c r="AE257" s="31"/>
      <c r="AF257" s="31"/>
      <c r="AG257" s="31"/>
      <c r="AH257" s="31"/>
      <c r="AI257" s="31"/>
      <c r="AJ257" s="31"/>
      <c r="AK257" s="31"/>
      <c r="AL257" s="31"/>
      <c r="AM257" s="31"/>
      <c r="AN257" s="31"/>
      <c r="AO257" s="31"/>
      <c r="AP257" s="31"/>
      <c r="AQ257" s="31"/>
      <c r="AR257" s="31"/>
      <c r="AS257" s="31"/>
      <c r="AT257" s="31"/>
      <c r="AU257" s="31"/>
      <c r="AV257" s="31"/>
      <c r="AW257" s="31"/>
      <c r="AX257" s="31"/>
      <c r="AY257" s="31"/>
      <c r="AZ257" s="31"/>
    </row>
    <row r="258" spans="1:52" ht="15" customHeight="1">
      <c r="A258" s="31"/>
      <c r="B258" s="31"/>
      <c r="C258" s="31"/>
      <c r="D258" s="31"/>
      <c r="E258" s="31"/>
      <c r="F258" s="31"/>
      <c r="G258" s="31"/>
      <c r="H258" s="31"/>
      <c r="I258" s="31"/>
      <c r="J258" s="31"/>
      <c r="K258" s="31"/>
      <c r="L258" s="31"/>
      <c r="M258" s="31"/>
      <c r="N258" s="31"/>
      <c r="O258" s="31"/>
      <c r="P258" s="31"/>
      <c r="Q258" s="31"/>
      <c r="R258" s="31"/>
      <c r="S258" s="31"/>
      <c r="T258" s="31"/>
      <c r="U258" s="31"/>
      <c r="V258" s="31"/>
      <c r="W258" s="31"/>
      <c r="X258" s="31"/>
      <c r="Y258" s="31"/>
      <c r="Z258" s="31"/>
      <c r="AA258" s="31"/>
      <c r="AB258" s="31"/>
      <c r="AC258" s="31"/>
      <c r="AD258" s="31"/>
      <c r="AE258" s="31"/>
      <c r="AF258" s="31"/>
      <c r="AG258" s="31"/>
      <c r="AH258" s="31"/>
      <c r="AI258" s="31"/>
      <c r="AJ258" s="31"/>
      <c r="AK258" s="31"/>
      <c r="AL258" s="31"/>
      <c r="AM258" s="31"/>
      <c r="AN258" s="31"/>
      <c r="AO258" s="31"/>
      <c r="AP258" s="31"/>
      <c r="AQ258" s="31"/>
      <c r="AR258" s="31"/>
      <c r="AS258" s="31"/>
      <c r="AT258" s="31"/>
      <c r="AU258" s="31"/>
      <c r="AV258" s="31"/>
      <c r="AW258" s="31"/>
      <c r="AX258" s="31"/>
      <c r="AY258" s="31"/>
      <c r="AZ258" s="31"/>
    </row>
    <row r="259" spans="1:52" ht="15" customHeight="1">
      <c r="A259" s="31"/>
      <c r="B259" s="31"/>
      <c r="C259" s="31"/>
      <c r="D259" s="31"/>
      <c r="E259" s="31"/>
      <c r="F259" s="31"/>
      <c r="G259" s="31"/>
      <c r="H259" s="31"/>
      <c r="I259" s="31"/>
      <c r="J259" s="31"/>
      <c r="K259" s="31"/>
      <c r="L259" s="31"/>
      <c r="M259" s="31"/>
      <c r="N259" s="31"/>
      <c r="O259" s="31"/>
      <c r="P259" s="31"/>
      <c r="Q259" s="31"/>
      <c r="R259" s="31"/>
      <c r="S259" s="31"/>
      <c r="T259" s="31"/>
      <c r="U259" s="31"/>
      <c r="V259" s="31"/>
      <c r="W259" s="31"/>
      <c r="X259" s="31"/>
      <c r="Y259" s="31"/>
      <c r="Z259" s="31"/>
      <c r="AA259" s="31"/>
      <c r="AB259" s="31"/>
      <c r="AC259" s="31"/>
      <c r="AD259" s="31"/>
      <c r="AE259" s="31"/>
      <c r="AF259" s="31"/>
      <c r="AG259" s="31"/>
      <c r="AH259" s="31"/>
      <c r="AI259" s="31"/>
      <c r="AJ259" s="31"/>
      <c r="AK259" s="31"/>
      <c r="AL259" s="31"/>
      <c r="AM259" s="31"/>
      <c r="AN259" s="31"/>
      <c r="AO259" s="31"/>
      <c r="AP259" s="31"/>
      <c r="AQ259" s="31"/>
      <c r="AR259" s="31"/>
      <c r="AS259" s="31"/>
      <c r="AT259" s="31"/>
      <c r="AU259" s="31"/>
      <c r="AV259" s="31"/>
      <c r="AW259" s="31"/>
      <c r="AX259" s="31"/>
      <c r="AY259" s="31"/>
      <c r="AZ259" s="31"/>
    </row>
    <row r="260" spans="1:52" ht="15" customHeight="1">
      <c r="A260" s="31"/>
      <c r="B260" s="31"/>
      <c r="C260" s="31"/>
      <c r="D260" s="31"/>
      <c r="E260" s="31"/>
      <c r="F260" s="31"/>
      <c r="G260" s="31"/>
      <c r="H260" s="31"/>
      <c r="I260" s="31"/>
      <c r="J260" s="31"/>
      <c r="K260" s="31"/>
      <c r="L260" s="31"/>
      <c r="M260" s="31"/>
      <c r="N260" s="31"/>
      <c r="O260" s="31"/>
      <c r="P260" s="31"/>
      <c r="Q260" s="31"/>
      <c r="R260" s="31"/>
      <c r="S260" s="31"/>
      <c r="T260" s="31"/>
      <c r="U260" s="31"/>
      <c r="V260" s="31"/>
      <c r="W260" s="31"/>
      <c r="X260" s="31"/>
      <c r="Y260" s="31"/>
      <c r="Z260" s="31"/>
      <c r="AA260" s="31"/>
      <c r="AB260" s="31"/>
      <c r="AC260" s="31"/>
      <c r="AD260" s="31"/>
      <c r="AE260" s="31"/>
      <c r="AF260" s="31"/>
      <c r="AG260" s="31"/>
      <c r="AH260" s="31"/>
      <c r="AI260" s="31"/>
      <c r="AJ260" s="31"/>
      <c r="AK260" s="31"/>
      <c r="AL260" s="31"/>
      <c r="AM260" s="31"/>
      <c r="AN260" s="31"/>
      <c r="AO260" s="31"/>
      <c r="AP260" s="31"/>
      <c r="AQ260" s="31"/>
      <c r="AR260" s="31"/>
      <c r="AS260" s="31"/>
      <c r="AT260" s="31"/>
      <c r="AU260" s="31"/>
      <c r="AV260" s="31"/>
      <c r="AW260" s="31"/>
      <c r="AX260" s="31"/>
      <c r="AY260" s="31"/>
      <c r="AZ260" s="31"/>
    </row>
    <row r="261" spans="1:52" ht="15" customHeight="1">
      <c r="A261" s="31"/>
      <c r="B261" s="31"/>
      <c r="C261" s="31"/>
      <c r="D261" s="31"/>
      <c r="E261" s="31"/>
      <c r="F261" s="31"/>
      <c r="G261" s="31"/>
      <c r="H261" s="31"/>
      <c r="I261" s="31"/>
      <c r="J261" s="31"/>
      <c r="K261" s="31"/>
      <c r="L261" s="31"/>
      <c r="M261" s="31"/>
      <c r="N261" s="31"/>
      <c r="O261" s="31"/>
      <c r="P261" s="31"/>
      <c r="Q261" s="31"/>
      <c r="R261" s="31"/>
      <c r="S261" s="31"/>
      <c r="T261" s="31"/>
      <c r="U261" s="31"/>
      <c r="V261" s="31"/>
      <c r="W261" s="31"/>
      <c r="X261" s="31"/>
      <c r="Y261" s="31"/>
      <c r="Z261" s="31"/>
      <c r="AA261" s="31"/>
      <c r="AB261" s="31"/>
      <c r="AC261" s="31"/>
      <c r="AD261" s="31"/>
      <c r="AE261" s="31"/>
      <c r="AF261" s="31"/>
      <c r="AG261" s="31"/>
      <c r="AH261" s="31"/>
      <c r="AI261" s="31"/>
      <c r="AJ261" s="31"/>
      <c r="AK261" s="31"/>
      <c r="AL261" s="31"/>
      <c r="AM261" s="31"/>
      <c r="AN261" s="31"/>
      <c r="AO261" s="31"/>
      <c r="AP261" s="31"/>
      <c r="AQ261" s="31"/>
      <c r="AR261" s="31"/>
      <c r="AS261" s="31"/>
      <c r="AT261" s="31"/>
      <c r="AU261" s="31"/>
      <c r="AV261" s="31"/>
      <c r="AW261" s="31"/>
      <c r="AX261" s="31"/>
      <c r="AY261" s="31"/>
      <c r="AZ261" s="31"/>
    </row>
    <row r="262" spans="1:52" ht="15" customHeight="1">
      <c r="A262" s="31"/>
      <c r="B262" s="31"/>
      <c r="C262" s="31"/>
      <c r="D262" s="31"/>
      <c r="E262" s="31"/>
      <c r="F262" s="31"/>
      <c r="G262" s="31"/>
      <c r="H262" s="31"/>
      <c r="I262" s="31"/>
      <c r="J262" s="31"/>
      <c r="K262" s="31"/>
      <c r="L262" s="31"/>
      <c r="M262" s="31"/>
      <c r="N262" s="31"/>
      <c r="O262" s="31"/>
      <c r="P262" s="31"/>
      <c r="Q262" s="31"/>
      <c r="R262" s="31"/>
      <c r="S262" s="31"/>
      <c r="T262" s="31"/>
      <c r="U262" s="31"/>
      <c r="V262" s="31"/>
      <c r="W262" s="31"/>
      <c r="X262" s="31"/>
      <c r="Y262" s="31"/>
      <c r="Z262" s="31"/>
      <c r="AA262" s="31"/>
      <c r="AB262" s="31"/>
      <c r="AC262" s="31"/>
      <c r="AD262" s="31"/>
      <c r="AE262" s="31"/>
      <c r="AF262" s="31"/>
      <c r="AG262" s="31"/>
      <c r="AH262" s="31"/>
      <c r="AI262" s="31"/>
      <c r="AJ262" s="31"/>
      <c r="AK262" s="31"/>
      <c r="AL262" s="31"/>
      <c r="AM262" s="31"/>
      <c r="AN262" s="31"/>
      <c r="AO262" s="31"/>
      <c r="AP262" s="31"/>
      <c r="AQ262" s="31"/>
      <c r="AR262" s="31"/>
      <c r="AS262" s="31"/>
      <c r="AT262" s="31"/>
      <c r="AU262" s="31"/>
      <c r="AV262" s="31"/>
      <c r="AW262" s="31"/>
      <c r="AX262" s="31"/>
      <c r="AY262" s="31"/>
      <c r="AZ262" s="31"/>
    </row>
    <row r="263" spans="1:52" ht="15" customHeight="1">
      <c r="A263" s="31"/>
      <c r="B263" s="31"/>
      <c r="C263" s="31"/>
      <c r="D263" s="31"/>
      <c r="E263" s="31"/>
      <c r="F263" s="31"/>
      <c r="G263" s="31"/>
      <c r="H263" s="31"/>
      <c r="I263" s="31"/>
      <c r="J263" s="31"/>
      <c r="K263" s="31"/>
      <c r="L263" s="31"/>
      <c r="M263" s="31"/>
      <c r="N263" s="31"/>
      <c r="O263" s="31"/>
      <c r="P263" s="31"/>
      <c r="Q263" s="31"/>
      <c r="R263" s="31"/>
      <c r="S263" s="31"/>
      <c r="T263" s="31"/>
      <c r="U263" s="31"/>
      <c r="V263" s="31"/>
      <c r="W263" s="31"/>
      <c r="X263" s="31"/>
      <c r="Y263" s="31"/>
      <c r="Z263" s="31"/>
      <c r="AA263" s="31"/>
      <c r="AB263" s="31"/>
      <c r="AC263" s="31"/>
      <c r="AD263" s="31"/>
      <c r="AE263" s="31"/>
      <c r="AF263" s="31"/>
      <c r="AG263" s="31"/>
      <c r="AH263" s="31"/>
      <c r="AI263" s="31"/>
      <c r="AJ263" s="31"/>
      <c r="AK263" s="31"/>
      <c r="AL263" s="31"/>
      <c r="AM263" s="31"/>
      <c r="AN263" s="31"/>
      <c r="AO263" s="31"/>
      <c r="AP263" s="31"/>
      <c r="AQ263" s="31"/>
      <c r="AR263" s="31"/>
      <c r="AS263" s="31"/>
      <c r="AT263" s="31"/>
      <c r="AU263" s="31"/>
      <c r="AV263" s="31"/>
      <c r="AW263" s="31"/>
      <c r="AX263" s="31"/>
      <c r="AY263" s="31"/>
      <c r="AZ263" s="31"/>
    </row>
    <row r="264" spans="1:52" ht="15" customHeight="1">
      <c r="A264" s="31"/>
      <c r="B264" s="31"/>
      <c r="C264" s="31"/>
      <c r="D264" s="31"/>
      <c r="E264" s="31"/>
      <c r="F264" s="31"/>
      <c r="G264" s="31"/>
      <c r="H264" s="31"/>
      <c r="I264" s="31"/>
      <c r="J264" s="31"/>
      <c r="K264" s="31"/>
      <c r="L264" s="31"/>
      <c r="M264" s="31"/>
      <c r="N264" s="31"/>
      <c r="O264" s="31"/>
      <c r="P264" s="31"/>
      <c r="Q264" s="31"/>
      <c r="R264" s="31"/>
      <c r="S264" s="31"/>
      <c r="T264" s="31"/>
      <c r="U264" s="31"/>
      <c r="V264" s="31"/>
      <c r="W264" s="31"/>
      <c r="X264" s="31"/>
      <c r="Y264" s="31"/>
      <c r="Z264" s="31"/>
      <c r="AA264" s="31"/>
      <c r="AB264" s="31"/>
      <c r="AC264" s="31"/>
      <c r="AD264" s="31"/>
      <c r="AE264" s="31"/>
      <c r="AF264" s="31"/>
      <c r="AG264" s="31"/>
      <c r="AH264" s="31"/>
      <c r="AI264" s="31"/>
      <c r="AJ264" s="31"/>
      <c r="AK264" s="31"/>
      <c r="AL264" s="31"/>
      <c r="AM264" s="31"/>
      <c r="AN264" s="31"/>
      <c r="AO264" s="31"/>
      <c r="AP264" s="31"/>
      <c r="AQ264" s="31"/>
      <c r="AR264" s="31"/>
      <c r="AS264" s="31"/>
      <c r="AT264" s="31"/>
      <c r="AU264" s="31"/>
      <c r="AV264" s="31"/>
      <c r="AW264" s="31"/>
      <c r="AX264" s="31"/>
      <c r="AY264" s="31"/>
      <c r="AZ264" s="31"/>
    </row>
    <row r="265" spans="1:52" ht="15" customHeight="1">
      <c r="A265" s="31"/>
      <c r="B265" s="31"/>
      <c r="C265" s="31"/>
      <c r="D265" s="31"/>
      <c r="E265" s="31"/>
      <c r="F265" s="31"/>
      <c r="G265" s="31"/>
      <c r="H265" s="31"/>
      <c r="I265" s="31"/>
      <c r="J265" s="31"/>
      <c r="K265" s="31"/>
      <c r="L265" s="31"/>
      <c r="M265" s="31"/>
      <c r="N265" s="31"/>
      <c r="O265" s="31"/>
      <c r="P265" s="31"/>
      <c r="Q265" s="31"/>
      <c r="R265" s="31"/>
      <c r="S265" s="31"/>
      <c r="T265" s="31"/>
      <c r="U265" s="31"/>
      <c r="V265" s="31"/>
      <c r="W265" s="31"/>
      <c r="X265" s="31"/>
      <c r="Y265" s="31"/>
      <c r="Z265" s="31"/>
      <c r="AA265" s="31"/>
      <c r="AB265" s="31"/>
      <c r="AC265" s="31"/>
      <c r="AD265" s="31"/>
      <c r="AE265" s="31"/>
      <c r="AF265" s="31"/>
      <c r="AG265" s="31"/>
      <c r="AH265" s="31"/>
      <c r="AI265" s="31"/>
      <c r="AJ265" s="31"/>
      <c r="AK265" s="31"/>
      <c r="AL265" s="31"/>
      <c r="AM265" s="31"/>
      <c r="AN265" s="31"/>
      <c r="AO265" s="31"/>
      <c r="AP265" s="31"/>
      <c r="AQ265" s="31"/>
      <c r="AR265" s="31"/>
      <c r="AS265" s="31"/>
      <c r="AT265" s="31"/>
      <c r="AU265" s="31"/>
      <c r="AV265" s="31"/>
      <c r="AW265" s="31"/>
      <c r="AX265" s="31"/>
      <c r="AY265" s="31"/>
      <c r="AZ265" s="31"/>
    </row>
    <row r="266" spans="1:52" ht="15" customHeight="1">
      <c r="A266" s="31"/>
      <c r="B266" s="31"/>
      <c r="C266" s="31"/>
      <c r="D266" s="31"/>
      <c r="E266" s="31"/>
      <c r="F266" s="31"/>
      <c r="G266" s="31"/>
      <c r="H266" s="31"/>
      <c r="I266" s="31"/>
      <c r="J266" s="31"/>
      <c r="K266" s="31"/>
      <c r="L266" s="31"/>
      <c r="M266" s="31"/>
      <c r="N266" s="31"/>
      <c r="O266" s="31"/>
      <c r="P266" s="31"/>
      <c r="Q266" s="31"/>
      <c r="R266" s="31"/>
      <c r="S266" s="31"/>
      <c r="T266" s="31"/>
      <c r="U266" s="31"/>
      <c r="V266" s="31"/>
      <c r="W266" s="31"/>
      <c r="X266" s="31"/>
      <c r="Y266" s="31"/>
      <c r="Z266" s="31"/>
      <c r="AA266" s="31"/>
      <c r="AB266" s="31"/>
      <c r="AC266" s="31"/>
      <c r="AD266" s="31"/>
      <c r="AE266" s="31"/>
      <c r="AF266" s="31"/>
      <c r="AG266" s="31"/>
      <c r="AH266" s="31"/>
      <c r="AI266" s="31"/>
      <c r="AJ266" s="31"/>
      <c r="AK266" s="31"/>
      <c r="AL266" s="31"/>
      <c r="AM266" s="31"/>
      <c r="AN266" s="31"/>
      <c r="AO266" s="31"/>
      <c r="AP266" s="31"/>
      <c r="AQ266" s="31"/>
      <c r="AR266" s="31"/>
      <c r="AS266" s="31"/>
      <c r="AT266" s="31"/>
      <c r="AU266" s="31"/>
      <c r="AV266" s="31"/>
      <c r="AW266" s="31"/>
      <c r="AX266" s="31"/>
      <c r="AY266" s="31"/>
      <c r="AZ266" s="31"/>
    </row>
    <row r="267" spans="1:52" ht="15" customHeight="1">
      <c r="A267" s="31"/>
      <c r="B267" s="31"/>
      <c r="C267" s="31"/>
      <c r="D267" s="31"/>
      <c r="E267" s="31"/>
      <c r="F267" s="31"/>
      <c r="G267" s="31"/>
      <c r="H267" s="31"/>
      <c r="I267" s="31"/>
      <c r="J267" s="31"/>
      <c r="K267" s="31"/>
      <c r="L267" s="31"/>
      <c r="M267" s="31"/>
      <c r="N267" s="31"/>
      <c r="O267" s="31"/>
      <c r="P267" s="31"/>
      <c r="Q267" s="31"/>
      <c r="R267" s="31"/>
      <c r="S267" s="31"/>
      <c r="T267" s="31"/>
      <c r="U267" s="31"/>
      <c r="V267" s="31"/>
      <c r="W267" s="31"/>
      <c r="X267" s="31"/>
      <c r="Y267" s="31"/>
      <c r="Z267" s="31"/>
      <c r="AA267" s="31"/>
      <c r="AB267" s="31"/>
      <c r="AC267" s="31"/>
      <c r="AD267" s="31"/>
      <c r="AE267" s="31"/>
      <c r="AF267" s="31"/>
      <c r="AG267" s="31"/>
      <c r="AH267" s="31"/>
      <c r="AI267" s="31"/>
      <c r="AJ267" s="31"/>
      <c r="AK267" s="31"/>
      <c r="AL267" s="31"/>
      <c r="AM267" s="31"/>
      <c r="AN267" s="31"/>
      <c r="AO267" s="31"/>
      <c r="AP267" s="31"/>
      <c r="AQ267" s="31"/>
      <c r="AR267" s="31"/>
      <c r="AS267" s="31"/>
      <c r="AT267" s="31"/>
      <c r="AU267" s="31"/>
      <c r="AV267" s="31"/>
      <c r="AW267" s="31"/>
      <c r="AX267" s="31"/>
      <c r="AY267" s="31"/>
      <c r="AZ267" s="31"/>
    </row>
    <row r="268" spans="1:52" ht="15" customHeight="1">
      <c r="A268" s="31"/>
      <c r="B268" s="31"/>
      <c r="C268" s="31"/>
      <c r="D268" s="31"/>
      <c r="E268" s="31"/>
      <c r="F268" s="31"/>
      <c r="G268" s="31"/>
      <c r="H268" s="31"/>
      <c r="I268" s="31"/>
      <c r="J268" s="31"/>
      <c r="K268" s="31"/>
      <c r="L268" s="31"/>
      <c r="M268" s="31"/>
      <c r="N268" s="31"/>
      <c r="O268" s="31"/>
      <c r="P268" s="31"/>
      <c r="Q268" s="31"/>
      <c r="R268" s="31"/>
      <c r="S268" s="31"/>
      <c r="T268" s="31"/>
      <c r="U268" s="31"/>
      <c r="V268" s="31"/>
      <c r="W268" s="31"/>
      <c r="X268" s="31"/>
      <c r="Y268" s="31"/>
      <c r="Z268" s="31"/>
      <c r="AA268" s="31"/>
      <c r="AB268" s="31"/>
      <c r="AC268" s="31"/>
      <c r="AD268" s="31"/>
      <c r="AE268" s="31"/>
      <c r="AF268" s="31"/>
      <c r="AG268" s="31"/>
      <c r="AH268" s="31"/>
      <c r="AI268" s="31"/>
      <c r="AJ268" s="31"/>
      <c r="AK268" s="31"/>
      <c r="AL268" s="31"/>
      <c r="AM268" s="31"/>
      <c r="AN268" s="31"/>
      <c r="AO268" s="31"/>
      <c r="AP268" s="31"/>
      <c r="AQ268" s="31"/>
      <c r="AR268" s="31"/>
      <c r="AS268" s="31"/>
      <c r="AT268" s="31"/>
      <c r="AU268" s="31"/>
      <c r="AV268" s="31"/>
      <c r="AW268" s="31"/>
      <c r="AX268" s="31"/>
      <c r="AY268" s="31"/>
      <c r="AZ268" s="31"/>
    </row>
    <row r="269" spans="1:52" ht="15" customHeight="1">
      <c r="A269" s="31"/>
      <c r="B269" s="31"/>
      <c r="C269" s="31"/>
      <c r="D269" s="31"/>
      <c r="E269" s="31"/>
      <c r="F269" s="31"/>
      <c r="G269" s="31"/>
      <c r="H269" s="31"/>
      <c r="I269" s="31"/>
      <c r="J269" s="31"/>
      <c r="K269" s="31"/>
      <c r="L269" s="31"/>
      <c r="M269" s="31"/>
      <c r="N269" s="31"/>
      <c r="O269" s="31"/>
      <c r="P269" s="31"/>
      <c r="Q269" s="31"/>
      <c r="R269" s="31"/>
      <c r="S269" s="31"/>
      <c r="T269" s="31"/>
      <c r="U269" s="31"/>
      <c r="V269" s="31"/>
      <c r="W269" s="31"/>
      <c r="X269" s="31"/>
      <c r="Y269" s="31"/>
      <c r="Z269" s="31"/>
      <c r="AA269" s="31"/>
      <c r="AB269" s="31"/>
      <c r="AC269" s="31"/>
      <c r="AD269" s="31"/>
      <c r="AE269" s="31"/>
      <c r="AF269" s="31"/>
      <c r="AG269" s="31"/>
      <c r="AH269" s="31"/>
      <c r="AI269" s="31"/>
      <c r="AJ269" s="31"/>
      <c r="AK269" s="31"/>
      <c r="AL269" s="31"/>
      <c r="AM269" s="31"/>
      <c r="AN269" s="31"/>
      <c r="AO269" s="31"/>
      <c r="AP269" s="31"/>
      <c r="AQ269" s="31"/>
      <c r="AR269" s="31"/>
      <c r="AS269" s="31"/>
      <c r="AT269" s="31"/>
      <c r="AU269" s="31"/>
      <c r="AV269" s="31"/>
      <c r="AW269" s="31"/>
      <c r="AX269" s="31"/>
      <c r="AY269" s="31"/>
      <c r="AZ269" s="31"/>
    </row>
    <row r="270" spans="1:52" ht="15" customHeight="1">
      <c r="A270" s="31"/>
      <c r="B270" s="31"/>
      <c r="C270" s="31"/>
      <c r="D270" s="31"/>
      <c r="E270" s="31"/>
      <c r="F270" s="31"/>
      <c r="G270" s="31"/>
      <c r="H270" s="31"/>
      <c r="I270" s="31"/>
      <c r="J270" s="31"/>
      <c r="K270" s="31"/>
      <c r="L270" s="31"/>
      <c r="M270" s="31"/>
      <c r="N270" s="31"/>
      <c r="O270" s="31"/>
      <c r="P270" s="31"/>
      <c r="Q270" s="31"/>
      <c r="R270" s="31"/>
      <c r="S270" s="31"/>
      <c r="T270" s="31"/>
      <c r="U270" s="31"/>
      <c r="V270" s="31"/>
      <c r="W270" s="31"/>
      <c r="X270" s="31"/>
      <c r="Y270" s="31"/>
      <c r="Z270" s="31"/>
      <c r="AA270" s="31"/>
      <c r="AB270" s="31"/>
      <c r="AC270" s="31"/>
      <c r="AD270" s="31"/>
      <c r="AE270" s="31"/>
      <c r="AF270" s="31"/>
      <c r="AG270" s="31"/>
      <c r="AH270" s="31"/>
      <c r="AI270" s="31"/>
      <c r="AJ270" s="31"/>
      <c r="AK270" s="31"/>
      <c r="AL270" s="31"/>
      <c r="AM270" s="31"/>
      <c r="AN270" s="31"/>
      <c r="AO270" s="31"/>
      <c r="AP270" s="31"/>
      <c r="AQ270" s="31"/>
      <c r="AR270" s="31"/>
      <c r="AS270" s="31"/>
      <c r="AT270" s="31"/>
      <c r="AU270" s="31"/>
      <c r="AV270" s="31"/>
      <c r="AW270" s="31"/>
      <c r="AX270" s="31"/>
      <c r="AY270" s="31"/>
      <c r="AZ270" s="31"/>
    </row>
    <row r="271" spans="1:52" ht="15" customHeight="1">
      <c r="A271" s="31"/>
      <c r="B271" s="31"/>
      <c r="C271" s="31"/>
      <c r="D271" s="31"/>
      <c r="E271" s="31"/>
      <c r="F271" s="31"/>
      <c r="G271" s="31"/>
      <c r="H271" s="31"/>
      <c r="I271" s="31"/>
      <c r="J271" s="31"/>
      <c r="K271" s="31"/>
      <c r="L271" s="31"/>
      <c r="M271" s="31"/>
      <c r="N271" s="31"/>
      <c r="O271" s="31"/>
      <c r="P271" s="31"/>
      <c r="Q271" s="31"/>
      <c r="R271" s="31"/>
      <c r="S271" s="31"/>
      <c r="T271" s="31"/>
      <c r="U271" s="31"/>
      <c r="V271" s="31"/>
      <c r="W271" s="31"/>
      <c r="X271" s="31"/>
      <c r="Y271" s="31"/>
      <c r="Z271" s="31"/>
      <c r="AA271" s="31"/>
      <c r="AB271" s="31"/>
      <c r="AC271" s="31"/>
      <c r="AD271" s="31"/>
      <c r="AE271" s="31"/>
      <c r="AF271" s="31"/>
      <c r="AG271" s="31"/>
      <c r="AH271" s="31"/>
      <c r="AI271" s="31"/>
      <c r="AJ271" s="31"/>
      <c r="AK271" s="31"/>
      <c r="AL271" s="31"/>
      <c r="AM271" s="31"/>
      <c r="AN271" s="31"/>
      <c r="AO271" s="31"/>
      <c r="AP271" s="31"/>
      <c r="AQ271" s="31"/>
      <c r="AR271" s="31"/>
      <c r="AS271" s="31"/>
      <c r="AT271" s="31"/>
      <c r="AU271" s="31"/>
      <c r="AV271" s="31"/>
      <c r="AW271" s="31"/>
      <c r="AX271" s="31"/>
      <c r="AY271" s="31"/>
      <c r="AZ271" s="31"/>
    </row>
    <row r="272" spans="1:52" ht="15" customHeight="1">
      <c r="A272" s="31"/>
      <c r="B272" s="31"/>
      <c r="C272" s="31"/>
      <c r="D272" s="31"/>
      <c r="E272" s="31"/>
      <c r="F272" s="31"/>
      <c r="G272" s="31"/>
      <c r="H272" s="31"/>
      <c r="I272" s="31"/>
      <c r="J272" s="31"/>
      <c r="K272" s="31"/>
      <c r="L272" s="31"/>
      <c r="M272" s="31"/>
      <c r="N272" s="31"/>
      <c r="O272" s="31"/>
      <c r="P272" s="31"/>
      <c r="Q272" s="31"/>
      <c r="R272" s="31"/>
      <c r="S272" s="31"/>
      <c r="T272" s="31"/>
      <c r="U272" s="31"/>
      <c r="V272" s="31"/>
      <c r="W272" s="31"/>
      <c r="X272" s="31"/>
      <c r="Y272" s="31"/>
      <c r="Z272" s="31"/>
      <c r="AA272" s="31"/>
      <c r="AB272" s="31"/>
      <c r="AC272" s="31"/>
      <c r="AD272" s="31"/>
      <c r="AE272" s="31"/>
      <c r="AF272" s="31"/>
      <c r="AG272" s="31"/>
      <c r="AH272" s="31"/>
      <c r="AI272" s="31"/>
      <c r="AJ272" s="31"/>
      <c r="AK272" s="31"/>
      <c r="AL272" s="31"/>
      <c r="AM272" s="31"/>
      <c r="AN272" s="31"/>
      <c r="AO272" s="31"/>
      <c r="AP272" s="31"/>
      <c r="AQ272" s="31"/>
      <c r="AR272" s="31"/>
      <c r="AS272" s="31"/>
      <c r="AT272" s="31"/>
      <c r="AU272" s="31"/>
      <c r="AV272" s="31"/>
      <c r="AW272" s="31"/>
      <c r="AX272" s="31"/>
      <c r="AY272" s="31"/>
      <c r="AZ272" s="31"/>
    </row>
    <row r="273" spans="1:52" ht="15" customHeight="1">
      <c r="A273" s="31"/>
      <c r="B273" s="31"/>
      <c r="C273" s="31"/>
      <c r="D273" s="31"/>
      <c r="E273" s="31"/>
      <c r="F273" s="31"/>
      <c r="G273" s="31"/>
      <c r="H273" s="31"/>
      <c r="I273" s="31"/>
      <c r="J273" s="31"/>
      <c r="K273" s="31"/>
      <c r="L273" s="31"/>
      <c r="M273" s="31"/>
      <c r="N273" s="31"/>
      <c r="O273" s="31"/>
      <c r="P273" s="31"/>
      <c r="Q273" s="31"/>
      <c r="R273" s="31"/>
      <c r="S273" s="31"/>
      <c r="T273" s="31"/>
      <c r="U273" s="31"/>
      <c r="V273" s="31"/>
      <c r="W273" s="31"/>
      <c r="X273" s="31"/>
      <c r="Y273" s="31"/>
      <c r="Z273" s="31"/>
      <c r="AA273" s="31"/>
      <c r="AB273" s="31"/>
      <c r="AC273" s="31"/>
      <c r="AD273" s="31"/>
      <c r="AE273" s="31"/>
      <c r="AF273" s="31"/>
      <c r="AG273" s="31"/>
      <c r="AH273" s="31"/>
      <c r="AI273" s="31"/>
      <c r="AJ273" s="31"/>
      <c r="AK273" s="31"/>
      <c r="AL273" s="31"/>
      <c r="AM273" s="31"/>
      <c r="AN273" s="31"/>
      <c r="AO273" s="31"/>
      <c r="AP273" s="31"/>
      <c r="AQ273" s="31"/>
      <c r="AR273" s="31"/>
      <c r="AS273" s="31"/>
      <c r="AT273" s="31"/>
      <c r="AU273" s="31"/>
      <c r="AV273" s="31"/>
      <c r="AW273" s="31"/>
      <c r="AX273" s="31"/>
      <c r="AY273" s="31"/>
      <c r="AZ273" s="31"/>
    </row>
    <row r="274" spans="1:52" ht="15" customHeight="1">
      <c r="A274" s="31"/>
      <c r="B274" s="31"/>
      <c r="C274" s="31"/>
      <c r="D274" s="31"/>
      <c r="E274" s="31"/>
      <c r="F274" s="31"/>
      <c r="G274" s="31"/>
      <c r="H274" s="31"/>
      <c r="I274" s="31"/>
      <c r="J274" s="31"/>
      <c r="K274" s="31"/>
      <c r="L274" s="31"/>
      <c r="M274" s="31"/>
      <c r="N274" s="31"/>
      <c r="O274" s="31"/>
      <c r="P274" s="31"/>
      <c r="Q274" s="31"/>
      <c r="R274" s="31"/>
      <c r="S274" s="31"/>
      <c r="T274" s="31"/>
      <c r="U274" s="31"/>
      <c r="V274" s="31"/>
      <c r="W274" s="31"/>
      <c r="X274" s="31"/>
      <c r="Y274" s="31"/>
      <c r="Z274" s="31"/>
      <c r="AA274" s="31"/>
      <c r="AB274" s="31"/>
      <c r="AC274" s="31"/>
      <c r="AD274" s="31"/>
      <c r="AE274" s="31"/>
      <c r="AF274" s="31"/>
      <c r="AG274" s="31"/>
      <c r="AH274" s="31"/>
      <c r="AI274" s="31"/>
      <c r="AJ274" s="31"/>
      <c r="AK274" s="31"/>
      <c r="AL274" s="31"/>
      <c r="AM274" s="31"/>
      <c r="AN274" s="31"/>
      <c r="AO274" s="31"/>
      <c r="AP274" s="31"/>
      <c r="AQ274" s="31"/>
      <c r="AR274" s="31"/>
      <c r="AS274" s="31"/>
      <c r="AT274" s="31"/>
      <c r="AU274" s="31"/>
      <c r="AV274" s="31"/>
      <c r="AW274" s="31"/>
      <c r="AX274" s="31"/>
      <c r="AY274" s="31"/>
      <c r="AZ274" s="31"/>
    </row>
    <row r="275" spans="1:52" ht="15" customHeight="1">
      <c r="A275" s="31"/>
      <c r="B275" s="31"/>
      <c r="C275" s="31"/>
      <c r="D275" s="31"/>
      <c r="E275" s="31"/>
      <c r="F275" s="31"/>
      <c r="G275" s="31"/>
      <c r="H275" s="31"/>
      <c r="I275" s="31"/>
      <c r="J275" s="31"/>
      <c r="K275" s="31"/>
      <c r="L275" s="31"/>
      <c r="M275" s="31"/>
      <c r="N275" s="31"/>
      <c r="O275" s="31"/>
      <c r="P275" s="31"/>
      <c r="Q275" s="31"/>
      <c r="R275" s="31"/>
      <c r="S275" s="31"/>
      <c r="T275" s="31"/>
      <c r="U275" s="31"/>
      <c r="V275" s="31"/>
      <c r="W275" s="31"/>
      <c r="X275" s="31"/>
      <c r="Y275" s="31"/>
      <c r="Z275" s="31"/>
      <c r="AA275" s="31"/>
      <c r="AB275" s="31"/>
      <c r="AC275" s="31"/>
      <c r="AD275" s="31"/>
      <c r="AE275" s="31"/>
      <c r="AF275" s="31"/>
      <c r="AG275" s="31"/>
      <c r="AH275" s="31"/>
      <c r="AI275" s="31"/>
      <c r="AJ275" s="31"/>
      <c r="AK275" s="31"/>
      <c r="AL275" s="31"/>
      <c r="AM275" s="31"/>
      <c r="AN275" s="31"/>
      <c r="AO275" s="31"/>
      <c r="AP275" s="31"/>
      <c r="AQ275" s="31"/>
      <c r="AR275" s="31"/>
      <c r="AS275" s="31"/>
      <c r="AT275" s="31"/>
      <c r="AU275" s="31"/>
      <c r="AV275" s="31"/>
      <c r="AW275" s="31"/>
      <c r="AX275" s="31"/>
      <c r="AY275" s="31"/>
      <c r="AZ275" s="31"/>
    </row>
    <row r="276" spans="1:52" ht="15" customHeight="1">
      <c r="A276" s="31"/>
      <c r="B276" s="31"/>
      <c r="C276" s="31"/>
      <c r="D276" s="31"/>
      <c r="E276" s="31"/>
      <c r="F276" s="31"/>
      <c r="G276" s="31"/>
      <c r="H276" s="31"/>
      <c r="I276" s="31"/>
      <c r="J276" s="31"/>
      <c r="K276" s="31"/>
      <c r="L276" s="31"/>
      <c r="M276" s="31"/>
      <c r="N276" s="31"/>
      <c r="O276" s="31"/>
      <c r="P276" s="31"/>
      <c r="Q276" s="31"/>
      <c r="R276" s="31"/>
      <c r="S276" s="31"/>
      <c r="T276" s="31"/>
      <c r="U276" s="31"/>
      <c r="V276" s="31"/>
      <c r="W276" s="31"/>
      <c r="X276" s="31"/>
      <c r="Y276" s="31"/>
      <c r="Z276" s="31"/>
      <c r="AA276" s="31"/>
      <c r="AB276" s="31"/>
      <c r="AC276" s="31"/>
      <c r="AD276" s="31"/>
      <c r="AE276" s="31"/>
      <c r="AF276" s="31"/>
      <c r="AG276" s="31"/>
      <c r="AH276" s="31"/>
      <c r="AI276" s="31"/>
      <c r="AJ276" s="31"/>
      <c r="AK276" s="31"/>
      <c r="AL276" s="31"/>
      <c r="AM276" s="31"/>
      <c r="AN276" s="31"/>
      <c r="AO276" s="31"/>
      <c r="AP276" s="31"/>
      <c r="AQ276" s="31"/>
      <c r="AR276" s="31"/>
      <c r="AS276" s="31"/>
      <c r="AT276" s="31"/>
      <c r="AU276" s="31"/>
      <c r="AV276" s="31"/>
      <c r="AW276" s="31"/>
      <c r="AX276" s="31"/>
      <c r="AY276" s="31"/>
      <c r="AZ276" s="31"/>
    </row>
    <row r="277" spans="1:52" ht="15" customHeight="1">
      <c r="A277" s="31"/>
      <c r="B277" s="31"/>
      <c r="C277" s="31"/>
      <c r="D277" s="31"/>
      <c r="E277" s="31"/>
      <c r="F277" s="31"/>
      <c r="G277" s="31"/>
      <c r="H277" s="31"/>
      <c r="I277" s="31"/>
      <c r="J277" s="31"/>
      <c r="K277" s="31"/>
      <c r="L277" s="31"/>
      <c r="M277" s="31"/>
      <c r="N277" s="31"/>
      <c r="O277" s="31"/>
      <c r="P277" s="31"/>
      <c r="Q277" s="31"/>
      <c r="R277" s="31"/>
      <c r="S277" s="31"/>
      <c r="T277" s="31"/>
      <c r="U277" s="31"/>
      <c r="V277" s="31"/>
      <c r="W277" s="31"/>
      <c r="X277" s="31"/>
      <c r="Y277" s="31"/>
      <c r="Z277" s="31"/>
      <c r="AA277" s="31"/>
      <c r="AB277" s="31"/>
      <c r="AC277" s="31"/>
      <c r="AD277" s="31"/>
      <c r="AE277" s="31"/>
      <c r="AF277" s="31"/>
      <c r="AG277" s="31"/>
      <c r="AH277" s="31"/>
      <c r="AI277" s="31"/>
      <c r="AJ277" s="31"/>
      <c r="AK277" s="31"/>
      <c r="AL277" s="31"/>
      <c r="AM277" s="31"/>
      <c r="AN277" s="31"/>
      <c r="AO277" s="31"/>
      <c r="AP277" s="31"/>
      <c r="AQ277" s="31"/>
      <c r="AR277" s="31"/>
      <c r="AS277" s="31"/>
      <c r="AT277" s="31"/>
      <c r="AU277" s="31"/>
      <c r="AV277" s="31"/>
      <c r="AW277" s="31"/>
      <c r="AX277" s="31"/>
      <c r="AY277" s="31"/>
      <c r="AZ277" s="31"/>
    </row>
    <row r="278" spans="1:52" ht="15" customHeight="1">
      <c r="A278" s="31"/>
      <c r="B278" s="31"/>
      <c r="C278" s="31"/>
      <c r="D278" s="31"/>
      <c r="E278" s="31"/>
      <c r="F278" s="31"/>
      <c r="G278" s="31"/>
      <c r="H278" s="31"/>
      <c r="I278" s="31"/>
      <c r="J278" s="31"/>
      <c r="K278" s="31"/>
      <c r="L278" s="31"/>
      <c r="M278" s="31"/>
      <c r="N278" s="31"/>
      <c r="O278" s="31"/>
      <c r="P278" s="31"/>
      <c r="Q278" s="31"/>
      <c r="R278" s="31"/>
      <c r="S278" s="31"/>
      <c r="T278" s="31"/>
      <c r="U278" s="31"/>
      <c r="V278" s="31"/>
      <c r="W278" s="31"/>
      <c r="X278" s="31"/>
      <c r="Y278" s="31"/>
      <c r="Z278" s="31"/>
      <c r="AA278" s="31"/>
      <c r="AB278" s="31"/>
      <c r="AC278" s="31"/>
      <c r="AD278" s="31"/>
      <c r="AE278" s="31"/>
      <c r="AF278" s="31"/>
      <c r="AG278" s="31"/>
      <c r="AH278" s="31"/>
      <c r="AI278" s="31"/>
      <c r="AJ278" s="31"/>
      <c r="AK278" s="31"/>
      <c r="AL278" s="31"/>
      <c r="AM278" s="31"/>
      <c r="AN278" s="31"/>
      <c r="AO278" s="31"/>
      <c r="AP278" s="31"/>
      <c r="AQ278" s="31"/>
      <c r="AR278" s="31"/>
      <c r="AS278" s="31"/>
      <c r="AT278" s="31"/>
      <c r="AU278" s="31"/>
      <c r="AV278" s="31"/>
      <c r="AW278" s="31"/>
      <c r="AX278" s="31"/>
      <c r="AY278" s="31"/>
      <c r="AZ278" s="31"/>
    </row>
    <row r="279" spans="1:52" ht="15" customHeight="1">
      <c r="A279" s="31"/>
      <c r="B279" s="31"/>
      <c r="C279" s="31"/>
      <c r="D279" s="31"/>
      <c r="E279" s="31"/>
      <c r="F279" s="31"/>
      <c r="G279" s="31"/>
      <c r="H279" s="31"/>
      <c r="I279" s="31"/>
      <c r="J279" s="31"/>
      <c r="K279" s="31"/>
      <c r="L279" s="31"/>
      <c r="M279" s="31"/>
      <c r="N279" s="31"/>
      <c r="O279" s="31"/>
      <c r="P279" s="31"/>
      <c r="Q279" s="31"/>
      <c r="R279" s="31"/>
      <c r="S279" s="31"/>
      <c r="T279" s="31"/>
      <c r="U279" s="31"/>
      <c r="V279" s="31"/>
      <c r="W279" s="31"/>
      <c r="X279" s="31"/>
      <c r="Y279" s="31"/>
      <c r="Z279" s="31"/>
      <c r="AA279" s="31"/>
      <c r="AB279" s="31"/>
      <c r="AC279" s="31"/>
      <c r="AD279" s="31"/>
      <c r="AE279" s="31"/>
      <c r="AF279" s="31"/>
      <c r="AG279" s="31"/>
      <c r="AH279" s="31"/>
      <c r="AI279" s="31"/>
      <c r="AJ279" s="31"/>
      <c r="AK279" s="31"/>
      <c r="AL279" s="31"/>
      <c r="AM279" s="31"/>
      <c r="AN279" s="31"/>
      <c r="AO279" s="31"/>
      <c r="AP279" s="31"/>
      <c r="AQ279" s="31"/>
      <c r="AR279" s="31"/>
      <c r="AS279" s="31"/>
      <c r="AT279" s="31"/>
      <c r="AU279" s="31"/>
      <c r="AV279" s="31"/>
      <c r="AW279" s="31"/>
      <c r="AX279" s="31"/>
      <c r="AY279" s="31"/>
      <c r="AZ279" s="31"/>
    </row>
    <row r="280" spans="1:52" ht="15" customHeight="1">
      <c r="A280" s="31"/>
      <c r="B280" s="31"/>
      <c r="C280" s="31"/>
      <c r="D280" s="31"/>
      <c r="E280" s="31"/>
      <c r="F280" s="31"/>
      <c r="G280" s="31"/>
      <c r="H280" s="31"/>
      <c r="I280" s="31"/>
      <c r="J280" s="31"/>
      <c r="K280" s="31"/>
      <c r="L280" s="31"/>
      <c r="M280" s="31"/>
      <c r="N280" s="31"/>
      <c r="O280" s="31"/>
      <c r="P280" s="31"/>
      <c r="Q280" s="31"/>
      <c r="R280" s="31"/>
      <c r="S280" s="31"/>
      <c r="T280" s="31"/>
      <c r="U280" s="31"/>
      <c r="V280" s="31"/>
      <c r="W280" s="31"/>
      <c r="X280" s="31"/>
      <c r="Y280" s="31"/>
      <c r="Z280" s="31"/>
      <c r="AA280" s="31"/>
      <c r="AB280" s="31"/>
      <c r="AC280" s="31"/>
      <c r="AD280" s="31"/>
      <c r="AE280" s="31"/>
      <c r="AF280" s="31"/>
      <c r="AG280" s="31"/>
      <c r="AH280" s="31"/>
      <c r="AI280" s="31"/>
      <c r="AJ280" s="31"/>
      <c r="AK280" s="31"/>
      <c r="AL280" s="31"/>
      <c r="AM280" s="31"/>
      <c r="AN280" s="31"/>
      <c r="AO280" s="31"/>
      <c r="AP280" s="31"/>
      <c r="AQ280" s="31"/>
      <c r="AR280" s="31"/>
      <c r="AS280" s="31"/>
      <c r="AT280" s="31"/>
      <c r="AU280" s="31"/>
      <c r="AV280" s="31"/>
      <c r="AW280" s="31"/>
      <c r="AX280" s="31"/>
      <c r="AY280" s="31"/>
      <c r="AZ280" s="31"/>
    </row>
    <row r="281" spans="1:52" ht="15" customHeight="1">
      <c r="A281" s="31"/>
      <c r="B281" s="31"/>
      <c r="C281" s="31"/>
      <c r="D281" s="31"/>
      <c r="E281" s="31"/>
      <c r="F281" s="31"/>
      <c r="G281" s="31"/>
      <c r="H281" s="31"/>
      <c r="I281" s="31"/>
      <c r="J281" s="31"/>
      <c r="K281" s="31"/>
      <c r="L281" s="31"/>
      <c r="M281" s="31"/>
      <c r="N281" s="31"/>
      <c r="O281" s="31"/>
      <c r="P281" s="31"/>
      <c r="Q281" s="31"/>
      <c r="R281" s="31"/>
      <c r="S281" s="31"/>
      <c r="T281" s="31"/>
      <c r="U281" s="31"/>
      <c r="V281" s="31"/>
      <c r="W281" s="31"/>
      <c r="X281" s="31"/>
      <c r="Y281" s="31"/>
      <c r="Z281" s="31"/>
      <c r="AA281" s="31"/>
      <c r="AB281" s="31"/>
      <c r="AC281" s="31"/>
      <c r="AD281" s="31"/>
      <c r="AE281" s="31"/>
      <c r="AF281" s="31"/>
      <c r="AG281" s="31"/>
      <c r="AH281" s="31"/>
      <c r="AI281" s="31"/>
      <c r="AJ281" s="31"/>
      <c r="AK281" s="31"/>
      <c r="AL281" s="31"/>
      <c r="AM281" s="31"/>
      <c r="AN281" s="31"/>
      <c r="AO281" s="31"/>
      <c r="AP281" s="31"/>
      <c r="AQ281" s="31"/>
      <c r="AR281" s="31"/>
      <c r="AS281" s="31"/>
      <c r="AT281" s="31"/>
      <c r="AU281" s="31"/>
      <c r="AV281" s="31"/>
      <c r="AW281" s="31"/>
      <c r="AX281" s="31"/>
      <c r="AY281" s="31"/>
      <c r="AZ281" s="31"/>
    </row>
    <row r="282" spans="1:52" ht="15" customHeight="1">
      <c r="A282" s="31"/>
      <c r="B282" s="31"/>
      <c r="C282" s="31"/>
      <c r="D282" s="31"/>
      <c r="E282" s="31"/>
      <c r="F282" s="31"/>
      <c r="G282" s="31"/>
      <c r="H282" s="31"/>
      <c r="I282" s="31"/>
      <c r="J282" s="31"/>
      <c r="K282" s="31"/>
      <c r="L282" s="31"/>
      <c r="M282" s="31"/>
      <c r="N282" s="31"/>
      <c r="O282" s="31"/>
      <c r="P282" s="31"/>
      <c r="Q282" s="31"/>
      <c r="R282" s="31"/>
      <c r="S282" s="31"/>
      <c r="T282" s="31"/>
      <c r="U282" s="31"/>
      <c r="V282" s="31"/>
      <c r="W282" s="31"/>
      <c r="X282" s="31"/>
      <c r="Y282" s="31"/>
      <c r="Z282" s="31"/>
      <c r="AA282" s="31"/>
      <c r="AB282" s="31"/>
      <c r="AC282" s="31"/>
      <c r="AD282" s="31"/>
      <c r="AE282" s="31"/>
      <c r="AF282" s="31"/>
      <c r="AG282" s="31"/>
      <c r="AH282" s="31"/>
      <c r="AI282" s="31"/>
      <c r="AJ282" s="31"/>
      <c r="AK282" s="31"/>
      <c r="AL282" s="31"/>
      <c r="AM282" s="31"/>
      <c r="AN282" s="31"/>
      <c r="AO282" s="31"/>
      <c r="AP282" s="31"/>
      <c r="AQ282" s="31"/>
      <c r="AR282" s="31"/>
      <c r="AS282" s="31"/>
      <c r="AT282" s="31"/>
      <c r="AU282" s="31"/>
      <c r="AV282" s="31"/>
      <c r="AW282" s="31"/>
      <c r="AX282" s="31"/>
      <c r="AY282" s="31"/>
      <c r="AZ282" s="31"/>
    </row>
    <row r="283" spans="1:52" ht="15" customHeight="1">
      <c r="A283" s="31"/>
      <c r="B283" s="31"/>
      <c r="C283" s="31"/>
      <c r="D283" s="31"/>
      <c r="E283" s="31"/>
      <c r="F283" s="31"/>
      <c r="G283" s="31"/>
      <c r="H283" s="31"/>
      <c r="I283" s="31"/>
      <c r="J283" s="31"/>
      <c r="K283" s="31"/>
      <c r="L283" s="31"/>
      <c r="M283" s="31"/>
      <c r="N283" s="31"/>
      <c r="O283" s="31"/>
      <c r="P283" s="31"/>
      <c r="Q283" s="31"/>
      <c r="R283" s="31"/>
      <c r="S283" s="31"/>
      <c r="T283" s="31"/>
      <c r="U283" s="31"/>
      <c r="V283" s="31"/>
      <c r="W283" s="31"/>
      <c r="X283" s="31"/>
      <c r="Y283" s="31"/>
      <c r="Z283" s="31"/>
      <c r="AA283" s="31"/>
      <c r="AB283" s="31"/>
      <c r="AC283" s="31"/>
      <c r="AD283" s="31"/>
      <c r="AE283" s="31"/>
      <c r="AF283" s="31"/>
      <c r="AG283" s="31"/>
      <c r="AH283" s="31"/>
      <c r="AI283" s="31"/>
      <c r="AJ283" s="31"/>
      <c r="AK283" s="31"/>
      <c r="AL283" s="31"/>
      <c r="AM283" s="31"/>
      <c r="AN283" s="31"/>
      <c r="AO283" s="31"/>
      <c r="AP283" s="31"/>
      <c r="AQ283" s="31"/>
      <c r="AR283" s="31"/>
      <c r="AS283" s="31"/>
      <c r="AT283" s="31"/>
      <c r="AU283" s="31"/>
      <c r="AV283" s="31"/>
      <c r="AW283" s="31"/>
      <c r="AX283" s="31"/>
      <c r="AY283" s="31"/>
      <c r="AZ283" s="31"/>
    </row>
    <row r="284" spans="1:52" ht="15" customHeight="1">
      <c r="A284" s="31"/>
      <c r="B284" s="31"/>
      <c r="C284" s="31"/>
      <c r="D284" s="31"/>
      <c r="E284" s="31"/>
      <c r="F284" s="31"/>
      <c r="G284" s="31"/>
      <c r="H284" s="31"/>
      <c r="I284" s="31"/>
      <c r="J284" s="31"/>
      <c r="K284" s="31"/>
      <c r="L284" s="31"/>
      <c r="M284" s="31"/>
      <c r="N284" s="31"/>
      <c r="O284" s="31"/>
      <c r="P284" s="31"/>
      <c r="Q284" s="31"/>
      <c r="R284" s="31"/>
      <c r="S284" s="31"/>
      <c r="T284" s="31"/>
      <c r="U284" s="31"/>
      <c r="V284" s="31"/>
      <c r="W284" s="31"/>
      <c r="X284" s="31"/>
      <c r="Y284" s="31"/>
      <c r="Z284" s="31"/>
      <c r="AA284" s="31"/>
      <c r="AB284" s="31"/>
      <c r="AC284" s="31"/>
      <c r="AD284" s="31"/>
      <c r="AE284" s="31"/>
      <c r="AF284" s="31"/>
      <c r="AG284" s="31"/>
      <c r="AH284" s="31"/>
      <c r="AI284" s="31"/>
      <c r="AJ284" s="31"/>
      <c r="AK284" s="31"/>
      <c r="AL284" s="31"/>
      <c r="AM284" s="31"/>
      <c r="AN284" s="31"/>
      <c r="AO284" s="31"/>
      <c r="AP284" s="31"/>
      <c r="AQ284" s="31"/>
      <c r="AR284" s="31"/>
      <c r="AS284" s="31"/>
      <c r="AT284" s="31"/>
      <c r="AU284" s="31"/>
      <c r="AV284" s="31"/>
      <c r="AW284" s="31"/>
      <c r="AX284" s="31"/>
      <c r="AY284" s="31"/>
      <c r="AZ284" s="31"/>
    </row>
    <row r="285" spans="1:52" ht="15" customHeight="1">
      <c r="A285" s="31"/>
      <c r="B285" s="31"/>
      <c r="C285" s="31"/>
      <c r="D285" s="31"/>
      <c r="E285" s="31"/>
      <c r="F285" s="31"/>
      <c r="G285" s="31"/>
      <c r="H285" s="31"/>
      <c r="I285" s="31"/>
      <c r="J285" s="31"/>
      <c r="K285" s="31"/>
      <c r="L285" s="31"/>
      <c r="M285" s="31"/>
      <c r="N285" s="31"/>
      <c r="O285" s="31"/>
      <c r="P285" s="31"/>
      <c r="Q285" s="31"/>
      <c r="R285" s="31"/>
      <c r="S285" s="31"/>
      <c r="T285" s="31"/>
      <c r="U285" s="31"/>
      <c r="V285" s="31"/>
      <c r="W285" s="31"/>
      <c r="X285" s="31"/>
      <c r="Y285" s="31"/>
      <c r="Z285" s="31"/>
      <c r="AA285" s="31"/>
      <c r="AB285" s="31"/>
      <c r="AC285" s="31"/>
      <c r="AD285" s="31"/>
      <c r="AE285" s="31"/>
      <c r="AF285" s="31"/>
      <c r="AG285" s="31"/>
      <c r="AH285" s="31"/>
      <c r="AI285" s="31"/>
      <c r="AJ285" s="31"/>
      <c r="AK285" s="31"/>
      <c r="AL285" s="31"/>
      <c r="AM285" s="31"/>
      <c r="AN285" s="31"/>
      <c r="AO285" s="31"/>
      <c r="AP285" s="31"/>
      <c r="AQ285" s="31"/>
      <c r="AR285" s="31"/>
      <c r="AS285" s="31"/>
      <c r="AT285" s="31"/>
      <c r="AU285" s="31"/>
      <c r="AV285" s="31"/>
      <c r="AW285" s="31"/>
      <c r="AX285" s="31"/>
      <c r="AY285" s="31"/>
      <c r="AZ285" s="31"/>
    </row>
    <row r="286" spans="1:52" ht="15" customHeight="1">
      <c r="A286" s="31"/>
      <c r="B286" s="31"/>
      <c r="C286" s="31"/>
      <c r="D286" s="31"/>
      <c r="E286" s="31"/>
      <c r="F286" s="31"/>
      <c r="G286" s="31"/>
      <c r="H286" s="31"/>
      <c r="I286" s="31"/>
      <c r="J286" s="31"/>
      <c r="K286" s="31"/>
      <c r="L286" s="31"/>
      <c r="M286" s="31"/>
      <c r="N286" s="31"/>
      <c r="O286" s="31"/>
      <c r="P286" s="31"/>
      <c r="Q286" s="31"/>
      <c r="R286" s="31"/>
      <c r="S286" s="31"/>
      <c r="T286" s="31"/>
      <c r="U286" s="31"/>
      <c r="V286" s="31"/>
      <c r="W286" s="31"/>
      <c r="X286" s="31"/>
      <c r="Y286" s="31"/>
      <c r="Z286" s="31"/>
      <c r="AA286" s="31"/>
      <c r="AB286" s="31"/>
      <c r="AC286" s="31"/>
      <c r="AD286" s="31"/>
      <c r="AE286" s="31"/>
      <c r="AF286" s="31"/>
      <c r="AG286" s="31"/>
      <c r="AH286" s="31"/>
      <c r="AI286" s="31"/>
      <c r="AJ286" s="31"/>
      <c r="AK286" s="31"/>
      <c r="AL286" s="31"/>
      <c r="AM286" s="31"/>
      <c r="AN286" s="31"/>
      <c r="AO286" s="31"/>
      <c r="AP286" s="31"/>
      <c r="AQ286" s="31"/>
      <c r="AR286" s="31"/>
      <c r="AS286" s="31"/>
      <c r="AT286" s="31"/>
      <c r="AU286" s="31"/>
      <c r="AV286" s="31"/>
      <c r="AW286" s="31"/>
      <c r="AX286" s="31"/>
      <c r="AY286" s="31"/>
      <c r="AZ286" s="31"/>
    </row>
    <row r="287" spans="1:52" ht="15" customHeight="1">
      <c r="A287" s="31"/>
      <c r="B287" s="31"/>
      <c r="C287" s="31"/>
      <c r="D287" s="31"/>
      <c r="E287" s="31"/>
      <c r="F287" s="31"/>
      <c r="G287" s="31"/>
      <c r="H287" s="31"/>
      <c r="I287" s="31"/>
      <c r="J287" s="31"/>
      <c r="K287" s="31"/>
      <c r="L287" s="31"/>
      <c r="M287" s="31"/>
      <c r="N287" s="31"/>
      <c r="O287" s="31"/>
      <c r="P287" s="31"/>
      <c r="Q287" s="31"/>
      <c r="R287" s="31"/>
      <c r="S287" s="31"/>
      <c r="T287" s="31"/>
      <c r="U287" s="31"/>
      <c r="V287" s="31"/>
      <c r="W287" s="31"/>
      <c r="X287" s="31"/>
      <c r="Y287" s="31"/>
      <c r="Z287" s="31"/>
      <c r="AA287" s="31"/>
      <c r="AB287" s="31"/>
      <c r="AC287" s="31"/>
      <c r="AD287" s="31"/>
      <c r="AE287" s="31"/>
      <c r="AF287" s="31"/>
      <c r="AG287" s="31"/>
      <c r="AH287" s="31"/>
      <c r="AI287" s="31"/>
      <c r="AJ287" s="31"/>
      <c r="AK287" s="31"/>
      <c r="AL287" s="31"/>
      <c r="AM287" s="31"/>
      <c r="AN287" s="31"/>
      <c r="AO287" s="31"/>
      <c r="AP287" s="31"/>
      <c r="AQ287" s="31"/>
      <c r="AR287" s="31"/>
      <c r="AS287" s="31"/>
      <c r="AT287" s="31"/>
      <c r="AU287" s="31"/>
      <c r="AV287" s="31"/>
      <c r="AW287" s="31"/>
      <c r="AX287" s="31"/>
      <c r="AY287" s="31"/>
      <c r="AZ287" s="31"/>
    </row>
    <row r="288" spans="1:52" ht="15" customHeight="1">
      <c r="A288" s="31"/>
      <c r="B288" s="31"/>
      <c r="C288" s="31"/>
      <c r="D288" s="31"/>
      <c r="E288" s="31"/>
      <c r="F288" s="31"/>
      <c r="G288" s="31"/>
      <c r="H288" s="31"/>
      <c r="I288" s="31"/>
      <c r="J288" s="31"/>
      <c r="K288" s="31"/>
      <c r="L288" s="31"/>
      <c r="M288" s="31"/>
      <c r="N288" s="31"/>
      <c r="O288" s="31"/>
      <c r="P288" s="31"/>
      <c r="Q288" s="31"/>
      <c r="R288" s="31"/>
      <c r="S288" s="31"/>
      <c r="T288" s="31"/>
      <c r="U288" s="31"/>
      <c r="V288" s="31"/>
      <c r="W288" s="31"/>
      <c r="X288" s="31"/>
      <c r="Y288" s="31"/>
      <c r="Z288" s="31"/>
      <c r="AA288" s="31"/>
      <c r="AB288" s="31"/>
      <c r="AC288" s="31"/>
      <c r="AD288" s="31"/>
      <c r="AE288" s="31"/>
      <c r="AF288" s="31"/>
      <c r="AG288" s="31"/>
      <c r="AH288" s="31"/>
      <c r="AI288" s="31"/>
      <c r="AJ288" s="31"/>
      <c r="AK288" s="31"/>
      <c r="AL288" s="31"/>
      <c r="AM288" s="31"/>
      <c r="AN288" s="31"/>
      <c r="AO288" s="31"/>
      <c r="AP288" s="31"/>
      <c r="AQ288" s="31"/>
      <c r="AR288" s="31"/>
      <c r="AS288" s="31"/>
      <c r="AT288" s="31"/>
      <c r="AU288" s="31"/>
      <c r="AV288" s="31"/>
      <c r="AW288" s="31"/>
      <c r="AX288" s="31"/>
      <c r="AY288" s="31"/>
      <c r="AZ288" s="31"/>
    </row>
    <row r="289" spans="1:52" ht="15" customHeight="1">
      <c r="A289" s="31"/>
      <c r="B289" s="31"/>
      <c r="C289" s="31"/>
      <c r="D289" s="31"/>
      <c r="E289" s="31"/>
      <c r="F289" s="31"/>
      <c r="G289" s="31"/>
      <c r="H289" s="31"/>
      <c r="I289" s="31"/>
      <c r="J289" s="31"/>
      <c r="K289" s="31"/>
      <c r="L289" s="31"/>
      <c r="M289" s="31"/>
      <c r="N289" s="31"/>
      <c r="O289" s="31"/>
      <c r="P289" s="31"/>
      <c r="Q289" s="31"/>
      <c r="R289" s="31"/>
      <c r="S289" s="31"/>
      <c r="T289" s="31"/>
      <c r="U289" s="31"/>
      <c r="V289" s="31"/>
      <c r="W289" s="31"/>
      <c r="X289" s="31"/>
      <c r="Y289" s="31"/>
      <c r="Z289" s="31"/>
      <c r="AA289" s="31"/>
      <c r="AB289" s="31"/>
      <c r="AC289" s="31"/>
      <c r="AD289" s="31"/>
      <c r="AE289" s="31"/>
      <c r="AF289" s="31"/>
      <c r="AG289" s="31"/>
      <c r="AH289" s="31"/>
      <c r="AI289" s="31"/>
      <c r="AJ289" s="31"/>
      <c r="AK289" s="31"/>
      <c r="AL289" s="31"/>
      <c r="AM289" s="31"/>
      <c r="AN289" s="31"/>
      <c r="AO289" s="31"/>
      <c r="AP289" s="31"/>
      <c r="AQ289" s="31"/>
      <c r="AR289" s="31"/>
      <c r="AS289" s="31"/>
      <c r="AT289" s="31"/>
      <c r="AU289" s="31"/>
      <c r="AV289" s="31"/>
      <c r="AW289" s="31"/>
      <c r="AX289" s="31"/>
      <c r="AY289" s="31"/>
      <c r="AZ289" s="31"/>
    </row>
    <row r="290" spans="1:52" ht="15" customHeight="1">
      <c r="A290" s="31"/>
      <c r="B290" s="31"/>
      <c r="C290" s="31"/>
      <c r="D290" s="31"/>
      <c r="E290" s="31"/>
      <c r="F290" s="31"/>
      <c r="G290" s="31"/>
      <c r="H290" s="31"/>
      <c r="I290" s="31"/>
      <c r="J290" s="31"/>
      <c r="K290" s="31"/>
      <c r="L290" s="31"/>
      <c r="M290" s="31"/>
      <c r="N290" s="31"/>
      <c r="O290" s="31"/>
      <c r="P290" s="31"/>
      <c r="Q290" s="31"/>
      <c r="R290" s="31"/>
      <c r="S290" s="31"/>
      <c r="T290" s="31"/>
      <c r="U290" s="31"/>
      <c r="V290" s="31"/>
      <c r="W290" s="31"/>
      <c r="X290" s="31"/>
      <c r="Y290" s="31"/>
      <c r="Z290" s="31"/>
      <c r="AA290" s="31"/>
      <c r="AB290" s="31"/>
      <c r="AC290" s="31"/>
      <c r="AD290" s="31"/>
      <c r="AE290" s="31"/>
      <c r="AF290" s="31"/>
      <c r="AG290" s="31"/>
      <c r="AH290" s="31"/>
      <c r="AI290" s="31"/>
      <c r="AJ290" s="31"/>
      <c r="AK290" s="31"/>
      <c r="AL290" s="31"/>
      <c r="AM290" s="31"/>
      <c r="AN290" s="31"/>
      <c r="AO290" s="31"/>
      <c r="AP290" s="31"/>
      <c r="AQ290" s="31"/>
      <c r="AR290" s="31"/>
      <c r="AS290" s="31"/>
      <c r="AT290" s="31"/>
      <c r="AU290" s="31"/>
      <c r="AV290" s="31"/>
      <c r="AW290" s="31"/>
      <c r="AX290" s="31"/>
      <c r="AY290" s="31"/>
      <c r="AZ290" s="31"/>
    </row>
    <row r="291" spans="1:52" ht="15" customHeight="1">
      <c r="A291" s="31"/>
      <c r="B291" s="31"/>
      <c r="C291" s="31"/>
      <c r="D291" s="31"/>
      <c r="E291" s="31"/>
      <c r="F291" s="31"/>
      <c r="G291" s="31"/>
      <c r="H291" s="31"/>
      <c r="I291" s="31"/>
      <c r="J291" s="31"/>
      <c r="K291" s="31"/>
      <c r="L291" s="31"/>
      <c r="M291" s="31"/>
      <c r="N291" s="31"/>
      <c r="O291" s="31"/>
      <c r="P291" s="31"/>
      <c r="Q291" s="31"/>
      <c r="R291" s="31"/>
      <c r="S291" s="31"/>
      <c r="T291" s="31"/>
      <c r="U291" s="31"/>
      <c r="V291" s="31"/>
      <c r="W291" s="31"/>
      <c r="X291" s="31"/>
      <c r="Y291" s="31"/>
      <c r="Z291" s="31"/>
      <c r="AA291" s="31"/>
      <c r="AB291" s="31"/>
      <c r="AC291" s="31"/>
      <c r="AD291" s="31"/>
      <c r="AE291" s="31"/>
      <c r="AF291" s="31"/>
      <c r="AG291" s="31"/>
      <c r="AH291" s="31"/>
      <c r="AI291" s="31"/>
      <c r="AJ291" s="31"/>
      <c r="AK291" s="31"/>
      <c r="AL291" s="31"/>
      <c r="AM291" s="31"/>
      <c r="AN291" s="31"/>
      <c r="AO291" s="31"/>
      <c r="AP291" s="31"/>
      <c r="AQ291" s="31"/>
      <c r="AR291" s="31"/>
      <c r="AS291" s="31"/>
      <c r="AT291" s="31"/>
      <c r="AU291" s="31"/>
      <c r="AV291" s="31"/>
      <c r="AW291" s="31"/>
      <c r="AX291" s="31"/>
      <c r="AY291" s="31"/>
      <c r="AZ291" s="31"/>
    </row>
    <row r="292" spans="1:52" ht="15" customHeight="1">
      <c r="A292" s="31"/>
      <c r="B292" s="31"/>
      <c r="C292" s="31"/>
      <c r="D292" s="31"/>
      <c r="E292" s="31"/>
      <c r="F292" s="31"/>
      <c r="G292" s="31"/>
      <c r="H292" s="31"/>
      <c r="I292" s="31"/>
      <c r="J292" s="31"/>
      <c r="K292" s="31"/>
      <c r="L292" s="31"/>
      <c r="M292" s="31"/>
      <c r="N292" s="31"/>
      <c r="O292" s="31"/>
      <c r="P292" s="31"/>
      <c r="Q292" s="31"/>
      <c r="R292" s="31"/>
      <c r="S292" s="31"/>
      <c r="T292" s="31"/>
      <c r="U292" s="31"/>
      <c r="V292" s="31"/>
      <c r="W292" s="31"/>
      <c r="X292" s="31"/>
      <c r="Y292" s="31"/>
      <c r="Z292" s="31"/>
      <c r="AA292" s="31"/>
      <c r="AB292" s="31"/>
      <c r="AC292" s="31"/>
      <c r="AD292" s="31"/>
      <c r="AE292" s="31"/>
      <c r="AF292" s="31"/>
      <c r="AG292" s="31"/>
      <c r="AH292" s="31"/>
      <c r="AI292" s="31"/>
      <c r="AJ292" s="31"/>
      <c r="AK292" s="31"/>
      <c r="AL292" s="31"/>
      <c r="AM292" s="31"/>
      <c r="AN292" s="31"/>
      <c r="AO292" s="31"/>
      <c r="AP292" s="31"/>
      <c r="AQ292" s="31"/>
      <c r="AR292" s="31"/>
      <c r="AS292" s="31"/>
      <c r="AT292" s="31"/>
      <c r="AU292" s="31"/>
      <c r="AV292" s="31"/>
      <c r="AW292" s="31"/>
      <c r="AX292" s="31"/>
      <c r="AY292" s="31"/>
      <c r="AZ292" s="31"/>
    </row>
    <row r="293" spans="1:52" ht="15" customHeight="1">
      <c r="A293" s="31"/>
      <c r="B293" s="31"/>
      <c r="C293" s="31"/>
      <c r="D293" s="31"/>
      <c r="E293" s="31"/>
      <c r="F293" s="31"/>
      <c r="G293" s="31"/>
      <c r="H293" s="31"/>
      <c r="I293" s="31"/>
      <c r="J293" s="31"/>
      <c r="K293" s="31"/>
      <c r="L293" s="31"/>
      <c r="M293" s="31"/>
      <c r="N293" s="31"/>
      <c r="O293" s="31"/>
      <c r="P293" s="31"/>
      <c r="Q293" s="31"/>
      <c r="R293" s="31"/>
      <c r="S293" s="31"/>
      <c r="T293" s="31"/>
      <c r="U293" s="31"/>
      <c r="V293" s="31"/>
      <c r="W293" s="31"/>
      <c r="X293" s="31"/>
      <c r="Y293" s="31"/>
      <c r="Z293" s="31"/>
      <c r="AA293" s="31"/>
      <c r="AB293" s="31"/>
      <c r="AC293" s="31"/>
      <c r="AD293" s="31"/>
      <c r="AE293" s="31"/>
      <c r="AF293" s="31"/>
      <c r="AG293" s="31"/>
      <c r="AH293" s="31"/>
      <c r="AI293" s="31"/>
      <c r="AJ293" s="31"/>
      <c r="AK293" s="31"/>
      <c r="AL293" s="31"/>
      <c r="AM293" s="31"/>
      <c r="AN293" s="31"/>
      <c r="AO293" s="31"/>
      <c r="AP293" s="31"/>
      <c r="AQ293" s="31"/>
      <c r="AR293" s="31"/>
      <c r="AS293" s="31"/>
      <c r="AT293" s="31"/>
      <c r="AU293" s="31"/>
      <c r="AV293" s="31"/>
      <c r="AW293" s="31"/>
      <c r="AX293" s="31"/>
      <c r="AY293" s="31"/>
      <c r="AZ293" s="31"/>
    </row>
    <row r="294" spans="1:52" ht="15" customHeight="1">
      <c r="A294" s="31"/>
      <c r="B294" s="31"/>
      <c r="C294" s="31"/>
      <c r="D294" s="31"/>
      <c r="E294" s="31"/>
      <c r="F294" s="31"/>
      <c r="G294" s="31"/>
      <c r="H294" s="31"/>
      <c r="I294" s="31"/>
      <c r="J294" s="31"/>
      <c r="K294" s="31"/>
      <c r="L294" s="31"/>
      <c r="M294" s="31"/>
      <c r="N294" s="31"/>
      <c r="O294" s="31"/>
      <c r="P294" s="31"/>
      <c r="Q294" s="31"/>
      <c r="R294" s="31"/>
      <c r="S294" s="31"/>
      <c r="T294" s="31"/>
      <c r="U294" s="31"/>
      <c r="V294" s="31"/>
      <c r="W294" s="31"/>
      <c r="X294" s="31"/>
      <c r="Y294" s="31"/>
      <c r="Z294" s="31"/>
      <c r="AA294" s="31"/>
      <c r="AB294" s="31"/>
      <c r="AC294" s="31"/>
      <c r="AD294" s="31"/>
      <c r="AE294" s="31"/>
      <c r="AF294" s="31"/>
      <c r="AG294" s="31"/>
      <c r="AH294" s="31"/>
      <c r="AI294" s="31"/>
      <c r="AJ294" s="31"/>
      <c r="AK294" s="31"/>
      <c r="AL294" s="31"/>
      <c r="AM294" s="31"/>
      <c r="AN294" s="31"/>
      <c r="AO294" s="31"/>
      <c r="AP294" s="31"/>
      <c r="AQ294" s="31"/>
      <c r="AR294" s="31"/>
      <c r="AS294" s="31"/>
      <c r="AT294" s="31"/>
      <c r="AU294" s="31"/>
      <c r="AV294" s="31"/>
      <c r="AW294" s="31"/>
      <c r="AX294" s="31"/>
      <c r="AY294" s="31"/>
      <c r="AZ294" s="31"/>
    </row>
    <row r="295" spans="1:52" ht="15" customHeight="1">
      <c r="A295" s="31"/>
      <c r="B295" s="31"/>
      <c r="C295" s="31"/>
      <c r="D295" s="31"/>
      <c r="E295" s="31"/>
      <c r="F295" s="31"/>
      <c r="G295" s="31"/>
      <c r="H295" s="31"/>
      <c r="I295" s="31"/>
      <c r="J295" s="31"/>
      <c r="K295" s="31"/>
      <c r="L295" s="31"/>
      <c r="M295" s="31"/>
      <c r="N295" s="31"/>
      <c r="O295" s="31"/>
      <c r="P295" s="31"/>
      <c r="Q295" s="31"/>
      <c r="R295" s="31"/>
      <c r="S295" s="31"/>
      <c r="T295" s="31"/>
      <c r="U295" s="31"/>
      <c r="V295" s="31"/>
      <c r="W295" s="31"/>
      <c r="X295" s="31"/>
      <c r="Y295" s="31"/>
      <c r="Z295" s="31"/>
      <c r="AA295" s="31"/>
      <c r="AB295" s="31"/>
      <c r="AC295" s="31"/>
      <c r="AD295" s="31"/>
      <c r="AE295" s="31"/>
      <c r="AF295" s="31"/>
      <c r="AG295" s="31"/>
      <c r="AH295" s="31"/>
      <c r="AI295" s="31"/>
      <c r="AJ295" s="31"/>
      <c r="AK295" s="31"/>
      <c r="AL295" s="31"/>
      <c r="AM295" s="31"/>
      <c r="AN295" s="31"/>
      <c r="AO295" s="31"/>
      <c r="AP295" s="31"/>
      <c r="AQ295" s="31"/>
      <c r="AR295" s="31"/>
      <c r="AS295" s="31"/>
      <c r="AT295" s="31"/>
      <c r="AU295" s="31"/>
      <c r="AV295" s="31"/>
      <c r="AW295" s="31"/>
      <c r="AX295" s="31"/>
      <c r="AY295" s="31"/>
      <c r="AZ295" s="31"/>
    </row>
    <row r="296" spans="1:52" ht="15" customHeight="1">
      <c r="A296" s="31"/>
      <c r="B296" s="31"/>
      <c r="C296" s="31"/>
      <c r="D296" s="31"/>
      <c r="E296" s="31"/>
      <c r="F296" s="31"/>
      <c r="G296" s="31"/>
      <c r="H296" s="31"/>
      <c r="I296" s="31"/>
      <c r="J296" s="31"/>
      <c r="K296" s="31"/>
      <c r="L296" s="31"/>
      <c r="M296" s="31"/>
      <c r="N296" s="31"/>
      <c r="O296" s="31"/>
      <c r="P296" s="31"/>
      <c r="Q296" s="31"/>
      <c r="R296" s="31"/>
      <c r="S296" s="31"/>
      <c r="T296" s="31"/>
      <c r="U296" s="31"/>
      <c r="V296" s="31"/>
      <c r="W296" s="31"/>
      <c r="X296" s="31"/>
      <c r="Y296" s="31"/>
      <c r="Z296" s="31"/>
      <c r="AA296" s="31"/>
      <c r="AB296" s="31"/>
      <c r="AC296" s="31"/>
      <c r="AD296" s="31"/>
      <c r="AE296" s="31"/>
      <c r="AF296" s="31"/>
      <c r="AG296" s="31"/>
      <c r="AH296" s="31"/>
      <c r="AI296" s="31"/>
      <c r="AJ296" s="31"/>
      <c r="AK296" s="31"/>
      <c r="AL296" s="31"/>
      <c r="AM296" s="31"/>
      <c r="AN296" s="31"/>
      <c r="AO296" s="31"/>
      <c r="AP296" s="31"/>
      <c r="AQ296" s="31"/>
      <c r="AR296" s="31"/>
      <c r="AS296" s="31"/>
      <c r="AT296" s="31"/>
      <c r="AU296" s="31"/>
      <c r="AV296" s="31"/>
      <c r="AW296" s="31"/>
      <c r="AX296" s="31"/>
      <c r="AY296" s="31"/>
      <c r="AZ296" s="31"/>
    </row>
    <row r="297" spans="1:52" ht="15" customHeight="1">
      <c r="A297" s="31"/>
      <c r="B297" s="31"/>
      <c r="C297" s="31"/>
      <c r="D297" s="31"/>
      <c r="E297" s="31"/>
      <c r="F297" s="31"/>
      <c r="G297" s="31"/>
      <c r="H297" s="31"/>
      <c r="I297" s="31"/>
      <c r="J297" s="31"/>
      <c r="K297" s="31"/>
      <c r="L297" s="31"/>
      <c r="M297" s="31"/>
      <c r="N297" s="31"/>
      <c r="O297" s="31"/>
      <c r="P297" s="31"/>
      <c r="Q297" s="31"/>
      <c r="R297" s="31"/>
      <c r="S297" s="31"/>
      <c r="T297" s="31"/>
      <c r="U297" s="31"/>
      <c r="V297" s="31"/>
      <c r="W297" s="31"/>
      <c r="X297" s="31"/>
      <c r="Y297" s="31"/>
      <c r="Z297" s="31"/>
      <c r="AA297" s="31"/>
      <c r="AB297" s="31"/>
      <c r="AC297" s="31"/>
      <c r="AD297" s="31"/>
      <c r="AE297" s="31"/>
      <c r="AF297" s="31"/>
      <c r="AG297" s="31"/>
      <c r="AH297" s="31"/>
      <c r="AI297" s="31"/>
      <c r="AJ297" s="31"/>
      <c r="AK297" s="31"/>
      <c r="AL297" s="31"/>
      <c r="AM297" s="31"/>
      <c r="AN297" s="31"/>
      <c r="AO297" s="31"/>
      <c r="AP297" s="31"/>
      <c r="AQ297" s="31"/>
      <c r="AR297" s="31"/>
      <c r="AS297" s="31"/>
      <c r="AT297" s="31"/>
      <c r="AU297" s="31"/>
      <c r="AV297" s="31"/>
      <c r="AW297" s="31"/>
      <c r="AX297" s="31"/>
      <c r="AY297" s="31"/>
      <c r="AZ297" s="31"/>
    </row>
    <row r="298" spans="1:52" ht="15" customHeight="1">
      <c r="A298" s="31"/>
      <c r="B298" s="31"/>
      <c r="C298" s="31"/>
      <c r="D298" s="31"/>
      <c r="E298" s="31"/>
      <c r="F298" s="31"/>
      <c r="G298" s="31"/>
      <c r="H298" s="31"/>
      <c r="I298" s="31"/>
      <c r="J298" s="31"/>
      <c r="K298" s="31"/>
      <c r="L298" s="31"/>
      <c r="M298" s="31"/>
      <c r="N298" s="31"/>
      <c r="O298" s="31"/>
      <c r="P298" s="31"/>
      <c r="Q298" s="31"/>
      <c r="R298" s="31"/>
      <c r="S298" s="31"/>
      <c r="T298" s="31"/>
      <c r="U298" s="31"/>
      <c r="V298" s="31"/>
      <c r="W298" s="31"/>
      <c r="X298" s="31"/>
      <c r="Y298" s="31"/>
      <c r="Z298" s="31"/>
      <c r="AA298" s="31"/>
      <c r="AB298" s="31"/>
      <c r="AC298" s="31"/>
      <c r="AD298" s="31"/>
      <c r="AE298" s="31"/>
      <c r="AF298" s="31"/>
      <c r="AG298" s="31"/>
      <c r="AH298" s="31"/>
      <c r="AI298" s="31"/>
      <c r="AJ298" s="31"/>
      <c r="AK298" s="31"/>
      <c r="AL298" s="31"/>
      <c r="AM298" s="31"/>
      <c r="AN298" s="31"/>
      <c r="AO298" s="31"/>
      <c r="AP298" s="31"/>
      <c r="AQ298" s="31"/>
      <c r="AR298" s="31"/>
      <c r="AS298" s="31"/>
      <c r="AT298" s="31"/>
      <c r="AU298" s="31"/>
      <c r="AV298" s="31"/>
      <c r="AW298" s="31"/>
      <c r="AX298" s="31"/>
      <c r="AY298" s="31"/>
      <c r="AZ298" s="31"/>
    </row>
    <row r="299" spans="1:52" ht="15" customHeight="1">
      <c r="A299" s="31"/>
      <c r="B299" s="31"/>
      <c r="C299" s="31"/>
      <c r="D299" s="31"/>
      <c r="E299" s="31"/>
      <c r="F299" s="31"/>
      <c r="G299" s="31"/>
      <c r="H299" s="31"/>
      <c r="I299" s="31"/>
      <c r="J299" s="31"/>
      <c r="K299" s="31"/>
      <c r="L299" s="31"/>
      <c r="M299" s="31"/>
      <c r="N299" s="31"/>
      <c r="O299" s="31"/>
      <c r="P299" s="31"/>
      <c r="Q299" s="31"/>
      <c r="R299" s="31"/>
      <c r="S299" s="31"/>
      <c r="T299" s="31"/>
      <c r="U299" s="31"/>
      <c r="V299" s="31"/>
      <c r="W299" s="31"/>
      <c r="X299" s="31"/>
      <c r="Y299" s="31"/>
      <c r="Z299" s="31"/>
      <c r="AA299" s="31"/>
      <c r="AB299" s="31"/>
      <c r="AC299" s="31"/>
      <c r="AD299" s="31"/>
      <c r="AE299" s="31"/>
      <c r="AF299" s="31"/>
      <c r="AG299" s="31"/>
      <c r="AH299" s="31"/>
      <c r="AI299" s="31"/>
      <c r="AJ299" s="31"/>
      <c r="AK299" s="31"/>
      <c r="AL299" s="31"/>
      <c r="AM299" s="31"/>
      <c r="AN299" s="31"/>
      <c r="AO299" s="31"/>
      <c r="AP299" s="31"/>
      <c r="AQ299" s="31"/>
      <c r="AR299" s="31"/>
      <c r="AS299" s="31"/>
      <c r="AT299" s="31"/>
      <c r="AU299" s="31"/>
      <c r="AV299" s="31"/>
      <c r="AW299" s="31"/>
      <c r="AX299" s="31"/>
      <c r="AY299" s="31"/>
      <c r="AZ299" s="31"/>
    </row>
    <row r="300" spans="1:52" ht="15" customHeight="1">
      <c r="A300" s="31"/>
      <c r="B300" s="31"/>
      <c r="C300" s="31"/>
      <c r="D300" s="31"/>
      <c r="E300" s="31"/>
      <c r="F300" s="31"/>
      <c r="G300" s="31"/>
      <c r="H300" s="31"/>
      <c r="I300" s="31"/>
      <c r="J300" s="31"/>
      <c r="K300" s="31"/>
      <c r="L300" s="31"/>
      <c r="M300" s="31"/>
      <c r="N300" s="31"/>
      <c r="O300" s="31"/>
      <c r="P300" s="31"/>
      <c r="Q300" s="31"/>
      <c r="R300" s="31"/>
      <c r="S300" s="31"/>
      <c r="T300" s="31"/>
      <c r="U300" s="31"/>
      <c r="V300" s="31"/>
      <c r="W300" s="31"/>
      <c r="X300" s="31"/>
      <c r="Y300" s="31"/>
      <c r="Z300" s="31"/>
      <c r="AA300" s="31"/>
      <c r="AB300" s="31"/>
      <c r="AC300" s="31"/>
      <c r="AD300" s="31"/>
      <c r="AE300" s="31"/>
      <c r="AF300" s="31"/>
      <c r="AG300" s="31"/>
      <c r="AH300" s="31"/>
      <c r="AI300" s="31"/>
      <c r="AJ300" s="31"/>
      <c r="AK300" s="31"/>
      <c r="AL300" s="31"/>
      <c r="AM300" s="31"/>
      <c r="AN300" s="31"/>
      <c r="AO300" s="31"/>
      <c r="AP300" s="31"/>
      <c r="AQ300" s="31"/>
      <c r="AR300" s="31"/>
      <c r="AS300" s="31"/>
      <c r="AT300" s="31"/>
      <c r="AU300" s="31"/>
      <c r="AV300" s="31"/>
      <c r="AW300" s="31"/>
      <c r="AX300" s="31"/>
      <c r="AY300" s="31"/>
      <c r="AZ300" s="31"/>
    </row>
    <row r="301" spans="1:52" ht="15" customHeight="1">
      <c r="A301" s="31"/>
      <c r="B301" s="31"/>
      <c r="C301" s="31"/>
      <c r="D301" s="31"/>
      <c r="E301" s="31"/>
      <c r="F301" s="31"/>
      <c r="G301" s="31"/>
      <c r="H301" s="31"/>
      <c r="I301" s="31"/>
      <c r="J301" s="31"/>
      <c r="K301" s="31"/>
      <c r="L301" s="31"/>
      <c r="M301" s="31"/>
      <c r="N301" s="31"/>
      <c r="O301" s="31"/>
      <c r="P301" s="31"/>
      <c r="Q301" s="31"/>
      <c r="R301" s="31"/>
      <c r="S301" s="31"/>
      <c r="T301" s="31"/>
      <c r="U301" s="31"/>
      <c r="V301" s="31"/>
      <c r="W301" s="31"/>
      <c r="X301" s="31"/>
      <c r="Y301" s="31"/>
      <c r="Z301" s="31"/>
      <c r="AA301" s="31"/>
      <c r="AB301" s="31"/>
      <c r="AC301" s="31"/>
      <c r="AD301" s="31"/>
      <c r="AE301" s="31"/>
      <c r="AF301" s="31"/>
      <c r="AG301" s="31"/>
      <c r="AH301" s="31"/>
      <c r="AI301" s="31"/>
      <c r="AJ301" s="31"/>
      <c r="AK301" s="31"/>
      <c r="AL301" s="31"/>
      <c r="AM301" s="31"/>
      <c r="AN301" s="31"/>
      <c r="AO301" s="31"/>
      <c r="AP301" s="31"/>
      <c r="AQ301" s="31"/>
      <c r="AR301" s="31"/>
      <c r="AS301" s="31"/>
      <c r="AT301" s="31"/>
      <c r="AU301" s="31"/>
      <c r="AV301" s="31"/>
      <c r="AW301" s="31"/>
      <c r="AX301" s="31"/>
      <c r="AY301" s="31"/>
      <c r="AZ301" s="31"/>
    </row>
  </sheetData>
  <mergeCells count="25">
    <mergeCell ref="AB3:AM3"/>
    <mergeCell ref="AO3:AZ3"/>
    <mergeCell ref="AB4:AB5"/>
    <mergeCell ref="AC4:AC5"/>
    <mergeCell ref="AD4:AH4"/>
    <mergeCell ref="AI4:AK4"/>
    <mergeCell ref="AL4:AM4"/>
    <mergeCell ref="AO4:AO5"/>
    <mergeCell ref="AP4:AP5"/>
    <mergeCell ref="AQ4:AU4"/>
    <mergeCell ref="AV4:AX4"/>
    <mergeCell ref="AY4:AZ4"/>
    <mergeCell ref="B4:B5"/>
    <mergeCell ref="O4:O5"/>
    <mergeCell ref="C4:C5"/>
    <mergeCell ref="A4:A5"/>
    <mergeCell ref="B3:M3"/>
    <mergeCell ref="O3:Z3"/>
    <mergeCell ref="Y4:Z4"/>
    <mergeCell ref="P4:P5"/>
    <mergeCell ref="Q4:U4"/>
    <mergeCell ref="V4:X4"/>
    <mergeCell ref="D4:H4"/>
    <mergeCell ref="I4:K4"/>
    <mergeCell ref="L4:M4"/>
  </mergeCells>
  <conditionalFormatting sqref="C7:M71">
    <cfRule type="expression" dxfId="257" priority="4">
      <formula>IF(PG_IsBlnkRowRout*PG_IsBlnkRowRoutNext=1,TRUE,FALSE)</formula>
    </cfRule>
  </conditionalFormatting>
  <conditionalFormatting sqref="O7:Z71">
    <cfRule type="expression" dxfId="256" priority="23">
      <formula>IF(PG_IsBlnkRowRand*PG_IsBlnkRowRandNext=1,TRUE,FALSE)</formula>
    </cfRule>
  </conditionalFormatting>
  <conditionalFormatting sqref="AB7:AM71">
    <cfRule type="expression" dxfId="255" priority="5">
      <formula>IF(PG_IsBlnkRowRout*PG_IsBlnkRowRoutNext=1,TRUE,FALSE)</formula>
    </cfRule>
  </conditionalFormatting>
  <conditionalFormatting sqref="AO7:AZ71">
    <cfRule type="expression" dxfId="254" priority="25">
      <formula>IF(PG_IsBlnkRowRand*PG_IsBlnkRowRandNext=1,TRUE,FALSE)</formula>
    </cfRule>
  </conditionalFormatting>
  <conditionalFormatting sqref="A7:A71">
    <cfRule type="expression" dxfId="253" priority="1">
      <formula>ISBLANK($A7)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Z956"/>
  <sheetViews>
    <sheetView topLeftCell="A184" zoomScaleNormal="100" workbookViewId="0">
      <selection activeCell="A222" sqref="A222"/>
    </sheetView>
  </sheetViews>
  <sheetFormatPr defaultRowHeight="15"/>
  <cols>
    <col min="1" max="1" width="8.88671875" style="117"/>
    <col min="2" max="18" width="8.88671875" style="1"/>
    <col min="19" max="19" width="8.88671875" style="1" customWidth="1"/>
    <col min="20" max="16384" width="8.88671875" style="1"/>
  </cols>
  <sheetData>
    <row r="1" spans="1:26">
      <c r="B1" s="128" t="s">
        <v>215</v>
      </c>
      <c r="Y1" s="112" t="s">
        <v>66</v>
      </c>
    </row>
    <row r="2" spans="1:26">
      <c r="A2" s="108" t="s">
        <v>4</v>
      </c>
      <c r="B2" s="100" t="s">
        <v>120</v>
      </c>
      <c r="C2" s="97" t="s">
        <v>121</v>
      </c>
      <c r="D2" s="98" t="s">
        <v>142</v>
      </c>
      <c r="E2" s="99" t="s">
        <v>142</v>
      </c>
      <c r="F2" s="99" t="s">
        <v>142</v>
      </c>
      <c r="G2" s="99" t="s">
        <v>142</v>
      </c>
      <c r="H2" s="99" t="s">
        <v>142</v>
      </c>
      <c r="I2" s="99" t="s">
        <v>142</v>
      </c>
      <c r="J2" s="99" t="s">
        <v>142</v>
      </c>
      <c r="K2" s="99" t="s">
        <v>142</v>
      </c>
      <c r="L2" s="99" t="s">
        <v>142</v>
      </c>
      <c r="M2" s="99" t="s">
        <v>142</v>
      </c>
      <c r="N2" s="99" t="s">
        <v>142</v>
      </c>
      <c r="O2" s="99" t="s">
        <v>142</v>
      </c>
      <c r="P2" s="136"/>
      <c r="Q2" s="2"/>
      <c r="R2" s="2"/>
      <c r="S2" s="2"/>
      <c r="T2" s="2"/>
      <c r="U2" s="2"/>
      <c r="V2" s="2"/>
      <c r="W2" s="2"/>
      <c r="X2" s="2"/>
      <c r="Y2" s="112">
        <v>1</v>
      </c>
    </row>
    <row r="3" spans="1:26">
      <c r="A3" s="118"/>
      <c r="B3" s="101" t="s">
        <v>143</v>
      </c>
      <c r="C3" s="90" t="s">
        <v>143</v>
      </c>
      <c r="D3" s="134" t="s">
        <v>144</v>
      </c>
      <c r="E3" s="135" t="s">
        <v>145</v>
      </c>
      <c r="F3" s="135" t="s">
        <v>146</v>
      </c>
      <c r="G3" s="135" t="s">
        <v>147</v>
      </c>
      <c r="H3" s="135" t="s">
        <v>148</v>
      </c>
      <c r="I3" s="135" t="s">
        <v>149</v>
      </c>
      <c r="J3" s="135" t="s">
        <v>144</v>
      </c>
      <c r="K3" s="135" t="s">
        <v>150</v>
      </c>
      <c r="L3" s="135" t="s">
        <v>151</v>
      </c>
      <c r="M3" s="135" t="s">
        <v>145</v>
      </c>
      <c r="N3" s="135" t="s">
        <v>152</v>
      </c>
      <c r="O3" s="135" t="s">
        <v>153</v>
      </c>
      <c r="P3" s="136"/>
      <c r="Q3" s="2"/>
      <c r="R3" s="2"/>
      <c r="S3" s="2"/>
      <c r="T3" s="2"/>
      <c r="U3" s="2"/>
      <c r="V3" s="2"/>
      <c r="W3" s="2"/>
      <c r="X3" s="2"/>
      <c r="Y3" s="112" t="s">
        <v>3</v>
      </c>
    </row>
    <row r="4" spans="1:26">
      <c r="A4" s="118"/>
      <c r="B4" s="101"/>
      <c r="C4" s="90"/>
      <c r="D4" s="91" t="s">
        <v>154</v>
      </c>
      <c r="E4" s="92" t="s">
        <v>154</v>
      </c>
      <c r="F4" s="92" t="s">
        <v>123</v>
      </c>
      <c r="G4" s="92" t="s">
        <v>154</v>
      </c>
      <c r="H4" s="92" t="s">
        <v>154</v>
      </c>
      <c r="I4" s="92" t="s">
        <v>154</v>
      </c>
      <c r="J4" s="92" t="s">
        <v>154</v>
      </c>
      <c r="K4" s="92" t="s">
        <v>154</v>
      </c>
      <c r="L4" s="92" t="s">
        <v>155</v>
      </c>
      <c r="M4" s="92" t="s">
        <v>154</v>
      </c>
      <c r="N4" s="92" t="s">
        <v>154</v>
      </c>
      <c r="O4" s="92" t="s">
        <v>154</v>
      </c>
      <c r="P4" s="136"/>
      <c r="Q4" s="2"/>
      <c r="R4" s="2"/>
      <c r="S4" s="2"/>
      <c r="T4" s="2"/>
      <c r="U4" s="2"/>
      <c r="V4" s="2"/>
      <c r="W4" s="2"/>
      <c r="X4" s="2"/>
      <c r="Y4" s="112">
        <v>3</v>
      </c>
    </row>
    <row r="5" spans="1:26">
      <c r="A5" s="118"/>
      <c r="B5" s="101"/>
      <c r="C5" s="90"/>
      <c r="D5" s="109"/>
      <c r="E5" s="109"/>
      <c r="F5" s="109"/>
      <c r="G5" s="109"/>
      <c r="H5" s="109"/>
      <c r="I5" s="109"/>
      <c r="J5" s="109"/>
      <c r="K5" s="109"/>
      <c r="L5" s="109"/>
      <c r="M5" s="109"/>
      <c r="N5" s="109"/>
      <c r="O5" s="109"/>
      <c r="P5" s="136"/>
      <c r="Q5" s="2"/>
      <c r="R5" s="2"/>
      <c r="S5" s="2"/>
      <c r="T5" s="2"/>
      <c r="U5" s="2"/>
      <c r="V5" s="2"/>
      <c r="W5" s="2"/>
      <c r="X5" s="2"/>
      <c r="Y5" s="112">
        <v>3</v>
      </c>
    </row>
    <row r="6" spans="1:26">
      <c r="A6" s="118"/>
      <c r="B6" s="100">
        <v>1</v>
      </c>
      <c r="C6" s="96">
        <v>1</v>
      </c>
      <c r="D6" s="171"/>
      <c r="E6" s="171">
        <v>0.7</v>
      </c>
      <c r="F6" s="172">
        <v>0.7</v>
      </c>
      <c r="G6" s="171">
        <v>0.5</v>
      </c>
      <c r="H6" s="172">
        <v>1.06</v>
      </c>
      <c r="I6" s="171">
        <v>1.1889000000000001</v>
      </c>
      <c r="J6" s="172">
        <v>0.83</v>
      </c>
      <c r="K6" s="171">
        <v>1</v>
      </c>
      <c r="L6" s="171">
        <v>0.85799999999999998</v>
      </c>
      <c r="M6" s="171">
        <v>0.7</v>
      </c>
      <c r="N6" s="171">
        <v>0.78</v>
      </c>
      <c r="O6" s="171">
        <v>0.69</v>
      </c>
      <c r="P6" s="173"/>
      <c r="Q6" s="174"/>
      <c r="R6" s="174"/>
      <c r="S6" s="174"/>
      <c r="T6" s="174"/>
      <c r="U6" s="174"/>
      <c r="V6" s="174"/>
      <c r="W6" s="174"/>
      <c r="X6" s="174"/>
      <c r="Y6" s="175">
        <v>1</v>
      </c>
    </row>
    <row r="7" spans="1:26">
      <c r="A7" s="118"/>
      <c r="B7" s="101">
        <v>1</v>
      </c>
      <c r="C7" s="90">
        <v>2</v>
      </c>
      <c r="D7" s="176">
        <v>1</v>
      </c>
      <c r="E7" s="177">
        <v>0.7</v>
      </c>
      <c r="F7" s="178">
        <v>0.8</v>
      </c>
      <c r="G7" s="177">
        <v>0.8</v>
      </c>
      <c r="H7" s="178">
        <v>1.02</v>
      </c>
      <c r="I7" s="177">
        <v>1.1226</v>
      </c>
      <c r="J7" s="178">
        <v>0.82</v>
      </c>
      <c r="K7" s="177">
        <v>1</v>
      </c>
      <c r="L7" s="177">
        <v>0.81100000000000005</v>
      </c>
      <c r="M7" s="177">
        <v>0.8</v>
      </c>
      <c r="N7" s="177">
        <v>0.8</v>
      </c>
      <c r="O7" s="177">
        <v>0.71</v>
      </c>
      <c r="P7" s="173"/>
      <c r="Q7" s="174"/>
      <c r="R7" s="174"/>
      <c r="S7" s="174"/>
      <c r="T7" s="174"/>
      <c r="U7" s="174"/>
      <c r="V7" s="174"/>
      <c r="W7" s="174"/>
      <c r="X7" s="174"/>
      <c r="Y7" s="175">
        <v>21</v>
      </c>
    </row>
    <row r="8" spans="1:26">
      <c r="A8" s="118"/>
      <c r="B8" s="101">
        <v>1</v>
      </c>
      <c r="C8" s="90">
        <v>3</v>
      </c>
      <c r="D8" s="177"/>
      <c r="E8" s="177">
        <v>0.7</v>
      </c>
      <c r="F8" s="178">
        <v>0.6</v>
      </c>
      <c r="G8" s="177">
        <v>0.7</v>
      </c>
      <c r="H8" s="178">
        <v>0.98</v>
      </c>
      <c r="I8" s="177">
        <v>1.1109</v>
      </c>
      <c r="J8" s="178">
        <v>0.83</v>
      </c>
      <c r="K8" s="178">
        <v>1</v>
      </c>
      <c r="L8" s="107">
        <v>0.82499999999999996</v>
      </c>
      <c r="M8" s="107">
        <v>0.7</v>
      </c>
      <c r="N8" s="107">
        <v>0.8</v>
      </c>
      <c r="O8" s="107">
        <v>0.64</v>
      </c>
      <c r="P8" s="173"/>
      <c r="Q8" s="174"/>
      <c r="R8" s="174"/>
      <c r="S8" s="174"/>
      <c r="T8" s="174"/>
      <c r="U8" s="174"/>
      <c r="V8" s="174"/>
      <c r="W8" s="174"/>
      <c r="X8" s="174"/>
      <c r="Y8" s="175">
        <v>16</v>
      </c>
    </row>
    <row r="9" spans="1:26">
      <c r="A9" s="118"/>
      <c r="B9" s="101">
        <v>1</v>
      </c>
      <c r="C9" s="90">
        <v>4</v>
      </c>
      <c r="D9" s="177"/>
      <c r="E9" s="177">
        <v>0.7</v>
      </c>
      <c r="F9" s="178">
        <v>0.7</v>
      </c>
      <c r="G9" s="177">
        <v>1</v>
      </c>
      <c r="H9" s="178">
        <v>1.02</v>
      </c>
      <c r="I9" s="177">
        <v>1.1187</v>
      </c>
      <c r="J9" s="178">
        <v>0.85</v>
      </c>
      <c r="K9" s="178">
        <v>1</v>
      </c>
      <c r="L9" s="107">
        <v>0.83499999999999996</v>
      </c>
      <c r="M9" s="107">
        <v>0.8</v>
      </c>
      <c r="N9" s="107">
        <v>0.83</v>
      </c>
      <c r="O9" s="107">
        <v>0.73</v>
      </c>
      <c r="P9" s="173"/>
      <c r="Q9" s="174"/>
      <c r="R9" s="174"/>
      <c r="S9" s="174"/>
      <c r="T9" s="174"/>
      <c r="U9" s="174"/>
      <c r="V9" s="174"/>
      <c r="W9" s="174"/>
      <c r="X9" s="174"/>
      <c r="Y9" s="175">
        <v>0.83994090909090924</v>
      </c>
      <c r="Z9" s="112"/>
    </row>
    <row r="10" spans="1:26">
      <c r="A10" s="118"/>
      <c r="B10" s="101">
        <v>1</v>
      </c>
      <c r="C10" s="90">
        <v>5</v>
      </c>
      <c r="D10" s="176">
        <v>1</v>
      </c>
      <c r="E10" s="177">
        <v>0.7</v>
      </c>
      <c r="F10" s="177">
        <v>0.6</v>
      </c>
      <c r="G10" s="177">
        <v>0.9</v>
      </c>
      <c r="H10" s="177">
        <v>1.01</v>
      </c>
      <c r="I10" s="177">
        <v>1.1578999999999999</v>
      </c>
      <c r="J10" s="177">
        <v>0.85</v>
      </c>
      <c r="K10" s="177">
        <v>1</v>
      </c>
      <c r="L10" s="177">
        <v>0.81599999999999995</v>
      </c>
      <c r="M10" s="177">
        <v>0.7</v>
      </c>
      <c r="N10" s="177">
        <v>0.81</v>
      </c>
      <c r="O10" s="177">
        <v>0.73</v>
      </c>
      <c r="P10" s="173"/>
      <c r="Q10" s="174"/>
      <c r="R10" s="174"/>
      <c r="S10" s="174"/>
      <c r="T10" s="174"/>
      <c r="U10" s="174"/>
      <c r="V10" s="174"/>
      <c r="W10" s="174"/>
      <c r="X10" s="174"/>
      <c r="Y10" s="115"/>
    </row>
    <row r="11" spans="1:26">
      <c r="A11" s="118"/>
      <c r="B11" s="101">
        <v>1</v>
      </c>
      <c r="C11" s="90">
        <v>6</v>
      </c>
      <c r="D11" s="177"/>
      <c r="E11" s="177">
        <v>0.7</v>
      </c>
      <c r="F11" s="177">
        <v>0.6</v>
      </c>
      <c r="G11" s="177">
        <v>0.9</v>
      </c>
      <c r="H11" s="177">
        <v>1</v>
      </c>
      <c r="I11" s="177">
        <v>1.1451</v>
      </c>
      <c r="J11" s="177">
        <v>0.86</v>
      </c>
      <c r="K11" s="177">
        <v>1</v>
      </c>
      <c r="L11" s="177">
        <v>0.82699999999999996</v>
      </c>
      <c r="M11" s="177">
        <v>0.8</v>
      </c>
      <c r="N11" s="177">
        <v>0.78</v>
      </c>
      <c r="O11" s="177">
        <v>0.69</v>
      </c>
      <c r="P11" s="173"/>
      <c r="Q11" s="174"/>
      <c r="R11" s="174"/>
      <c r="S11" s="174"/>
      <c r="T11" s="174"/>
      <c r="U11" s="174"/>
      <c r="V11" s="174"/>
      <c r="W11" s="174"/>
      <c r="X11" s="174"/>
      <c r="Y11" s="115"/>
    </row>
    <row r="12" spans="1:26">
      <c r="A12" s="118"/>
      <c r="B12" s="102" t="s">
        <v>156</v>
      </c>
      <c r="C12" s="94"/>
      <c r="D12" s="179">
        <v>1</v>
      </c>
      <c r="E12" s="179">
        <v>0.70000000000000007</v>
      </c>
      <c r="F12" s="179">
        <v>0.66666666666666663</v>
      </c>
      <c r="G12" s="179">
        <v>0.79999999999999993</v>
      </c>
      <c r="H12" s="179">
        <v>1.0149999999999999</v>
      </c>
      <c r="I12" s="179">
        <v>1.1406833333333333</v>
      </c>
      <c r="J12" s="179">
        <v>0.84</v>
      </c>
      <c r="K12" s="179">
        <v>1</v>
      </c>
      <c r="L12" s="179">
        <v>0.82866666666666655</v>
      </c>
      <c r="M12" s="179">
        <v>0.75</v>
      </c>
      <c r="N12" s="179">
        <v>0.79999999999999993</v>
      </c>
      <c r="O12" s="179">
        <v>0.69833333333333325</v>
      </c>
      <c r="P12" s="173"/>
      <c r="Q12" s="174"/>
      <c r="R12" s="174"/>
      <c r="S12" s="174"/>
      <c r="T12" s="174"/>
      <c r="U12" s="174"/>
      <c r="V12" s="174"/>
      <c r="W12" s="174"/>
      <c r="X12" s="174"/>
      <c r="Y12" s="115"/>
    </row>
    <row r="13" spans="1:26">
      <c r="A13" s="118"/>
      <c r="B13" s="2" t="s">
        <v>157</v>
      </c>
      <c r="C13" s="114"/>
      <c r="D13" s="107">
        <v>1</v>
      </c>
      <c r="E13" s="107">
        <v>0.7</v>
      </c>
      <c r="F13" s="107">
        <v>0.64999999999999991</v>
      </c>
      <c r="G13" s="107">
        <v>0.85000000000000009</v>
      </c>
      <c r="H13" s="107">
        <v>1.0150000000000001</v>
      </c>
      <c r="I13" s="107">
        <v>1.13385</v>
      </c>
      <c r="J13" s="107">
        <v>0.84</v>
      </c>
      <c r="K13" s="107">
        <v>1</v>
      </c>
      <c r="L13" s="107">
        <v>0.82599999999999996</v>
      </c>
      <c r="M13" s="107">
        <v>0.75</v>
      </c>
      <c r="N13" s="107">
        <v>0.8</v>
      </c>
      <c r="O13" s="107">
        <v>0.7</v>
      </c>
      <c r="P13" s="173"/>
      <c r="Q13" s="174"/>
      <c r="R13" s="174"/>
      <c r="S13" s="174"/>
      <c r="T13" s="174"/>
      <c r="U13" s="174"/>
      <c r="V13" s="174"/>
      <c r="W13" s="174"/>
      <c r="X13" s="174"/>
      <c r="Y13" s="115"/>
    </row>
    <row r="14" spans="1:26">
      <c r="A14" s="118"/>
      <c r="B14" s="2" t="s">
        <v>158</v>
      </c>
      <c r="C14" s="114"/>
      <c r="D14" s="107">
        <v>0</v>
      </c>
      <c r="E14" s="107">
        <v>1.2161883888976234E-16</v>
      </c>
      <c r="F14" s="107">
        <v>8.1649658092772998E-2</v>
      </c>
      <c r="G14" s="107">
        <v>0.17888543819998326</v>
      </c>
      <c r="H14" s="107">
        <v>2.664582518894848E-2</v>
      </c>
      <c r="I14" s="107">
        <v>2.945535039117116E-2</v>
      </c>
      <c r="J14" s="107">
        <v>1.5491933384829681E-2</v>
      </c>
      <c r="K14" s="107">
        <v>0</v>
      </c>
      <c r="L14" s="107">
        <v>1.666933312003412E-2</v>
      </c>
      <c r="M14" s="107">
        <v>5.4772255750516662E-2</v>
      </c>
      <c r="N14" s="107">
        <v>1.8973665961010258E-2</v>
      </c>
      <c r="O14" s="107">
        <v>3.3714487489307415E-2</v>
      </c>
      <c r="P14" s="136"/>
      <c r="Q14" s="2"/>
      <c r="R14" s="2"/>
      <c r="S14" s="2"/>
      <c r="T14" s="2"/>
      <c r="U14" s="2"/>
      <c r="V14" s="2"/>
      <c r="W14" s="2"/>
      <c r="X14" s="2"/>
      <c r="Y14" s="115"/>
    </row>
    <row r="15" spans="1:26">
      <c r="A15" s="118"/>
      <c r="B15" s="2" t="s">
        <v>93</v>
      </c>
      <c r="C15" s="114"/>
      <c r="D15" s="95">
        <v>0</v>
      </c>
      <c r="E15" s="95">
        <v>1.7374119841394619E-16</v>
      </c>
      <c r="F15" s="95">
        <v>0.1224744871391595</v>
      </c>
      <c r="G15" s="95">
        <v>0.2236067977499791</v>
      </c>
      <c r="H15" s="95">
        <v>2.6252044521131508E-2</v>
      </c>
      <c r="I15" s="95">
        <v>2.5822548230888937E-2</v>
      </c>
      <c r="J15" s="95">
        <v>1.8442777839082956E-2</v>
      </c>
      <c r="K15" s="95">
        <v>0</v>
      </c>
      <c r="L15" s="95">
        <v>2.0115848495616397E-2</v>
      </c>
      <c r="M15" s="95">
        <v>7.3029674334022215E-2</v>
      </c>
      <c r="N15" s="95">
        <v>2.3717082451262826E-2</v>
      </c>
      <c r="O15" s="95">
        <v>4.8278502371323272E-2</v>
      </c>
      <c r="P15" s="136"/>
      <c r="Q15" s="2"/>
      <c r="R15" s="2"/>
      <c r="S15" s="2"/>
      <c r="T15" s="2"/>
      <c r="U15" s="2"/>
      <c r="V15" s="2"/>
      <c r="W15" s="2"/>
      <c r="X15" s="2"/>
      <c r="Y15" s="116"/>
    </row>
    <row r="16" spans="1:26">
      <c r="A16" s="118"/>
      <c r="B16" s="103" t="s">
        <v>159</v>
      </c>
      <c r="C16" s="114"/>
      <c r="D16" s="95">
        <v>0.19055994198726078</v>
      </c>
      <c r="E16" s="95">
        <v>-0.16660804060891732</v>
      </c>
      <c r="F16" s="95">
        <v>-0.20629337200849285</v>
      </c>
      <c r="G16" s="95">
        <v>-4.7552046410191395E-2</v>
      </c>
      <c r="H16" s="95">
        <v>0.20841834111706969</v>
      </c>
      <c r="I16" s="95">
        <v>0.35805188315916858</v>
      </c>
      <c r="J16" s="95">
        <v>7.0351269298996044E-5</v>
      </c>
      <c r="K16" s="95">
        <v>0.19055994198726078</v>
      </c>
      <c r="L16" s="95">
        <v>-1.342266140655668E-2</v>
      </c>
      <c r="M16" s="95">
        <v>-0.10708004350955436</v>
      </c>
      <c r="N16" s="95">
        <v>-4.7552046410191395E-2</v>
      </c>
      <c r="O16" s="95">
        <v>-0.16859230717889628</v>
      </c>
      <c r="P16" s="136"/>
      <c r="Q16" s="2"/>
      <c r="R16" s="2"/>
      <c r="S16" s="2"/>
      <c r="T16" s="2"/>
      <c r="U16" s="2"/>
      <c r="V16" s="2"/>
      <c r="W16" s="2"/>
      <c r="X16" s="2"/>
      <c r="Y16" s="116"/>
    </row>
    <row r="17" spans="1:25">
      <c r="B17" s="124"/>
      <c r="C17" s="102"/>
      <c r="D17" s="111"/>
      <c r="E17" s="111"/>
      <c r="F17" s="111"/>
      <c r="G17" s="111"/>
      <c r="H17" s="111"/>
      <c r="I17" s="111"/>
      <c r="J17" s="111"/>
      <c r="K17" s="111"/>
      <c r="L17" s="111"/>
      <c r="M17" s="111"/>
      <c r="N17" s="111"/>
      <c r="O17" s="111"/>
    </row>
    <row r="18" spans="1:25">
      <c r="B18" s="128" t="s">
        <v>216</v>
      </c>
      <c r="Y18" s="112" t="s">
        <v>171</v>
      </c>
    </row>
    <row r="19" spans="1:25">
      <c r="A19" s="108" t="s">
        <v>48</v>
      </c>
      <c r="B19" s="100" t="s">
        <v>120</v>
      </c>
      <c r="C19" s="97" t="s">
        <v>121</v>
      </c>
      <c r="D19" s="98" t="s">
        <v>142</v>
      </c>
      <c r="E19" s="136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112">
        <v>1</v>
      </c>
    </row>
    <row r="20" spans="1:25">
      <c r="A20" s="118"/>
      <c r="B20" s="101" t="s">
        <v>143</v>
      </c>
      <c r="C20" s="90" t="s">
        <v>143</v>
      </c>
      <c r="D20" s="134" t="s">
        <v>145</v>
      </c>
      <c r="E20" s="136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112" t="s">
        <v>1</v>
      </c>
    </row>
    <row r="21" spans="1:25">
      <c r="A21" s="118"/>
      <c r="B21" s="101"/>
      <c r="C21" s="90"/>
      <c r="D21" s="91" t="s">
        <v>154</v>
      </c>
      <c r="E21" s="136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112">
        <v>2</v>
      </c>
    </row>
    <row r="22" spans="1:25">
      <c r="A22" s="118"/>
      <c r="B22" s="101"/>
      <c r="C22" s="90"/>
      <c r="D22" s="109"/>
      <c r="E22" s="136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112">
        <v>2</v>
      </c>
    </row>
    <row r="23" spans="1:25">
      <c r="A23" s="118"/>
      <c r="B23" s="100">
        <v>1</v>
      </c>
      <c r="C23" s="96">
        <v>1</v>
      </c>
      <c r="D23" s="104">
        <v>7.7</v>
      </c>
      <c r="E23" s="136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112">
        <v>1</v>
      </c>
    </row>
    <row r="24" spans="1:25">
      <c r="A24" s="118"/>
      <c r="B24" s="101">
        <v>1</v>
      </c>
      <c r="C24" s="90">
        <v>2</v>
      </c>
      <c r="D24" s="92">
        <v>8.1</v>
      </c>
      <c r="E24" s="136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112">
        <v>1</v>
      </c>
    </row>
    <row r="25" spans="1:25">
      <c r="A25" s="118"/>
      <c r="B25" s="101">
        <v>1</v>
      </c>
      <c r="C25" s="90">
        <v>3</v>
      </c>
      <c r="D25" s="92">
        <v>7.4000000000000012</v>
      </c>
      <c r="E25" s="136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112">
        <v>16</v>
      </c>
    </row>
    <row r="26" spans="1:25">
      <c r="A26" s="118"/>
      <c r="B26" s="101">
        <v>1</v>
      </c>
      <c r="C26" s="90">
        <v>4</v>
      </c>
      <c r="D26" s="92">
        <v>8</v>
      </c>
      <c r="E26" s="136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112">
        <v>7.8</v>
      </c>
    </row>
    <row r="27" spans="1:25">
      <c r="A27" s="118"/>
      <c r="B27" s="101">
        <v>1</v>
      </c>
      <c r="C27" s="90">
        <v>5</v>
      </c>
      <c r="D27" s="92">
        <v>8.1</v>
      </c>
      <c r="E27" s="136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113"/>
    </row>
    <row r="28" spans="1:25">
      <c r="A28" s="118"/>
      <c r="B28" s="101">
        <v>1</v>
      </c>
      <c r="C28" s="90">
        <v>6</v>
      </c>
      <c r="D28" s="92">
        <v>7.5</v>
      </c>
      <c r="E28" s="136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113"/>
    </row>
    <row r="29" spans="1:25">
      <c r="A29" s="118"/>
      <c r="B29" s="102" t="s">
        <v>156</v>
      </c>
      <c r="C29" s="94"/>
      <c r="D29" s="106">
        <v>7.8000000000000007</v>
      </c>
      <c r="E29" s="136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113"/>
    </row>
    <row r="30" spans="1:25">
      <c r="A30" s="118"/>
      <c r="B30" s="2" t="s">
        <v>157</v>
      </c>
      <c r="C30" s="114"/>
      <c r="D30" s="93">
        <v>7.85</v>
      </c>
      <c r="E30" s="136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113"/>
    </row>
    <row r="31" spans="1:25">
      <c r="A31" s="118"/>
      <c r="B31" s="2" t="s">
        <v>158</v>
      </c>
      <c r="C31" s="114"/>
      <c r="D31" s="93">
        <v>0.30983866769659291</v>
      </c>
      <c r="E31" s="180"/>
      <c r="F31" s="181"/>
      <c r="G31" s="181"/>
      <c r="H31" s="181"/>
      <c r="I31" s="181"/>
      <c r="J31" s="181"/>
      <c r="K31" s="181"/>
      <c r="L31" s="181"/>
      <c r="M31" s="181"/>
      <c r="N31" s="181"/>
      <c r="O31" s="181"/>
      <c r="P31" s="181"/>
      <c r="Q31" s="181"/>
      <c r="R31" s="181"/>
      <c r="S31" s="181"/>
      <c r="T31" s="181"/>
      <c r="U31" s="181"/>
      <c r="V31" s="181"/>
      <c r="W31" s="181"/>
      <c r="X31" s="181"/>
      <c r="Y31" s="113"/>
    </row>
    <row r="32" spans="1:25">
      <c r="A32" s="118"/>
      <c r="B32" s="2" t="s">
        <v>93</v>
      </c>
      <c r="C32" s="114"/>
      <c r="D32" s="95">
        <v>3.9722906114947804E-2</v>
      </c>
      <c r="E32" s="136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116"/>
    </row>
    <row r="33" spans="1:25">
      <c r="A33" s="118"/>
      <c r="B33" s="103" t="s">
        <v>159</v>
      </c>
      <c r="C33" s="114"/>
      <c r="D33" s="95">
        <v>2.2204460492503131E-16</v>
      </c>
      <c r="E33" s="136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116"/>
    </row>
    <row r="34" spans="1:25">
      <c r="B34" s="124"/>
      <c r="C34" s="102"/>
      <c r="D34" s="111"/>
    </row>
    <row r="35" spans="1:25">
      <c r="B35" s="128" t="s">
        <v>217</v>
      </c>
      <c r="Y35" s="112" t="s">
        <v>171</v>
      </c>
    </row>
    <row r="36" spans="1:25">
      <c r="A36" s="108" t="s">
        <v>7</v>
      </c>
      <c r="B36" s="100" t="s">
        <v>120</v>
      </c>
      <c r="C36" s="97" t="s">
        <v>121</v>
      </c>
      <c r="D36" s="98" t="s">
        <v>142</v>
      </c>
      <c r="E36" s="99" t="s">
        <v>142</v>
      </c>
      <c r="F36" s="136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112">
        <v>1</v>
      </c>
    </row>
    <row r="37" spans="1:25">
      <c r="A37" s="118"/>
      <c r="B37" s="101" t="s">
        <v>143</v>
      </c>
      <c r="C37" s="90" t="s">
        <v>143</v>
      </c>
      <c r="D37" s="134" t="s">
        <v>144</v>
      </c>
      <c r="E37" s="135" t="s">
        <v>145</v>
      </c>
      <c r="F37" s="136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112" t="s">
        <v>3</v>
      </c>
    </row>
    <row r="38" spans="1:25">
      <c r="A38" s="118"/>
      <c r="B38" s="101"/>
      <c r="C38" s="90"/>
      <c r="D38" s="91" t="s">
        <v>154</v>
      </c>
      <c r="E38" s="92" t="s">
        <v>154</v>
      </c>
      <c r="F38" s="136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112">
        <v>1</v>
      </c>
    </row>
    <row r="39" spans="1:25">
      <c r="A39" s="118"/>
      <c r="B39" s="101"/>
      <c r="C39" s="90"/>
      <c r="D39" s="109"/>
      <c r="E39" s="109"/>
      <c r="F39" s="136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112">
        <v>1</v>
      </c>
    </row>
    <row r="40" spans="1:25">
      <c r="A40" s="118"/>
      <c r="B40" s="100">
        <v>1</v>
      </c>
      <c r="C40" s="96">
        <v>1</v>
      </c>
      <c r="D40" s="182"/>
      <c r="E40" s="182">
        <v>19.100000000000001</v>
      </c>
      <c r="F40" s="183"/>
      <c r="G40" s="184"/>
      <c r="H40" s="184"/>
      <c r="I40" s="184"/>
      <c r="J40" s="184"/>
      <c r="K40" s="184"/>
      <c r="L40" s="184"/>
      <c r="M40" s="184"/>
      <c r="N40" s="184"/>
      <c r="O40" s="184"/>
      <c r="P40" s="184"/>
      <c r="Q40" s="184"/>
      <c r="R40" s="184"/>
      <c r="S40" s="184"/>
      <c r="T40" s="184"/>
      <c r="U40" s="184"/>
      <c r="V40" s="184"/>
      <c r="W40" s="184"/>
      <c r="X40" s="184"/>
      <c r="Y40" s="185">
        <v>1</v>
      </c>
    </row>
    <row r="41" spans="1:25">
      <c r="A41" s="118"/>
      <c r="B41" s="101">
        <v>1</v>
      </c>
      <c r="C41" s="90">
        <v>2</v>
      </c>
      <c r="D41" s="186">
        <v>28</v>
      </c>
      <c r="E41" s="186">
        <v>19.8</v>
      </c>
      <c r="F41" s="183"/>
      <c r="G41" s="184"/>
      <c r="H41" s="184"/>
      <c r="I41" s="184"/>
      <c r="J41" s="184"/>
      <c r="K41" s="184"/>
      <c r="L41" s="184"/>
      <c r="M41" s="184"/>
      <c r="N41" s="184"/>
      <c r="O41" s="184"/>
      <c r="P41" s="184"/>
      <c r="Q41" s="184"/>
      <c r="R41" s="184"/>
      <c r="S41" s="184"/>
      <c r="T41" s="184"/>
      <c r="U41" s="184"/>
      <c r="V41" s="184"/>
      <c r="W41" s="184"/>
      <c r="X41" s="184"/>
      <c r="Y41" s="185">
        <v>2</v>
      </c>
    </row>
    <row r="42" spans="1:25">
      <c r="A42" s="118"/>
      <c r="B42" s="101">
        <v>1</v>
      </c>
      <c r="C42" s="90">
        <v>3</v>
      </c>
      <c r="D42" s="186"/>
      <c r="E42" s="186">
        <v>16.899999999999999</v>
      </c>
      <c r="F42" s="183"/>
      <c r="G42" s="184"/>
      <c r="H42" s="184"/>
      <c r="I42" s="184"/>
      <c r="J42" s="184"/>
      <c r="K42" s="184"/>
      <c r="L42" s="184"/>
      <c r="M42" s="184"/>
      <c r="N42" s="184"/>
      <c r="O42" s="184"/>
      <c r="P42" s="184"/>
      <c r="Q42" s="184"/>
      <c r="R42" s="184"/>
      <c r="S42" s="184"/>
      <c r="T42" s="184"/>
      <c r="U42" s="184"/>
      <c r="V42" s="184"/>
      <c r="W42" s="184"/>
      <c r="X42" s="184"/>
      <c r="Y42" s="185">
        <v>16</v>
      </c>
    </row>
    <row r="43" spans="1:25">
      <c r="A43" s="118"/>
      <c r="B43" s="101">
        <v>1</v>
      </c>
      <c r="C43" s="90">
        <v>4</v>
      </c>
      <c r="D43" s="186"/>
      <c r="E43" s="186">
        <v>20.6</v>
      </c>
      <c r="F43" s="183"/>
      <c r="G43" s="184"/>
      <c r="H43" s="184"/>
      <c r="I43" s="184"/>
      <c r="J43" s="184"/>
      <c r="K43" s="184"/>
      <c r="L43" s="184"/>
      <c r="M43" s="184"/>
      <c r="N43" s="184"/>
      <c r="O43" s="184"/>
      <c r="P43" s="184"/>
      <c r="Q43" s="184"/>
      <c r="R43" s="184"/>
      <c r="S43" s="184"/>
      <c r="T43" s="184"/>
      <c r="U43" s="184"/>
      <c r="V43" s="184"/>
      <c r="W43" s="184"/>
      <c r="X43" s="184"/>
      <c r="Y43" s="185">
        <v>20.566666666666698</v>
      </c>
    </row>
    <row r="44" spans="1:25">
      <c r="A44" s="118"/>
      <c r="B44" s="101">
        <v>1</v>
      </c>
      <c r="C44" s="90">
        <v>5</v>
      </c>
      <c r="D44" s="186">
        <v>17</v>
      </c>
      <c r="E44" s="186">
        <v>17</v>
      </c>
      <c r="F44" s="183"/>
      <c r="G44" s="184"/>
      <c r="H44" s="184"/>
      <c r="I44" s="184"/>
      <c r="J44" s="184"/>
      <c r="K44" s="184"/>
      <c r="L44" s="184"/>
      <c r="M44" s="184"/>
      <c r="N44" s="184"/>
      <c r="O44" s="184"/>
      <c r="P44" s="184"/>
      <c r="Q44" s="184"/>
      <c r="R44" s="184"/>
      <c r="S44" s="184"/>
      <c r="T44" s="184"/>
      <c r="U44" s="184"/>
      <c r="V44" s="184"/>
      <c r="W44" s="184"/>
      <c r="X44" s="184"/>
      <c r="Y44" s="187"/>
    </row>
    <row r="45" spans="1:25">
      <c r="A45" s="118"/>
      <c r="B45" s="101">
        <v>1</v>
      </c>
      <c r="C45" s="90">
        <v>6</v>
      </c>
      <c r="D45" s="186"/>
      <c r="E45" s="186">
        <v>18.399999999999999</v>
      </c>
      <c r="F45" s="183"/>
      <c r="G45" s="184"/>
      <c r="H45" s="184"/>
      <c r="I45" s="184"/>
      <c r="J45" s="184"/>
      <c r="K45" s="184"/>
      <c r="L45" s="184"/>
      <c r="M45" s="184"/>
      <c r="N45" s="184"/>
      <c r="O45" s="184"/>
      <c r="P45" s="184"/>
      <c r="Q45" s="184"/>
      <c r="R45" s="184"/>
      <c r="S45" s="184"/>
      <c r="T45" s="184"/>
      <c r="U45" s="184"/>
      <c r="V45" s="184"/>
      <c r="W45" s="184"/>
      <c r="X45" s="184"/>
      <c r="Y45" s="187"/>
    </row>
    <row r="46" spans="1:25">
      <c r="A46" s="118"/>
      <c r="B46" s="102" t="s">
        <v>156</v>
      </c>
      <c r="C46" s="94"/>
      <c r="D46" s="188">
        <v>22.5</v>
      </c>
      <c r="E46" s="188">
        <v>18.633333333333336</v>
      </c>
      <c r="F46" s="183"/>
      <c r="G46" s="184"/>
      <c r="H46" s="184"/>
      <c r="I46" s="184"/>
      <c r="J46" s="184"/>
      <c r="K46" s="184"/>
      <c r="L46" s="184"/>
      <c r="M46" s="184"/>
      <c r="N46" s="184"/>
      <c r="O46" s="184"/>
      <c r="P46" s="184"/>
      <c r="Q46" s="184"/>
      <c r="R46" s="184"/>
      <c r="S46" s="184"/>
      <c r="T46" s="184"/>
      <c r="U46" s="184"/>
      <c r="V46" s="184"/>
      <c r="W46" s="184"/>
      <c r="X46" s="184"/>
      <c r="Y46" s="187"/>
    </row>
    <row r="47" spans="1:25">
      <c r="A47" s="118"/>
      <c r="B47" s="2" t="s">
        <v>157</v>
      </c>
      <c r="C47" s="114"/>
      <c r="D47" s="189">
        <v>22.5</v>
      </c>
      <c r="E47" s="189">
        <v>18.75</v>
      </c>
      <c r="F47" s="183"/>
      <c r="G47" s="184"/>
      <c r="H47" s="184"/>
      <c r="I47" s="184"/>
      <c r="J47" s="184"/>
      <c r="K47" s="184"/>
      <c r="L47" s="184"/>
      <c r="M47" s="184"/>
      <c r="N47" s="184"/>
      <c r="O47" s="184"/>
      <c r="P47" s="184"/>
      <c r="Q47" s="184"/>
      <c r="R47" s="184"/>
      <c r="S47" s="184"/>
      <c r="T47" s="184"/>
      <c r="U47" s="184"/>
      <c r="V47" s="184"/>
      <c r="W47" s="184"/>
      <c r="X47" s="184"/>
      <c r="Y47" s="187"/>
    </row>
    <row r="48" spans="1:25">
      <c r="A48" s="118"/>
      <c r="B48" s="2" t="s">
        <v>158</v>
      </c>
      <c r="C48" s="114"/>
      <c r="D48" s="189">
        <v>7.7781745930520225</v>
      </c>
      <c r="E48" s="189">
        <v>1.4948801512718903</v>
      </c>
      <c r="F48" s="183"/>
      <c r="G48" s="184"/>
      <c r="H48" s="184"/>
      <c r="I48" s="184"/>
      <c r="J48" s="184"/>
      <c r="K48" s="184"/>
      <c r="L48" s="184"/>
      <c r="M48" s="184"/>
      <c r="N48" s="184"/>
      <c r="O48" s="184"/>
      <c r="P48" s="184"/>
      <c r="Q48" s="184"/>
      <c r="R48" s="184"/>
      <c r="S48" s="184"/>
      <c r="T48" s="184"/>
      <c r="U48" s="184"/>
      <c r="V48" s="184"/>
      <c r="W48" s="184"/>
      <c r="X48" s="184"/>
      <c r="Y48" s="187"/>
    </row>
    <row r="49" spans="1:25">
      <c r="A49" s="118"/>
      <c r="B49" s="2" t="s">
        <v>93</v>
      </c>
      <c r="C49" s="114"/>
      <c r="D49" s="95">
        <v>0.34569664858008992</v>
      </c>
      <c r="E49" s="95">
        <v>8.0226126186326838E-2</v>
      </c>
      <c r="F49" s="136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116"/>
    </row>
    <row r="50" spans="1:25">
      <c r="A50" s="118"/>
      <c r="B50" s="103" t="s">
        <v>159</v>
      </c>
      <c r="C50" s="114"/>
      <c r="D50" s="95">
        <v>9.4003241491084299E-2</v>
      </c>
      <c r="E50" s="95">
        <v>-9.4003241491087186E-2</v>
      </c>
      <c r="F50" s="136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116"/>
    </row>
    <row r="51" spans="1:25">
      <c r="B51" s="124"/>
      <c r="C51" s="102"/>
      <c r="D51" s="111"/>
      <c r="E51" s="111"/>
    </row>
    <row r="52" spans="1:25">
      <c r="B52" s="128" t="s">
        <v>218</v>
      </c>
      <c r="Y52" s="112" t="s">
        <v>171</v>
      </c>
    </row>
    <row r="53" spans="1:25">
      <c r="A53" s="108" t="s">
        <v>10</v>
      </c>
      <c r="B53" s="100" t="s">
        <v>120</v>
      </c>
      <c r="C53" s="97" t="s">
        <v>121</v>
      </c>
      <c r="D53" s="98" t="s">
        <v>142</v>
      </c>
      <c r="E53" s="99" t="s">
        <v>142</v>
      </c>
      <c r="F53" s="136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112">
        <v>1</v>
      </c>
    </row>
    <row r="54" spans="1:25">
      <c r="A54" s="118"/>
      <c r="B54" s="101" t="s">
        <v>143</v>
      </c>
      <c r="C54" s="90" t="s">
        <v>143</v>
      </c>
      <c r="D54" s="134" t="s">
        <v>144</v>
      </c>
      <c r="E54" s="135" t="s">
        <v>145</v>
      </c>
      <c r="F54" s="136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112" t="s">
        <v>3</v>
      </c>
    </row>
    <row r="55" spans="1:25">
      <c r="A55" s="118"/>
      <c r="B55" s="101"/>
      <c r="C55" s="90"/>
      <c r="D55" s="91" t="s">
        <v>154</v>
      </c>
      <c r="E55" s="92" t="s">
        <v>154</v>
      </c>
      <c r="F55" s="136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112">
        <v>0</v>
      </c>
    </row>
    <row r="56" spans="1:25">
      <c r="A56" s="118"/>
      <c r="B56" s="101"/>
      <c r="C56" s="90"/>
      <c r="D56" s="109"/>
      <c r="E56" s="109"/>
      <c r="F56" s="136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112">
        <v>0</v>
      </c>
    </row>
    <row r="57" spans="1:25">
      <c r="A57" s="118"/>
      <c r="B57" s="100">
        <v>1</v>
      </c>
      <c r="C57" s="96">
        <v>1</v>
      </c>
      <c r="D57" s="190"/>
      <c r="E57" s="190">
        <v>1037</v>
      </c>
      <c r="F57" s="191"/>
      <c r="G57" s="192"/>
      <c r="H57" s="192"/>
      <c r="I57" s="192"/>
      <c r="J57" s="192"/>
      <c r="K57" s="192"/>
      <c r="L57" s="192"/>
      <c r="M57" s="192"/>
      <c r="N57" s="192"/>
      <c r="O57" s="192"/>
      <c r="P57" s="192"/>
      <c r="Q57" s="192"/>
      <c r="R57" s="192"/>
      <c r="S57" s="192"/>
      <c r="T57" s="192"/>
      <c r="U57" s="192"/>
      <c r="V57" s="192"/>
      <c r="W57" s="192"/>
      <c r="X57" s="192"/>
      <c r="Y57" s="193">
        <v>1</v>
      </c>
    </row>
    <row r="58" spans="1:25">
      <c r="A58" s="118"/>
      <c r="B58" s="101">
        <v>1</v>
      </c>
      <c r="C58" s="90">
        <v>2</v>
      </c>
      <c r="D58" s="194">
        <v>993</v>
      </c>
      <c r="E58" s="194">
        <v>1039</v>
      </c>
      <c r="F58" s="191"/>
      <c r="G58" s="192"/>
      <c r="H58" s="192"/>
      <c r="I58" s="192"/>
      <c r="J58" s="192"/>
      <c r="K58" s="192"/>
      <c r="L58" s="192"/>
      <c r="M58" s="192"/>
      <c r="N58" s="192"/>
      <c r="O58" s="192"/>
      <c r="P58" s="192"/>
      <c r="Q58" s="192"/>
      <c r="R58" s="192"/>
      <c r="S58" s="192"/>
      <c r="T58" s="192"/>
      <c r="U58" s="192"/>
      <c r="V58" s="192"/>
      <c r="W58" s="192"/>
      <c r="X58" s="192"/>
      <c r="Y58" s="193">
        <v>3</v>
      </c>
    </row>
    <row r="59" spans="1:25">
      <c r="A59" s="118"/>
      <c r="B59" s="101">
        <v>1</v>
      </c>
      <c r="C59" s="90">
        <v>3</v>
      </c>
      <c r="D59" s="194"/>
      <c r="E59" s="194">
        <v>990.99999999999989</v>
      </c>
      <c r="F59" s="191"/>
      <c r="G59" s="192"/>
      <c r="H59" s="192"/>
      <c r="I59" s="192"/>
      <c r="J59" s="192"/>
      <c r="K59" s="192"/>
      <c r="L59" s="192"/>
      <c r="M59" s="192"/>
      <c r="N59" s="192"/>
      <c r="O59" s="192"/>
      <c r="P59" s="192"/>
      <c r="Q59" s="192"/>
      <c r="R59" s="192"/>
      <c r="S59" s="192"/>
      <c r="T59" s="192"/>
      <c r="U59" s="192"/>
      <c r="V59" s="192"/>
      <c r="W59" s="192"/>
      <c r="X59" s="192"/>
      <c r="Y59" s="193">
        <v>16</v>
      </c>
    </row>
    <row r="60" spans="1:25">
      <c r="A60" s="118"/>
      <c r="B60" s="101">
        <v>1</v>
      </c>
      <c r="C60" s="90">
        <v>4</v>
      </c>
      <c r="D60" s="194"/>
      <c r="E60" s="194">
        <v>1033</v>
      </c>
      <c r="F60" s="191"/>
      <c r="G60" s="192"/>
      <c r="H60" s="192"/>
      <c r="I60" s="192"/>
      <c r="J60" s="192"/>
      <c r="K60" s="192"/>
      <c r="L60" s="192"/>
      <c r="M60" s="192"/>
      <c r="N60" s="192"/>
      <c r="O60" s="192"/>
      <c r="P60" s="192"/>
      <c r="Q60" s="192"/>
      <c r="R60" s="192"/>
      <c r="S60" s="192"/>
      <c r="T60" s="192"/>
      <c r="U60" s="192"/>
      <c r="V60" s="192"/>
      <c r="W60" s="192"/>
      <c r="X60" s="192"/>
      <c r="Y60" s="193">
        <v>1012.08333333333</v>
      </c>
    </row>
    <row r="61" spans="1:25">
      <c r="A61" s="118"/>
      <c r="B61" s="101">
        <v>1</v>
      </c>
      <c r="C61" s="90">
        <v>5</v>
      </c>
      <c r="D61" s="194">
        <v>1010</v>
      </c>
      <c r="E61" s="194">
        <v>1026</v>
      </c>
      <c r="F61" s="191"/>
      <c r="G61" s="192"/>
      <c r="H61" s="192"/>
      <c r="I61" s="192"/>
      <c r="J61" s="192"/>
      <c r="K61" s="192"/>
      <c r="L61" s="192"/>
      <c r="M61" s="192"/>
      <c r="N61" s="192"/>
      <c r="O61" s="192"/>
      <c r="P61" s="192"/>
      <c r="Q61" s="192"/>
      <c r="R61" s="192"/>
      <c r="S61" s="192"/>
      <c r="T61" s="192"/>
      <c r="U61" s="192"/>
      <c r="V61" s="192"/>
      <c r="W61" s="192"/>
      <c r="X61" s="192"/>
      <c r="Y61" s="195"/>
    </row>
    <row r="62" spans="1:25">
      <c r="A62" s="118"/>
      <c r="B62" s="101">
        <v>1</v>
      </c>
      <c r="C62" s="90">
        <v>6</v>
      </c>
      <c r="D62" s="194"/>
      <c r="E62" s="194">
        <v>1010</v>
      </c>
      <c r="F62" s="191"/>
      <c r="G62" s="192"/>
      <c r="H62" s="192"/>
      <c r="I62" s="192"/>
      <c r="J62" s="192"/>
      <c r="K62" s="192"/>
      <c r="L62" s="192"/>
      <c r="M62" s="192"/>
      <c r="N62" s="192"/>
      <c r="O62" s="192"/>
      <c r="P62" s="192"/>
      <c r="Q62" s="192"/>
      <c r="R62" s="192"/>
      <c r="S62" s="192"/>
      <c r="T62" s="192"/>
      <c r="U62" s="192"/>
      <c r="V62" s="192"/>
      <c r="W62" s="192"/>
      <c r="X62" s="192"/>
      <c r="Y62" s="195"/>
    </row>
    <row r="63" spans="1:25">
      <c r="A63" s="118"/>
      <c r="B63" s="102" t="s">
        <v>156</v>
      </c>
      <c r="C63" s="94"/>
      <c r="D63" s="196">
        <v>1001.5</v>
      </c>
      <c r="E63" s="196">
        <v>1022.6666666666666</v>
      </c>
      <c r="F63" s="191"/>
      <c r="G63" s="192"/>
      <c r="H63" s="192"/>
      <c r="I63" s="192"/>
      <c r="J63" s="192"/>
      <c r="K63" s="192"/>
      <c r="L63" s="192"/>
      <c r="M63" s="192"/>
      <c r="N63" s="192"/>
      <c r="O63" s="192"/>
      <c r="P63" s="192"/>
      <c r="Q63" s="192"/>
      <c r="R63" s="192"/>
      <c r="S63" s="192"/>
      <c r="T63" s="192"/>
      <c r="U63" s="192"/>
      <c r="V63" s="192"/>
      <c r="W63" s="192"/>
      <c r="X63" s="192"/>
      <c r="Y63" s="195"/>
    </row>
    <row r="64" spans="1:25">
      <c r="A64" s="118"/>
      <c r="B64" s="2" t="s">
        <v>157</v>
      </c>
      <c r="C64" s="114"/>
      <c r="D64" s="197">
        <v>1001.5</v>
      </c>
      <c r="E64" s="197">
        <v>1029.5</v>
      </c>
      <c r="F64" s="191"/>
      <c r="G64" s="192"/>
      <c r="H64" s="192"/>
      <c r="I64" s="192"/>
      <c r="J64" s="192"/>
      <c r="K64" s="192"/>
      <c r="L64" s="192"/>
      <c r="M64" s="192"/>
      <c r="N64" s="192"/>
      <c r="O64" s="192"/>
      <c r="P64" s="192"/>
      <c r="Q64" s="192"/>
      <c r="R64" s="192"/>
      <c r="S64" s="192"/>
      <c r="T64" s="192"/>
      <c r="U64" s="192"/>
      <c r="V64" s="192"/>
      <c r="W64" s="192"/>
      <c r="X64" s="192"/>
      <c r="Y64" s="195"/>
    </row>
    <row r="65" spans="1:25">
      <c r="A65" s="118"/>
      <c r="B65" s="2" t="s">
        <v>158</v>
      </c>
      <c r="C65" s="114"/>
      <c r="D65" s="197">
        <v>12.020815280171307</v>
      </c>
      <c r="E65" s="197">
        <v>18.726095873584224</v>
      </c>
      <c r="F65" s="191"/>
      <c r="G65" s="192"/>
      <c r="H65" s="192"/>
      <c r="I65" s="192"/>
      <c r="J65" s="192"/>
      <c r="K65" s="192"/>
      <c r="L65" s="192"/>
      <c r="M65" s="192"/>
      <c r="N65" s="192"/>
      <c r="O65" s="192"/>
      <c r="P65" s="192"/>
      <c r="Q65" s="192"/>
      <c r="R65" s="192"/>
      <c r="S65" s="192"/>
      <c r="T65" s="192"/>
      <c r="U65" s="192"/>
      <c r="V65" s="192"/>
      <c r="W65" s="192"/>
      <c r="X65" s="192"/>
      <c r="Y65" s="195"/>
    </row>
    <row r="66" spans="1:25">
      <c r="A66" s="118"/>
      <c r="B66" s="2" t="s">
        <v>93</v>
      </c>
      <c r="C66" s="114"/>
      <c r="D66" s="95">
        <v>1.2002811063575944E-2</v>
      </c>
      <c r="E66" s="95">
        <v>1.8311045508719908E-2</v>
      </c>
      <c r="F66" s="136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116"/>
    </row>
    <row r="67" spans="1:25">
      <c r="A67" s="118"/>
      <c r="B67" s="103" t="s">
        <v>159</v>
      </c>
      <c r="C67" s="114"/>
      <c r="D67" s="95">
        <v>-1.0456978180317877E-2</v>
      </c>
      <c r="E67" s="95">
        <v>1.0456978180324539E-2</v>
      </c>
      <c r="F67" s="136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116"/>
    </row>
    <row r="68" spans="1:25">
      <c r="B68" s="124"/>
      <c r="C68" s="102"/>
      <c r="D68" s="111"/>
      <c r="E68" s="111"/>
    </row>
    <row r="69" spans="1:25">
      <c r="B69" s="128" t="s">
        <v>219</v>
      </c>
      <c r="Y69" s="112" t="s">
        <v>171</v>
      </c>
    </row>
    <row r="70" spans="1:25">
      <c r="A70" s="108" t="s">
        <v>13</v>
      </c>
      <c r="B70" s="100" t="s">
        <v>120</v>
      </c>
      <c r="C70" s="97" t="s">
        <v>121</v>
      </c>
      <c r="D70" s="98" t="s">
        <v>142</v>
      </c>
      <c r="E70" s="99" t="s">
        <v>142</v>
      </c>
      <c r="F70" s="136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112">
        <v>1</v>
      </c>
    </row>
    <row r="71" spans="1:25">
      <c r="A71" s="118"/>
      <c r="B71" s="101" t="s">
        <v>143</v>
      </c>
      <c r="C71" s="90" t="s">
        <v>143</v>
      </c>
      <c r="D71" s="134" t="s">
        <v>144</v>
      </c>
      <c r="E71" s="135" t="s">
        <v>145</v>
      </c>
      <c r="F71" s="136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112" t="s">
        <v>3</v>
      </c>
    </row>
    <row r="72" spans="1:25">
      <c r="A72" s="118"/>
      <c r="B72" s="101"/>
      <c r="C72" s="90"/>
      <c r="D72" s="91" t="s">
        <v>154</v>
      </c>
      <c r="E72" s="92" t="s">
        <v>154</v>
      </c>
      <c r="F72" s="136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112">
        <v>2</v>
      </c>
    </row>
    <row r="73" spans="1:25">
      <c r="A73" s="118"/>
      <c r="B73" s="101"/>
      <c r="C73" s="90"/>
      <c r="D73" s="109"/>
      <c r="E73" s="109"/>
      <c r="F73" s="136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112">
        <v>2</v>
      </c>
    </row>
    <row r="74" spans="1:25">
      <c r="A74" s="118"/>
      <c r="B74" s="100">
        <v>1</v>
      </c>
      <c r="C74" s="96">
        <v>1</v>
      </c>
      <c r="D74" s="104"/>
      <c r="E74" s="104">
        <v>3</v>
      </c>
      <c r="F74" s="136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112">
        <v>1</v>
      </c>
    </row>
    <row r="75" spans="1:25">
      <c r="A75" s="118"/>
      <c r="B75" s="101">
        <v>1</v>
      </c>
      <c r="C75" s="90">
        <v>2</v>
      </c>
      <c r="D75" s="92">
        <v>3</v>
      </c>
      <c r="E75" s="92">
        <v>3</v>
      </c>
      <c r="F75" s="136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112">
        <v>4</v>
      </c>
    </row>
    <row r="76" spans="1:25">
      <c r="A76" s="118"/>
      <c r="B76" s="101">
        <v>1</v>
      </c>
      <c r="C76" s="90">
        <v>3</v>
      </c>
      <c r="D76" s="92"/>
      <c r="E76" s="92">
        <v>3</v>
      </c>
      <c r="F76" s="136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112">
        <v>16</v>
      </c>
    </row>
    <row r="77" spans="1:25">
      <c r="A77" s="118"/>
      <c r="B77" s="101">
        <v>1</v>
      </c>
      <c r="C77" s="90">
        <v>4</v>
      </c>
      <c r="D77" s="92"/>
      <c r="E77" s="92">
        <v>3</v>
      </c>
      <c r="F77" s="136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112">
        <v>3</v>
      </c>
    </row>
    <row r="78" spans="1:25">
      <c r="A78" s="118"/>
      <c r="B78" s="101">
        <v>1</v>
      </c>
      <c r="C78" s="90">
        <v>5</v>
      </c>
      <c r="D78" s="92">
        <v>3</v>
      </c>
      <c r="E78" s="92">
        <v>3</v>
      </c>
      <c r="F78" s="136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113"/>
    </row>
    <row r="79" spans="1:25">
      <c r="A79" s="118"/>
      <c r="B79" s="101">
        <v>1</v>
      </c>
      <c r="C79" s="90">
        <v>6</v>
      </c>
      <c r="D79" s="92"/>
      <c r="E79" s="92">
        <v>3</v>
      </c>
      <c r="F79" s="136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113"/>
    </row>
    <row r="80" spans="1:25">
      <c r="A80" s="118"/>
      <c r="B80" s="102" t="s">
        <v>156</v>
      </c>
      <c r="C80" s="94"/>
      <c r="D80" s="106">
        <v>3</v>
      </c>
      <c r="E80" s="106">
        <v>3</v>
      </c>
      <c r="F80" s="136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113"/>
    </row>
    <row r="81" spans="1:25">
      <c r="A81" s="118"/>
      <c r="B81" s="2" t="s">
        <v>157</v>
      </c>
      <c r="C81" s="114"/>
      <c r="D81" s="93">
        <v>3</v>
      </c>
      <c r="E81" s="93">
        <v>3</v>
      </c>
      <c r="F81" s="136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113"/>
    </row>
    <row r="82" spans="1:25">
      <c r="A82" s="118"/>
      <c r="B82" s="2" t="s">
        <v>158</v>
      </c>
      <c r="C82" s="114"/>
      <c r="D82" s="93">
        <v>0</v>
      </c>
      <c r="E82" s="93">
        <v>0</v>
      </c>
      <c r="F82" s="180"/>
      <c r="G82" s="181"/>
      <c r="H82" s="181"/>
      <c r="I82" s="181"/>
      <c r="J82" s="181"/>
      <c r="K82" s="181"/>
      <c r="L82" s="181"/>
      <c r="M82" s="181"/>
      <c r="N82" s="181"/>
      <c r="O82" s="181"/>
      <c r="P82" s="181"/>
      <c r="Q82" s="181"/>
      <c r="R82" s="181"/>
      <c r="S82" s="181"/>
      <c r="T82" s="181"/>
      <c r="U82" s="181"/>
      <c r="V82" s="181"/>
      <c r="W82" s="181"/>
      <c r="X82" s="181"/>
      <c r="Y82" s="113"/>
    </row>
    <row r="83" spans="1:25">
      <c r="A83" s="118"/>
      <c r="B83" s="2" t="s">
        <v>93</v>
      </c>
      <c r="C83" s="114"/>
      <c r="D83" s="95">
        <v>0</v>
      </c>
      <c r="E83" s="95">
        <v>0</v>
      </c>
      <c r="F83" s="136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116"/>
    </row>
    <row r="84" spans="1:25">
      <c r="A84" s="118"/>
      <c r="B84" s="103" t="s">
        <v>159</v>
      </c>
      <c r="C84" s="114"/>
      <c r="D84" s="95">
        <v>0</v>
      </c>
      <c r="E84" s="95">
        <v>0</v>
      </c>
      <c r="F84" s="136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116"/>
    </row>
    <row r="85" spans="1:25">
      <c r="B85" s="124"/>
      <c r="C85" s="102"/>
      <c r="D85" s="111"/>
      <c r="E85" s="111"/>
    </row>
    <row r="86" spans="1:25">
      <c r="B86" s="128" t="s">
        <v>220</v>
      </c>
      <c r="Y86" s="112" t="s">
        <v>171</v>
      </c>
    </row>
    <row r="87" spans="1:25">
      <c r="A87" s="108" t="s">
        <v>16</v>
      </c>
      <c r="B87" s="100" t="s">
        <v>120</v>
      </c>
      <c r="C87" s="97" t="s">
        <v>121</v>
      </c>
      <c r="D87" s="98" t="s">
        <v>142</v>
      </c>
      <c r="E87" s="99" t="s">
        <v>142</v>
      </c>
      <c r="F87" s="136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112">
        <v>1</v>
      </c>
    </row>
    <row r="88" spans="1:25">
      <c r="A88" s="118"/>
      <c r="B88" s="101" t="s">
        <v>143</v>
      </c>
      <c r="C88" s="90" t="s">
        <v>143</v>
      </c>
      <c r="D88" s="134" t="s">
        <v>144</v>
      </c>
      <c r="E88" s="135" t="s">
        <v>145</v>
      </c>
      <c r="F88" s="136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112" t="s">
        <v>3</v>
      </c>
    </row>
    <row r="89" spans="1:25">
      <c r="A89" s="118"/>
      <c r="B89" s="101"/>
      <c r="C89" s="90"/>
      <c r="D89" s="91" t="s">
        <v>154</v>
      </c>
      <c r="E89" s="92" t="s">
        <v>154</v>
      </c>
      <c r="F89" s="136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112">
        <v>2</v>
      </c>
    </row>
    <row r="90" spans="1:25">
      <c r="A90" s="118"/>
      <c r="B90" s="101"/>
      <c r="C90" s="90"/>
      <c r="D90" s="109"/>
      <c r="E90" s="109"/>
      <c r="F90" s="136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112">
        <v>2</v>
      </c>
    </row>
    <row r="91" spans="1:25">
      <c r="A91" s="118"/>
      <c r="B91" s="100">
        <v>1</v>
      </c>
      <c r="C91" s="96">
        <v>1</v>
      </c>
      <c r="D91" s="104"/>
      <c r="E91" s="104">
        <v>1.5</v>
      </c>
      <c r="F91" s="136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112">
        <v>1</v>
      </c>
    </row>
    <row r="92" spans="1:25">
      <c r="A92" s="118"/>
      <c r="B92" s="101">
        <v>1</v>
      </c>
      <c r="C92" s="90">
        <v>2</v>
      </c>
      <c r="D92" s="92">
        <v>1.6</v>
      </c>
      <c r="E92" s="92">
        <v>1.4</v>
      </c>
      <c r="F92" s="136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112">
        <v>5</v>
      </c>
    </row>
    <row r="93" spans="1:25">
      <c r="A93" s="118"/>
      <c r="B93" s="101">
        <v>1</v>
      </c>
      <c r="C93" s="90">
        <v>3</v>
      </c>
      <c r="D93" s="92"/>
      <c r="E93" s="92">
        <v>1.4</v>
      </c>
      <c r="F93" s="136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112">
        <v>16</v>
      </c>
    </row>
    <row r="94" spans="1:25">
      <c r="A94" s="118"/>
      <c r="B94" s="101">
        <v>1</v>
      </c>
      <c r="C94" s="90">
        <v>4</v>
      </c>
      <c r="D94" s="92"/>
      <c r="E94" s="92">
        <v>1.4</v>
      </c>
      <c r="F94" s="136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112">
        <v>1.49166666666667</v>
      </c>
    </row>
    <row r="95" spans="1:25">
      <c r="A95" s="118"/>
      <c r="B95" s="101">
        <v>1</v>
      </c>
      <c r="C95" s="90">
        <v>5</v>
      </c>
      <c r="D95" s="92">
        <v>1.5</v>
      </c>
      <c r="E95" s="92">
        <v>1.4</v>
      </c>
      <c r="F95" s="136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113"/>
    </row>
    <row r="96" spans="1:25">
      <c r="A96" s="118"/>
      <c r="B96" s="101">
        <v>1</v>
      </c>
      <c r="C96" s="90">
        <v>6</v>
      </c>
      <c r="D96" s="92"/>
      <c r="E96" s="92">
        <v>1.5</v>
      </c>
      <c r="F96" s="136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113"/>
    </row>
    <row r="97" spans="1:25">
      <c r="A97" s="118"/>
      <c r="B97" s="102" t="s">
        <v>156</v>
      </c>
      <c r="C97" s="94"/>
      <c r="D97" s="106">
        <v>1.55</v>
      </c>
      <c r="E97" s="106">
        <v>1.4333333333333333</v>
      </c>
      <c r="F97" s="136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113"/>
    </row>
    <row r="98" spans="1:25">
      <c r="A98" s="118"/>
      <c r="B98" s="2" t="s">
        <v>157</v>
      </c>
      <c r="C98" s="114"/>
      <c r="D98" s="93">
        <v>1.55</v>
      </c>
      <c r="E98" s="93">
        <v>1.4</v>
      </c>
      <c r="F98" s="136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113"/>
    </row>
    <row r="99" spans="1:25">
      <c r="A99" s="118"/>
      <c r="B99" s="2" t="s">
        <v>158</v>
      </c>
      <c r="C99" s="114"/>
      <c r="D99" s="93">
        <v>7.0710678118654821E-2</v>
      </c>
      <c r="E99" s="93">
        <v>5.1639777949432274E-2</v>
      </c>
      <c r="F99" s="180"/>
      <c r="G99" s="181"/>
      <c r="H99" s="181"/>
      <c r="I99" s="181"/>
      <c r="J99" s="181"/>
      <c r="K99" s="181"/>
      <c r="L99" s="181"/>
      <c r="M99" s="181"/>
      <c r="N99" s="181"/>
      <c r="O99" s="181"/>
      <c r="P99" s="181"/>
      <c r="Q99" s="181"/>
      <c r="R99" s="181"/>
      <c r="S99" s="181"/>
      <c r="T99" s="181"/>
      <c r="U99" s="181"/>
      <c r="V99" s="181"/>
      <c r="W99" s="181"/>
      <c r="X99" s="181"/>
      <c r="Y99" s="113"/>
    </row>
    <row r="100" spans="1:25">
      <c r="A100" s="118"/>
      <c r="B100" s="2" t="s">
        <v>93</v>
      </c>
      <c r="C100" s="114"/>
      <c r="D100" s="95">
        <v>4.5619792334616015E-2</v>
      </c>
      <c r="E100" s="95">
        <v>3.6027752057743445E-2</v>
      </c>
      <c r="F100" s="136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116"/>
    </row>
    <row r="101" spans="1:25">
      <c r="A101" s="118"/>
      <c r="B101" s="103" t="s">
        <v>159</v>
      </c>
      <c r="C101" s="114"/>
      <c r="D101" s="95">
        <v>3.9106145251394331E-2</v>
      </c>
      <c r="E101" s="95">
        <v>-3.9106145251398772E-2</v>
      </c>
      <c r="F101" s="136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116"/>
    </row>
    <row r="102" spans="1:25">
      <c r="B102" s="124"/>
      <c r="C102" s="102"/>
      <c r="D102" s="111"/>
      <c r="E102" s="111"/>
    </row>
    <row r="103" spans="1:25">
      <c r="B103" s="128" t="s">
        <v>221</v>
      </c>
      <c r="Y103" s="112" t="s">
        <v>171</v>
      </c>
    </row>
    <row r="104" spans="1:25">
      <c r="A104" s="108" t="s">
        <v>49</v>
      </c>
      <c r="B104" s="100" t="s">
        <v>120</v>
      </c>
      <c r="C104" s="97" t="s">
        <v>121</v>
      </c>
      <c r="D104" s="98" t="s">
        <v>142</v>
      </c>
      <c r="E104" s="136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112">
        <v>1</v>
      </c>
    </row>
    <row r="105" spans="1:25">
      <c r="A105" s="118"/>
      <c r="B105" s="101" t="s">
        <v>143</v>
      </c>
      <c r="C105" s="90" t="s">
        <v>143</v>
      </c>
      <c r="D105" s="134" t="s">
        <v>145</v>
      </c>
      <c r="E105" s="136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112" t="s">
        <v>1</v>
      </c>
    </row>
    <row r="106" spans="1:25">
      <c r="A106" s="118"/>
      <c r="B106" s="101"/>
      <c r="C106" s="90"/>
      <c r="D106" s="91" t="s">
        <v>154</v>
      </c>
      <c r="E106" s="136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112">
        <v>2</v>
      </c>
    </row>
    <row r="107" spans="1:25">
      <c r="A107" s="118"/>
      <c r="B107" s="101"/>
      <c r="C107" s="90"/>
      <c r="D107" s="109"/>
      <c r="E107" s="136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112">
        <v>2</v>
      </c>
    </row>
    <row r="108" spans="1:25">
      <c r="A108" s="118"/>
      <c r="B108" s="100">
        <v>1</v>
      </c>
      <c r="C108" s="96">
        <v>1</v>
      </c>
      <c r="D108" s="104">
        <v>3</v>
      </c>
      <c r="E108" s="136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112">
        <v>1</v>
      </c>
    </row>
    <row r="109" spans="1:25">
      <c r="A109" s="118"/>
      <c r="B109" s="101">
        <v>1</v>
      </c>
      <c r="C109" s="90">
        <v>2</v>
      </c>
      <c r="D109" s="92">
        <v>3.1</v>
      </c>
      <c r="E109" s="136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112">
        <v>6</v>
      </c>
    </row>
    <row r="110" spans="1:25">
      <c r="A110" s="118"/>
      <c r="B110" s="101">
        <v>1</v>
      </c>
      <c r="C110" s="90">
        <v>3</v>
      </c>
      <c r="D110" s="92">
        <v>2.9</v>
      </c>
      <c r="E110" s="136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112">
        <v>16</v>
      </c>
    </row>
    <row r="111" spans="1:25">
      <c r="A111" s="118"/>
      <c r="B111" s="101">
        <v>1</v>
      </c>
      <c r="C111" s="90">
        <v>4</v>
      </c>
      <c r="D111" s="92">
        <v>3.1</v>
      </c>
      <c r="E111" s="136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112">
        <v>3.0333333333333301</v>
      </c>
    </row>
    <row r="112" spans="1:25">
      <c r="A112" s="118"/>
      <c r="B112" s="101">
        <v>1</v>
      </c>
      <c r="C112" s="90">
        <v>5</v>
      </c>
      <c r="D112" s="92">
        <v>3.1</v>
      </c>
      <c r="E112" s="136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113"/>
    </row>
    <row r="113" spans="1:25">
      <c r="A113" s="118"/>
      <c r="B113" s="101">
        <v>1</v>
      </c>
      <c r="C113" s="90">
        <v>6</v>
      </c>
      <c r="D113" s="92">
        <v>3</v>
      </c>
      <c r="E113" s="136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113"/>
    </row>
    <row r="114" spans="1:25">
      <c r="A114" s="118"/>
      <c r="B114" s="102" t="s">
        <v>156</v>
      </c>
      <c r="C114" s="94"/>
      <c r="D114" s="106">
        <v>3.0333333333333332</v>
      </c>
      <c r="E114" s="136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113"/>
    </row>
    <row r="115" spans="1:25">
      <c r="A115" s="118"/>
      <c r="B115" s="2" t="s">
        <v>157</v>
      </c>
      <c r="C115" s="114"/>
      <c r="D115" s="93">
        <v>3.05</v>
      </c>
      <c r="E115" s="136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113"/>
    </row>
    <row r="116" spans="1:25">
      <c r="A116" s="118"/>
      <c r="B116" s="2" t="s">
        <v>158</v>
      </c>
      <c r="C116" s="114"/>
      <c r="D116" s="93">
        <v>8.1649658092772678E-2</v>
      </c>
      <c r="E116" s="180"/>
      <c r="F116" s="181"/>
      <c r="G116" s="181"/>
      <c r="H116" s="181"/>
      <c r="I116" s="181"/>
      <c r="J116" s="181"/>
      <c r="K116" s="181"/>
      <c r="L116" s="181"/>
      <c r="M116" s="181"/>
      <c r="N116" s="181"/>
      <c r="O116" s="181"/>
      <c r="P116" s="181"/>
      <c r="Q116" s="181"/>
      <c r="R116" s="181"/>
      <c r="S116" s="181"/>
      <c r="T116" s="181"/>
      <c r="U116" s="181"/>
      <c r="V116" s="181"/>
      <c r="W116" s="181"/>
      <c r="X116" s="181"/>
      <c r="Y116" s="113"/>
    </row>
    <row r="117" spans="1:25">
      <c r="A117" s="118"/>
      <c r="B117" s="2" t="s">
        <v>93</v>
      </c>
      <c r="C117" s="114"/>
      <c r="D117" s="95">
        <v>2.6917469700914069E-2</v>
      </c>
      <c r="E117" s="136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116"/>
    </row>
    <row r="118" spans="1:25">
      <c r="A118" s="118"/>
      <c r="B118" s="103" t="s">
        <v>159</v>
      </c>
      <c r="C118" s="114"/>
      <c r="D118" s="95">
        <v>1.1102230246251565E-15</v>
      </c>
      <c r="E118" s="136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116"/>
    </row>
    <row r="119" spans="1:25">
      <c r="B119" s="124"/>
      <c r="C119" s="102"/>
      <c r="D119" s="111"/>
    </row>
    <row r="120" spans="1:25">
      <c r="B120" s="128" t="s">
        <v>222</v>
      </c>
      <c r="Y120" s="112" t="s">
        <v>171</v>
      </c>
    </row>
    <row r="121" spans="1:25">
      <c r="A121" s="108" t="s">
        <v>19</v>
      </c>
      <c r="B121" s="100" t="s">
        <v>120</v>
      </c>
      <c r="C121" s="97" t="s">
        <v>121</v>
      </c>
      <c r="D121" s="98" t="s">
        <v>142</v>
      </c>
      <c r="E121" s="99" t="s">
        <v>142</v>
      </c>
      <c r="F121" s="136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112">
        <v>1</v>
      </c>
    </row>
    <row r="122" spans="1:25">
      <c r="A122" s="118"/>
      <c r="B122" s="101" t="s">
        <v>143</v>
      </c>
      <c r="C122" s="90" t="s">
        <v>143</v>
      </c>
      <c r="D122" s="134" t="s">
        <v>144</v>
      </c>
      <c r="E122" s="135" t="s">
        <v>145</v>
      </c>
      <c r="F122" s="136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112" t="s">
        <v>3</v>
      </c>
    </row>
    <row r="123" spans="1:25">
      <c r="A123" s="118"/>
      <c r="B123" s="101"/>
      <c r="C123" s="90"/>
      <c r="D123" s="91" t="s">
        <v>154</v>
      </c>
      <c r="E123" s="92" t="s">
        <v>154</v>
      </c>
      <c r="F123" s="136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112">
        <v>2</v>
      </c>
    </row>
    <row r="124" spans="1:25">
      <c r="A124" s="118"/>
      <c r="B124" s="101"/>
      <c r="C124" s="90"/>
      <c r="D124" s="109"/>
      <c r="E124" s="109"/>
      <c r="F124" s="136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112">
        <v>2</v>
      </c>
    </row>
    <row r="125" spans="1:25">
      <c r="A125" s="118"/>
      <c r="B125" s="100">
        <v>1</v>
      </c>
      <c r="C125" s="96">
        <v>1</v>
      </c>
      <c r="D125" s="104"/>
      <c r="E125" s="104">
        <v>1.1000000000000001</v>
      </c>
      <c r="F125" s="136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112">
        <v>1</v>
      </c>
    </row>
    <row r="126" spans="1:25">
      <c r="A126" s="118"/>
      <c r="B126" s="101">
        <v>1</v>
      </c>
      <c r="C126" s="90">
        <v>2</v>
      </c>
      <c r="D126" s="132" t="s">
        <v>160</v>
      </c>
      <c r="E126" s="92">
        <v>1.1000000000000001</v>
      </c>
      <c r="F126" s="136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112">
        <v>7</v>
      </c>
    </row>
    <row r="127" spans="1:25">
      <c r="A127" s="118"/>
      <c r="B127" s="101">
        <v>1</v>
      </c>
      <c r="C127" s="90">
        <v>3</v>
      </c>
      <c r="D127" s="92"/>
      <c r="E127" s="92">
        <v>0.9</v>
      </c>
      <c r="F127" s="136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112">
        <v>16</v>
      </c>
    </row>
    <row r="128" spans="1:25">
      <c r="A128" s="118"/>
      <c r="B128" s="101">
        <v>1</v>
      </c>
      <c r="C128" s="90">
        <v>4</v>
      </c>
      <c r="D128" s="92"/>
      <c r="E128" s="92">
        <v>1</v>
      </c>
      <c r="F128" s="136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112">
        <v>1.0833333333333299</v>
      </c>
    </row>
    <row r="129" spans="1:25">
      <c r="A129" s="118"/>
      <c r="B129" s="101">
        <v>1</v>
      </c>
      <c r="C129" s="90">
        <v>5</v>
      </c>
      <c r="D129" s="132" t="s">
        <v>160</v>
      </c>
      <c r="E129" s="92">
        <v>1.2</v>
      </c>
      <c r="F129" s="136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113"/>
    </row>
    <row r="130" spans="1:25">
      <c r="A130" s="118"/>
      <c r="B130" s="101">
        <v>1</v>
      </c>
      <c r="C130" s="90">
        <v>6</v>
      </c>
      <c r="D130" s="92"/>
      <c r="E130" s="92">
        <v>1.2</v>
      </c>
      <c r="F130" s="136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113"/>
    </row>
    <row r="131" spans="1:25">
      <c r="A131" s="118"/>
      <c r="B131" s="102" t="s">
        <v>156</v>
      </c>
      <c r="C131" s="94"/>
      <c r="D131" s="106" t="s">
        <v>334</v>
      </c>
      <c r="E131" s="106">
        <v>1.0833333333333333</v>
      </c>
      <c r="F131" s="136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113"/>
    </row>
    <row r="132" spans="1:25">
      <c r="A132" s="118"/>
      <c r="B132" s="2" t="s">
        <v>157</v>
      </c>
      <c r="C132" s="114"/>
      <c r="D132" s="93" t="s">
        <v>334</v>
      </c>
      <c r="E132" s="93">
        <v>1.1000000000000001</v>
      </c>
      <c r="F132" s="136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113"/>
    </row>
    <row r="133" spans="1:25">
      <c r="A133" s="118"/>
      <c r="B133" s="2" t="s">
        <v>158</v>
      </c>
      <c r="C133" s="114"/>
      <c r="D133" s="93" t="s">
        <v>334</v>
      </c>
      <c r="E133" s="93">
        <v>0.1169045194450012</v>
      </c>
      <c r="F133" s="180"/>
      <c r="G133" s="181"/>
      <c r="H133" s="181"/>
      <c r="I133" s="181"/>
      <c r="J133" s="181"/>
      <c r="K133" s="181"/>
      <c r="L133" s="181"/>
      <c r="M133" s="181"/>
      <c r="N133" s="181"/>
      <c r="O133" s="181"/>
      <c r="P133" s="181"/>
      <c r="Q133" s="181"/>
      <c r="R133" s="181"/>
      <c r="S133" s="181"/>
      <c r="T133" s="181"/>
      <c r="U133" s="181"/>
      <c r="V133" s="181"/>
      <c r="W133" s="181"/>
      <c r="X133" s="181"/>
      <c r="Y133" s="113"/>
    </row>
    <row r="134" spans="1:25">
      <c r="A134" s="118"/>
      <c r="B134" s="2" t="s">
        <v>93</v>
      </c>
      <c r="C134" s="114"/>
      <c r="D134" s="95" t="s">
        <v>334</v>
      </c>
      <c r="E134" s="95">
        <v>0.10791186410307804</v>
      </c>
      <c r="F134" s="136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116"/>
    </row>
    <row r="135" spans="1:25">
      <c r="A135" s="118"/>
      <c r="B135" s="103" t="s">
        <v>159</v>
      </c>
      <c r="C135" s="114"/>
      <c r="D135" s="95" t="s">
        <v>334</v>
      </c>
      <c r="E135" s="95">
        <v>3.1086244689504383E-15</v>
      </c>
      <c r="F135" s="136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116"/>
    </row>
    <row r="136" spans="1:25">
      <c r="B136" s="124"/>
      <c r="C136" s="102"/>
      <c r="D136" s="111"/>
      <c r="E136" s="111"/>
    </row>
    <row r="137" spans="1:25">
      <c r="B137" s="128" t="s">
        <v>223</v>
      </c>
      <c r="Y137" s="112" t="s">
        <v>171</v>
      </c>
    </row>
    <row r="138" spans="1:25">
      <c r="A138" s="108" t="s">
        <v>22</v>
      </c>
      <c r="B138" s="100" t="s">
        <v>120</v>
      </c>
      <c r="C138" s="97" t="s">
        <v>121</v>
      </c>
      <c r="D138" s="98" t="s">
        <v>142</v>
      </c>
      <c r="E138" s="99" t="s">
        <v>142</v>
      </c>
      <c r="F138" s="136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112">
        <v>1</v>
      </c>
    </row>
    <row r="139" spans="1:25">
      <c r="A139" s="118"/>
      <c r="B139" s="101" t="s">
        <v>143</v>
      </c>
      <c r="C139" s="90" t="s">
        <v>143</v>
      </c>
      <c r="D139" s="134" t="s">
        <v>144</v>
      </c>
      <c r="E139" s="135" t="s">
        <v>145</v>
      </c>
      <c r="F139" s="136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112" t="s">
        <v>3</v>
      </c>
    </row>
    <row r="140" spans="1:25">
      <c r="A140" s="118"/>
      <c r="B140" s="101"/>
      <c r="C140" s="90"/>
      <c r="D140" s="91" t="s">
        <v>154</v>
      </c>
      <c r="E140" s="92" t="s">
        <v>154</v>
      </c>
      <c r="F140" s="136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112">
        <v>0</v>
      </c>
    </row>
    <row r="141" spans="1:25">
      <c r="A141" s="118"/>
      <c r="B141" s="101"/>
      <c r="C141" s="90"/>
      <c r="D141" s="109"/>
      <c r="E141" s="109"/>
      <c r="F141" s="136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112">
        <v>0</v>
      </c>
    </row>
    <row r="142" spans="1:25">
      <c r="A142" s="118"/>
      <c r="B142" s="100">
        <v>1</v>
      </c>
      <c r="C142" s="96">
        <v>1</v>
      </c>
      <c r="D142" s="190"/>
      <c r="E142" s="190">
        <v>53.9</v>
      </c>
      <c r="F142" s="191"/>
      <c r="G142" s="192"/>
      <c r="H142" s="192"/>
      <c r="I142" s="192"/>
      <c r="J142" s="192"/>
      <c r="K142" s="192"/>
      <c r="L142" s="192"/>
      <c r="M142" s="192"/>
      <c r="N142" s="192"/>
      <c r="O142" s="192"/>
      <c r="P142" s="192"/>
      <c r="Q142" s="192"/>
      <c r="R142" s="192"/>
      <c r="S142" s="192"/>
      <c r="T142" s="192"/>
      <c r="U142" s="192"/>
      <c r="V142" s="192"/>
      <c r="W142" s="192"/>
      <c r="X142" s="192"/>
      <c r="Y142" s="193">
        <v>1</v>
      </c>
    </row>
    <row r="143" spans="1:25">
      <c r="A143" s="118"/>
      <c r="B143" s="101">
        <v>1</v>
      </c>
      <c r="C143" s="90">
        <v>2</v>
      </c>
      <c r="D143" s="194">
        <v>72.599999999999994</v>
      </c>
      <c r="E143" s="194">
        <v>58.3</v>
      </c>
      <c r="F143" s="191"/>
      <c r="G143" s="192"/>
      <c r="H143" s="192"/>
      <c r="I143" s="192"/>
      <c r="J143" s="192"/>
      <c r="K143" s="192"/>
      <c r="L143" s="192"/>
      <c r="M143" s="192"/>
      <c r="N143" s="192"/>
      <c r="O143" s="192"/>
      <c r="P143" s="192"/>
      <c r="Q143" s="192"/>
      <c r="R143" s="192"/>
      <c r="S143" s="192"/>
      <c r="T143" s="192"/>
      <c r="U143" s="192"/>
      <c r="V143" s="192"/>
      <c r="W143" s="192"/>
      <c r="X143" s="192"/>
      <c r="Y143" s="193">
        <v>8</v>
      </c>
    </row>
    <row r="144" spans="1:25">
      <c r="A144" s="118"/>
      <c r="B144" s="101">
        <v>1</v>
      </c>
      <c r="C144" s="90">
        <v>3</v>
      </c>
      <c r="D144" s="194"/>
      <c r="E144" s="194">
        <v>58.1</v>
      </c>
      <c r="F144" s="191"/>
      <c r="G144" s="192"/>
      <c r="H144" s="192"/>
      <c r="I144" s="192"/>
      <c r="J144" s="192"/>
      <c r="K144" s="192"/>
      <c r="L144" s="192"/>
      <c r="M144" s="192"/>
      <c r="N144" s="192"/>
      <c r="O144" s="192"/>
      <c r="P144" s="192"/>
      <c r="Q144" s="192"/>
      <c r="R144" s="192"/>
      <c r="S144" s="192"/>
      <c r="T144" s="192"/>
      <c r="U144" s="192"/>
      <c r="V144" s="192"/>
      <c r="W144" s="192"/>
      <c r="X144" s="192"/>
      <c r="Y144" s="193">
        <v>16</v>
      </c>
    </row>
    <row r="145" spans="1:25">
      <c r="A145" s="118"/>
      <c r="B145" s="101">
        <v>1</v>
      </c>
      <c r="C145" s="90">
        <v>4</v>
      </c>
      <c r="D145" s="194"/>
      <c r="E145" s="194">
        <v>57.5</v>
      </c>
      <c r="F145" s="191"/>
      <c r="G145" s="192"/>
      <c r="H145" s="192"/>
      <c r="I145" s="192"/>
      <c r="J145" s="192"/>
      <c r="K145" s="192"/>
      <c r="L145" s="192"/>
      <c r="M145" s="192"/>
      <c r="N145" s="192"/>
      <c r="O145" s="192"/>
      <c r="P145" s="192"/>
      <c r="Q145" s="192"/>
      <c r="R145" s="192"/>
      <c r="S145" s="192"/>
      <c r="T145" s="192"/>
      <c r="U145" s="192"/>
      <c r="V145" s="192"/>
      <c r="W145" s="192"/>
      <c r="X145" s="192"/>
      <c r="Y145" s="193">
        <v>63.841666666666697</v>
      </c>
    </row>
    <row r="146" spans="1:25">
      <c r="A146" s="118"/>
      <c r="B146" s="101">
        <v>1</v>
      </c>
      <c r="C146" s="90">
        <v>5</v>
      </c>
      <c r="D146" s="194">
        <v>70.2</v>
      </c>
      <c r="E146" s="194">
        <v>59.4</v>
      </c>
      <c r="F146" s="191"/>
      <c r="G146" s="192"/>
      <c r="H146" s="192"/>
      <c r="I146" s="192"/>
      <c r="J146" s="192"/>
      <c r="K146" s="192"/>
      <c r="L146" s="192"/>
      <c r="M146" s="192"/>
      <c r="N146" s="192"/>
      <c r="O146" s="192"/>
      <c r="P146" s="192"/>
      <c r="Q146" s="192"/>
      <c r="R146" s="192"/>
      <c r="S146" s="192"/>
      <c r="T146" s="192"/>
      <c r="U146" s="192"/>
      <c r="V146" s="192"/>
      <c r="W146" s="192"/>
      <c r="X146" s="192"/>
      <c r="Y146" s="195"/>
    </row>
    <row r="147" spans="1:25">
      <c r="A147" s="118"/>
      <c r="B147" s="101">
        <v>1</v>
      </c>
      <c r="C147" s="90">
        <v>6</v>
      </c>
      <c r="D147" s="194"/>
      <c r="E147" s="194">
        <v>50.5</v>
      </c>
      <c r="F147" s="191"/>
      <c r="G147" s="192"/>
      <c r="H147" s="192"/>
      <c r="I147" s="192"/>
      <c r="J147" s="192"/>
      <c r="K147" s="192"/>
      <c r="L147" s="192"/>
      <c r="M147" s="192"/>
      <c r="N147" s="192"/>
      <c r="O147" s="192"/>
      <c r="P147" s="192"/>
      <c r="Q147" s="192"/>
      <c r="R147" s="192"/>
      <c r="S147" s="192"/>
      <c r="T147" s="192"/>
      <c r="U147" s="192"/>
      <c r="V147" s="192"/>
      <c r="W147" s="192"/>
      <c r="X147" s="192"/>
      <c r="Y147" s="195"/>
    </row>
    <row r="148" spans="1:25">
      <c r="A148" s="118"/>
      <c r="B148" s="102" t="s">
        <v>156</v>
      </c>
      <c r="C148" s="94"/>
      <c r="D148" s="196">
        <v>71.400000000000006</v>
      </c>
      <c r="E148" s="196">
        <v>56.283333333333331</v>
      </c>
      <c r="F148" s="191"/>
      <c r="G148" s="192"/>
      <c r="H148" s="192"/>
      <c r="I148" s="192"/>
      <c r="J148" s="192"/>
      <c r="K148" s="192"/>
      <c r="L148" s="192"/>
      <c r="M148" s="192"/>
      <c r="N148" s="192"/>
      <c r="O148" s="192"/>
      <c r="P148" s="192"/>
      <c r="Q148" s="192"/>
      <c r="R148" s="192"/>
      <c r="S148" s="192"/>
      <c r="T148" s="192"/>
      <c r="U148" s="192"/>
      <c r="V148" s="192"/>
      <c r="W148" s="192"/>
      <c r="X148" s="192"/>
      <c r="Y148" s="195"/>
    </row>
    <row r="149" spans="1:25">
      <c r="A149" s="118"/>
      <c r="B149" s="2" t="s">
        <v>157</v>
      </c>
      <c r="C149" s="114"/>
      <c r="D149" s="197">
        <v>71.400000000000006</v>
      </c>
      <c r="E149" s="197">
        <v>57.8</v>
      </c>
      <c r="F149" s="191"/>
      <c r="G149" s="192"/>
      <c r="H149" s="192"/>
      <c r="I149" s="192"/>
      <c r="J149" s="192"/>
      <c r="K149" s="192"/>
      <c r="L149" s="192"/>
      <c r="M149" s="192"/>
      <c r="N149" s="192"/>
      <c r="O149" s="192"/>
      <c r="P149" s="192"/>
      <c r="Q149" s="192"/>
      <c r="R149" s="192"/>
      <c r="S149" s="192"/>
      <c r="T149" s="192"/>
      <c r="U149" s="192"/>
      <c r="V149" s="192"/>
      <c r="W149" s="192"/>
      <c r="X149" s="192"/>
      <c r="Y149" s="195"/>
    </row>
    <row r="150" spans="1:25">
      <c r="A150" s="118"/>
      <c r="B150" s="2" t="s">
        <v>158</v>
      </c>
      <c r="C150" s="114"/>
      <c r="D150" s="197">
        <v>1.697056274847708</v>
      </c>
      <c r="E150" s="197">
        <v>3.3967140984584887</v>
      </c>
      <c r="F150" s="191"/>
      <c r="G150" s="192"/>
      <c r="H150" s="192"/>
      <c r="I150" s="192"/>
      <c r="J150" s="192"/>
      <c r="K150" s="192"/>
      <c r="L150" s="192"/>
      <c r="M150" s="192"/>
      <c r="N150" s="192"/>
      <c r="O150" s="192"/>
      <c r="P150" s="192"/>
      <c r="Q150" s="192"/>
      <c r="R150" s="192"/>
      <c r="S150" s="192"/>
      <c r="T150" s="192"/>
      <c r="U150" s="192"/>
      <c r="V150" s="192"/>
      <c r="W150" s="192"/>
      <c r="X150" s="192"/>
      <c r="Y150" s="195"/>
    </row>
    <row r="151" spans="1:25">
      <c r="A151" s="118"/>
      <c r="B151" s="2" t="s">
        <v>93</v>
      </c>
      <c r="C151" s="114"/>
      <c r="D151" s="95">
        <v>2.3768295165934285E-2</v>
      </c>
      <c r="E151" s="95">
        <v>6.0350265296863881E-2</v>
      </c>
      <c r="F151" s="136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116"/>
    </row>
    <row r="152" spans="1:25">
      <c r="A152" s="118"/>
      <c r="B152" s="103" t="s">
        <v>159</v>
      </c>
      <c r="C152" s="114"/>
      <c r="D152" s="95">
        <v>0.11839185484923598</v>
      </c>
      <c r="E152" s="95">
        <v>-0.11839185484923687</v>
      </c>
      <c r="F152" s="136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116"/>
    </row>
    <row r="153" spans="1:25">
      <c r="B153" s="124"/>
      <c r="C153" s="102"/>
      <c r="D153" s="111"/>
      <c r="E153" s="111"/>
    </row>
    <row r="154" spans="1:25">
      <c r="B154" s="128" t="s">
        <v>224</v>
      </c>
      <c r="Y154" s="112" t="s">
        <v>171</v>
      </c>
    </row>
    <row r="155" spans="1:25">
      <c r="A155" s="108" t="s">
        <v>25</v>
      </c>
      <c r="B155" s="100" t="s">
        <v>120</v>
      </c>
      <c r="C155" s="97" t="s">
        <v>121</v>
      </c>
      <c r="D155" s="98" t="s">
        <v>142</v>
      </c>
      <c r="E155" s="99" t="s">
        <v>142</v>
      </c>
      <c r="F155" s="136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112">
        <v>1</v>
      </c>
    </row>
    <row r="156" spans="1:25">
      <c r="A156" s="118"/>
      <c r="B156" s="101" t="s">
        <v>143</v>
      </c>
      <c r="C156" s="90" t="s">
        <v>143</v>
      </c>
      <c r="D156" s="134" t="s">
        <v>144</v>
      </c>
      <c r="E156" s="135" t="s">
        <v>145</v>
      </c>
      <c r="F156" s="136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112" t="s">
        <v>3</v>
      </c>
    </row>
    <row r="157" spans="1:25">
      <c r="A157" s="118"/>
      <c r="B157" s="101"/>
      <c r="C157" s="90"/>
      <c r="D157" s="91" t="s">
        <v>123</v>
      </c>
      <c r="E157" s="92" t="s">
        <v>154</v>
      </c>
      <c r="F157" s="136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112">
        <v>1</v>
      </c>
    </row>
    <row r="158" spans="1:25">
      <c r="A158" s="118"/>
      <c r="B158" s="101"/>
      <c r="C158" s="90"/>
      <c r="D158" s="109"/>
      <c r="E158" s="109"/>
      <c r="F158" s="136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112">
        <v>1</v>
      </c>
    </row>
    <row r="159" spans="1:25">
      <c r="A159" s="118"/>
      <c r="B159" s="100">
        <v>1</v>
      </c>
      <c r="C159" s="96">
        <v>1</v>
      </c>
      <c r="D159" s="182"/>
      <c r="E159" s="182">
        <v>14</v>
      </c>
      <c r="F159" s="183"/>
      <c r="G159" s="184"/>
      <c r="H159" s="184"/>
      <c r="I159" s="184"/>
      <c r="J159" s="184"/>
      <c r="K159" s="184"/>
      <c r="L159" s="184"/>
      <c r="M159" s="184"/>
      <c r="N159" s="184"/>
      <c r="O159" s="184"/>
      <c r="P159" s="184"/>
      <c r="Q159" s="184"/>
      <c r="R159" s="184"/>
      <c r="S159" s="184"/>
      <c r="T159" s="184"/>
      <c r="U159" s="184"/>
      <c r="V159" s="184"/>
      <c r="W159" s="184"/>
      <c r="X159" s="184"/>
      <c r="Y159" s="185">
        <v>1</v>
      </c>
    </row>
    <row r="160" spans="1:25">
      <c r="A160" s="118"/>
      <c r="B160" s="101">
        <v>1</v>
      </c>
      <c r="C160" s="90">
        <v>2</v>
      </c>
      <c r="D160" s="186">
        <v>15</v>
      </c>
      <c r="E160" s="186">
        <v>14</v>
      </c>
      <c r="F160" s="183"/>
      <c r="G160" s="184"/>
      <c r="H160" s="184"/>
      <c r="I160" s="184"/>
      <c r="J160" s="184"/>
      <c r="K160" s="184"/>
      <c r="L160" s="184"/>
      <c r="M160" s="184"/>
      <c r="N160" s="184"/>
      <c r="O160" s="184"/>
      <c r="P160" s="184"/>
      <c r="Q160" s="184"/>
      <c r="R160" s="184"/>
      <c r="S160" s="184"/>
      <c r="T160" s="184"/>
      <c r="U160" s="184"/>
      <c r="V160" s="184"/>
      <c r="W160" s="184"/>
      <c r="X160" s="184"/>
      <c r="Y160" s="185">
        <v>9</v>
      </c>
    </row>
    <row r="161" spans="1:25">
      <c r="A161" s="118"/>
      <c r="B161" s="101">
        <v>1</v>
      </c>
      <c r="C161" s="90">
        <v>3</v>
      </c>
      <c r="D161" s="186"/>
      <c r="E161" s="186">
        <v>14</v>
      </c>
      <c r="F161" s="183"/>
      <c r="G161" s="184"/>
      <c r="H161" s="184"/>
      <c r="I161" s="184"/>
      <c r="J161" s="184"/>
      <c r="K161" s="184"/>
      <c r="L161" s="184"/>
      <c r="M161" s="184"/>
      <c r="N161" s="184"/>
      <c r="O161" s="184"/>
      <c r="P161" s="184"/>
      <c r="Q161" s="184"/>
      <c r="R161" s="184"/>
      <c r="S161" s="184"/>
      <c r="T161" s="184"/>
      <c r="U161" s="184"/>
      <c r="V161" s="184"/>
      <c r="W161" s="184"/>
      <c r="X161" s="184"/>
      <c r="Y161" s="185">
        <v>16</v>
      </c>
    </row>
    <row r="162" spans="1:25">
      <c r="A162" s="118"/>
      <c r="B162" s="101">
        <v>1</v>
      </c>
      <c r="C162" s="90">
        <v>4</v>
      </c>
      <c r="D162" s="186"/>
      <c r="E162" s="186">
        <v>15</v>
      </c>
      <c r="F162" s="183"/>
      <c r="G162" s="184"/>
      <c r="H162" s="184"/>
      <c r="I162" s="184"/>
      <c r="J162" s="184"/>
      <c r="K162" s="184"/>
      <c r="L162" s="184"/>
      <c r="M162" s="184"/>
      <c r="N162" s="184"/>
      <c r="O162" s="184"/>
      <c r="P162" s="184"/>
      <c r="Q162" s="184"/>
      <c r="R162" s="184"/>
      <c r="S162" s="184"/>
      <c r="T162" s="184"/>
      <c r="U162" s="184"/>
      <c r="V162" s="184"/>
      <c r="W162" s="184"/>
      <c r="X162" s="184"/>
      <c r="Y162" s="185">
        <v>13.4166666666667</v>
      </c>
    </row>
    <row r="163" spans="1:25">
      <c r="A163" s="118"/>
      <c r="B163" s="101">
        <v>1</v>
      </c>
      <c r="C163" s="90">
        <v>5</v>
      </c>
      <c r="D163" s="186">
        <v>10</v>
      </c>
      <c r="E163" s="186">
        <v>15</v>
      </c>
      <c r="F163" s="183"/>
      <c r="G163" s="184"/>
      <c r="H163" s="184"/>
      <c r="I163" s="184"/>
      <c r="J163" s="184"/>
      <c r="K163" s="184"/>
      <c r="L163" s="184"/>
      <c r="M163" s="184"/>
      <c r="N163" s="184"/>
      <c r="O163" s="184"/>
      <c r="P163" s="184"/>
      <c r="Q163" s="184"/>
      <c r="R163" s="184"/>
      <c r="S163" s="184"/>
      <c r="T163" s="184"/>
      <c r="U163" s="184"/>
      <c r="V163" s="184"/>
      <c r="W163" s="184"/>
      <c r="X163" s="184"/>
      <c r="Y163" s="187"/>
    </row>
    <row r="164" spans="1:25">
      <c r="A164" s="118"/>
      <c r="B164" s="101">
        <v>1</v>
      </c>
      <c r="C164" s="90">
        <v>6</v>
      </c>
      <c r="D164" s="186"/>
      <c r="E164" s="186">
        <v>14</v>
      </c>
      <c r="F164" s="183"/>
      <c r="G164" s="184"/>
      <c r="H164" s="184"/>
      <c r="I164" s="184"/>
      <c r="J164" s="184"/>
      <c r="K164" s="184"/>
      <c r="L164" s="184"/>
      <c r="M164" s="184"/>
      <c r="N164" s="184"/>
      <c r="O164" s="184"/>
      <c r="P164" s="184"/>
      <c r="Q164" s="184"/>
      <c r="R164" s="184"/>
      <c r="S164" s="184"/>
      <c r="T164" s="184"/>
      <c r="U164" s="184"/>
      <c r="V164" s="184"/>
      <c r="W164" s="184"/>
      <c r="X164" s="184"/>
      <c r="Y164" s="187"/>
    </row>
    <row r="165" spans="1:25">
      <c r="A165" s="118"/>
      <c r="B165" s="102" t="s">
        <v>156</v>
      </c>
      <c r="C165" s="94"/>
      <c r="D165" s="188">
        <v>12.5</v>
      </c>
      <c r="E165" s="188">
        <v>14.333333333333334</v>
      </c>
      <c r="F165" s="183"/>
      <c r="G165" s="184"/>
      <c r="H165" s="184"/>
      <c r="I165" s="184"/>
      <c r="J165" s="184"/>
      <c r="K165" s="184"/>
      <c r="L165" s="184"/>
      <c r="M165" s="184"/>
      <c r="N165" s="184"/>
      <c r="O165" s="184"/>
      <c r="P165" s="184"/>
      <c r="Q165" s="184"/>
      <c r="R165" s="184"/>
      <c r="S165" s="184"/>
      <c r="T165" s="184"/>
      <c r="U165" s="184"/>
      <c r="V165" s="184"/>
      <c r="W165" s="184"/>
      <c r="X165" s="184"/>
      <c r="Y165" s="187"/>
    </row>
    <row r="166" spans="1:25">
      <c r="A166" s="118"/>
      <c r="B166" s="2" t="s">
        <v>157</v>
      </c>
      <c r="C166" s="114"/>
      <c r="D166" s="189">
        <v>12.5</v>
      </c>
      <c r="E166" s="189">
        <v>14</v>
      </c>
      <c r="F166" s="183"/>
      <c r="G166" s="184"/>
      <c r="H166" s="184"/>
      <c r="I166" s="184"/>
      <c r="J166" s="184"/>
      <c r="K166" s="184"/>
      <c r="L166" s="184"/>
      <c r="M166" s="184"/>
      <c r="N166" s="184"/>
      <c r="O166" s="184"/>
      <c r="P166" s="184"/>
      <c r="Q166" s="184"/>
      <c r="R166" s="184"/>
      <c r="S166" s="184"/>
      <c r="T166" s="184"/>
      <c r="U166" s="184"/>
      <c r="V166" s="184"/>
      <c r="W166" s="184"/>
      <c r="X166" s="184"/>
      <c r="Y166" s="187"/>
    </row>
    <row r="167" spans="1:25">
      <c r="A167" s="118"/>
      <c r="B167" s="2" t="s">
        <v>158</v>
      </c>
      <c r="C167" s="114"/>
      <c r="D167" s="189">
        <v>3.5355339059327378</v>
      </c>
      <c r="E167" s="189">
        <v>0.51639777949432231</v>
      </c>
      <c r="F167" s="183"/>
      <c r="G167" s="184"/>
      <c r="H167" s="184"/>
      <c r="I167" s="184"/>
      <c r="J167" s="184"/>
      <c r="K167" s="184"/>
      <c r="L167" s="184"/>
      <c r="M167" s="184"/>
      <c r="N167" s="184"/>
      <c r="O167" s="184"/>
      <c r="P167" s="184"/>
      <c r="Q167" s="184"/>
      <c r="R167" s="184"/>
      <c r="S167" s="184"/>
      <c r="T167" s="184"/>
      <c r="U167" s="184"/>
      <c r="V167" s="184"/>
      <c r="W167" s="184"/>
      <c r="X167" s="184"/>
      <c r="Y167" s="187"/>
    </row>
    <row r="168" spans="1:25">
      <c r="A168" s="118"/>
      <c r="B168" s="2" t="s">
        <v>93</v>
      </c>
      <c r="C168" s="114"/>
      <c r="D168" s="95">
        <v>0.28284271247461901</v>
      </c>
      <c r="E168" s="95">
        <v>3.6027752057743417E-2</v>
      </c>
      <c r="F168" s="136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116"/>
    </row>
    <row r="169" spans="1:25">
      <c r="A169" s="118"/>
      <c r="B169" s="103" t="s">
        <v>159</v>
      </c>
      <c r="C169" s="114"/>
      <c r="D169" s="95">
        <v>-6.8322981366461977E-2</v>
      </c>
      <c r="E169" s="95">
        <v>6.8322981366456981E-2</v>
      </c>
      <c r="F169" s="136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116"/>
    </row>
    <row r="170" spans="1:25">
      <c r="B170" s="124"/>
      <c r="C170" s="102"/>
      <c r="D170" s="111"/>
      <c r="E170" s="111"/>
    </row>
    <row r="171" spans="1:25">
      <c r="B171" s="128" t="s">
        <v>225</v>
      </c>
      <c r="Y171" s="112" t="s">
        <v>171</v>
      </c>
    </row>
    <row r="172" spans="1:25">
      <c r="A172" s="108" t="s">
        <v>50</v>
      </c>
      <c r="B172" s="100" t="s">
        <v>120</v>
      </c>
      <c r="C172" s="97" t="s">
        <v>121</v>
      </c>
      <c r="D172" s="98" t="s">
        <v>142</v>
      </c>
      <c r="E172" s="136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112">
        <v>1</v>
      </c>
    </row>
    <row r="173" spans="1:25">
      <c r="A173" s="118"/>
      <c r="B173" s="101" t="s">
        <v>143</v>
      </c>
      <c r="C173" s="90" t="s">
        <v>143</v>
      </c>
      <c r="D173" s="134" t="s">
        <v>145</v>
      </c>
      <c r="E173" s="136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112" t="s">
        <v>3</v>
      </c>
    </row>
    <row r="174" spans="1:25">
      <c r="A174" s="118"/>
      <c r="B174" s="101"/>
      <c r="C174" s="90"/>
      <c r="D174" s="91" t="s">
        <v>154</v>
      </c>
      <c r="E174" s="136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112">
        <v>0</v>
      </c>
    </row>
    <row r="175" spans="1:25">
      <c r="A175" s="118"/>
      <c r="B175" s="101"/>
      <c r="C175" s="90"/>
      <c r="D175" s="109"/>
      <c r="E175" s="136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112">
        <v>0</v>
      </c>
    </row>
    <row r="176" spans="1:25">
      <c r="A176" s="118"/>
      <c r="B176" s="100">
        <v>1</v>
      </c>
      <c r="C176" s="96">
        <v>1</v>
      </c>
      <c r="D176" s="190">
        <v>99</v>
      </c>
      <c r="E176" s="191"/>
      <c r="F176" s="192"/>
      <c r="G176" s="192"/>
      <c r="H176" s="192"/>
      <c r="I176" s="192"/>
      <c r="J176" s="192"/>
      <c r="K176" s="192"/>
      <c r="L176" s="192"/>
      <c r="M176" s="192"/>
      <c r="N176" s="192"/>
      <c r="O176" s="192"/>
      <c r="P176" s="192"/>
      <c r="Q176" s="192"/>
      <c r="R176" s="192"/>
      <c r="S176" s="192"/>
      <c r="T176" s="192"/>
      <c r="U176" s="192"/>
      <c r="V176" s="192"/>
      <c r="W176" s="192"/>
      <c r="X176" s="192"/>
      <c r="Y176" s="193">
        <v>1</v>
      </c>
    </row>
    <row r="177" spans="1:25">
      <c r="A177" s="118"/>
      <c r="B177" s="101">
        <v>1</v>
      </c>
      <c r="C177" s="90">
        <v>2</v>
      </c>
      <c r="D177" s="194">
        <v>95</v>
      </c>
      <c r="E177" s="191"/>
      <c r="F177" s="192"/>
      <c r="G177" s="192"/>
      <c r="H177" s="192"/>
      <c r="I177" s="192"/>
      <c r="J177" s="192"/>
      <c r="K177" s="192"/>
      <c r="L177" s="192"/>
      <c r="M177" s="192"/>
      <c r="N177" s="192"/>
      <c r="O177" s="192"/>
      <c r="P177" s="192"/>
      <c r="Q177" s="192"/>
      <c r="R177" s="192"/>
      <c r="S177" s="192"/>
      <c r="T177" s="192"/>
      <c r="U177" s="192"/>
      <c r="V177" s="192"/>
      <c r="W177" s="192"/>
      <c r="X177" s="192"/>
      <c r="Y177" s="193">
        <v>10</v>
      </c>
    </row>
    <row r="178" spans="1:25">
      <c r="A178" s="118"/>
      <c r="B178" s="101">
        <v>1</v>
      </c>
      <c r="C178" s="90">
        <v>3</v>
      </c>
      <c r="D178" s="194">
        <v>95</v>
      </c>
      <c r="E178" s="191"/>
      <c r="F178" s="192"/>
      <c r="G178" s="192"/>
      <c r="H178" s="192"/>
      <c r="I178" s="192"/>
      <c r="J178" s="192"/>
      <c r="K178" s="192"/>
      <c r="L178" s="192"/>
      <c r="M178" s="192"/>
      <c r="N178" s="192"/>
      <c r="O178" s="192"/>
      <c r="P178" s="192"/>
      <c r="Q178" s="192"/>
      <c r="R178" s="192"/>
      <c r="S178" s="192"/>
      <c r="T178" s="192"/>
      <c r="U178" s="192"/>
      <c r="V178" s="192"/>
      <c r="W178" s="192"/>
      <c r="X178" s="192"/>
      <c r="Y178" s="193">
        <v>16</v>
      </c>
    </row>
    <row r="179" spans="1:25">
      <c r="A179" s="118"/>
      <c r="B179" s="101">
        <v>1</v>
      </c>
      <c r="C179" s="90">
        <v>4</v>
      </c>
      <c r="D179" s="194">
        <v>93</v>
      </c>
      <c r="E179" s="191"/>
      <c r="F179" s="192"/>
      <c r="G179" s="192"/>
      <c r="H179" s="192"/>
      <c r="I179" s="192"/>
      <c r="J179" s="192"/>
      <c r="K179" s="192"/>
      <c r="L179" s="192"/>
      <c r="M179" s="192"/>
      <c r="N179" s="192"/>
      <c r="O179" s="192"/>
      <c r="P179" s="192"/>
      <c r="Q179" s="192"/>
      <c r="R179" s="192"/>
      <c r="S179" s="192"/>
      <c r="T179" s="192"/>
      <c r="U179" s="192"/>
      <c r="V179" s="192"/>
      <c r="W179" s="192"/>
      <c r="X179" s="192"/>
      <c r="Y179" s="193">
        <v>95.5</v>
      </c>
    </row>
    <row r="180" spans="1:25">
      <c r="A180" s="118"/>
      <c r="B180" s="101">
        <v>1</v>
      </c>
      <c r="C180" s="90">
        <v>5</v>
      </c>
      <c r="D180" s="194">
        <v>90</v>
      </c>
      <c r="E180" s="191"/>
      <c r="F180" s="192"/>
      <c r="G180" s="192"/>
      <c r="H180" s="192"/>
      <c r="I180" s="192"/>
      <c r="J180" s="192"/>
      <c r="K180" s="192"/>
      <c r="L180" s="192"/>
      <c r="M180" s="192"/>
      <c r="N180" s="192"/>
      <c r="O180" s="192"/>
      <c r="P180" s="192"/>
      <c r="Q180" s="192"/>
      <c r="R180" s="192"/>
      <c r="S180" s="192"/>
      <c r="T180" s="192"/>
      <c r="U180" s="192"/>
      <c r="V180" s="192"/>
      <c r="W180" s="192"/>
      <c r="X180" s="192"/>
      <c r="Y180" s="195"/>
    </row>
    <row r="181" spans="1:25">
      <c r="A181" s="118"/>
      <c r="B181" s="101">
        <v>1</v>
      </c>
      <c r="C181" s="90">
        <v>6</v>
      </c>
      <c r="D181" s="194">
        <v>101</v>
      </c>
      <c r="E181" s="191"/>
      <c r="F181" s="192"/>
      <c r="G181" s="192"/>
      <c r="H181" s="192"/>
      <c r="I181" s="192"/>
      <c r="J181" s="192"/>
      <c r="K181" s="192"/>
      <c r="L181" s="192"/>
      <c r="M181" s="192"/>
      <c r="N181" s="192"/>
      <c r="O181" s="192"/>
      <c r="P181" s="192"/>
      <c r="Q181" s="192"/>
      <c r="R181" s="192"/>
      <c r="S181" s="192"/>
      <c r="T181" s="192"/>
      <c r="U181" s="192"/>
      <c r="V181" s="192"/>
      <c r="W181" s="192"/>
      <c r="X181" s="192"/>
      <c r="Y181" s="195"/>
    </row>
    <row r="182" spans="1:25">
      <c r="A182" s="118"/>
      <c r="B182" s="102" t="s">
        <v>156</v>
      </c>
      <c r="C182" s="94"/>
      <c r="D182" s="196">
        <v>95.5</v>
      </c>
      <c r="E182" s="191"/>
      <c r="F182" s="192"/>
      <c r="G182" s="192"/>
      <c r="H182" s="192"/>
      <c r="I182" s="192"/>
      <c r="J182" s="192"/>
      <c r="K182" s="192"/>
      <c r="L182" s="192"/>
      <c r="M182" s="192"/>
      <c r="N182" s="192"/>
      <c r="O182" s="192"/>
      <c r="P182" s="192"/>
      <c r="Q182" s="192"/>
      <c r="R182" s="192"/>
      <c r="S182" s="192"/>
      <c r="T182" s="192"/>
      <c r="U182" s="192"/>
      <c r="V182" s="192"/>
      <c r="W182" s="192"/>
      <c r="X182" s="192"/>
      <c r="Y182" s="195"/>
    </row>
    <row r="183" spans="1:25">
      <c r="A183" s="118"/>
      <c r="B183" s="2" t="s">
        <v>157</v>
      </c>
      <c r="C183" s="114"/>
      <c r="D183" s="197">
        <v>95</v>
      </c>
      <c r="E183" s="191"/>
      <c r="F183" s="192"/>
      <c r="G183" s="192"/>
      <c r="H183" s="192"/>
      <c r="I183" s="192"/>
      <c r="J183" s="192"/>
      <c r="K183" s="192"/>
      <c r="L183" s="192"/>
      <c r="M183" s="192"/>
      <c r="N183" s="192"/>
      <c r="O183" s="192"/>
      <c r="P183" s="192"/>
      <c r="Q183" s="192"/>
      <c r="R183" s="192"/>
      <c r="S183" s="192"/>
      <c r="T183" s="192"/>
      <c r="U183" s="192"/>
      <c r="V183" s="192"/>
      <c r="W183" s="192"/>
      <c r="X183" s="192"/>
      <c r="Y183" s="195"/>
    </row>
    <row r="184" spans="1:25">
      <c r="A184" s="118"/>
      <c r="B184" s="2" t="s">
        <v>158</v>
      </c>
      <c r="C184" s="114"/>
      <c r="D184" s="197">
        <v>3.9874804074753771</v>
      </c>
      <c r="E184" s="191"/>
      <c r="F184" s="192"/>
      <c r="G184" s="192"/>
      <c r="H184" s="192"/>
      <c r="I184" s="192"/>
      <c r="J184" s="192"/>
      <c r="K184" s="192"/>
      <c r="L184" s="192"/>
      <c r="M184" s="192"/>
      <c r="N184" s="192"/>
      <c r="O184" s="192"/>
      <c r="P184" s="192"/>
      <c r="Q184" s="192"/>
      <c r="R184" s="192"/>
      <c r="S184" s="192"/>
      <c r="T184" s="192"/>
      <c r="U184" s="192"/>
      <c r="V184" s="192"/>
      <c r="W184" s="192"/>
      <c r="X184" s="192"/>
      <c r="Y184" s="195"/>
    </row>
    <row r="185" spans="1:25">
      <c r="A185" s="118"/>
      <c r="B185" s="2" t="s">
        <v>93</v>
      </c>
      <c r="C185" s="114"/>
      <c r="D185" s="95">
        <v>4.1753721544244789E-2</v>
      </c>
      <c r="E185" s="136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116"/>
    </row>
    <row r="186" spans="1:25">
      <c r="A186" s="118"/>
      <c r="B186" s="103" t="s">
        <v>159</v>
      </c>
      <c r="C186" s="114"/>
      <c r="D186" s="95">
        <v>0</v>
      </c>
      <c r="E186" s="136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116"/>
    </row>
    <row r="187" spans="1:25">
      <c r="B187" s="124"/>
      <c r="C187" s="102"/>
      <c r="D187" s="111"/>
    </row>
    <row r="188" spans="1:25">
      <c r="B188" s="128" t="s">
        <v>226</v>
      </c>
      <c r="Y188" s="112" t="s">
        <v>171</v>
      </c>
    </row>
    <row r="189" spans="1:25">
      <c r="A189" s="108" t="s">
        <v>28</v>
      </c>
      <c r="B189" s="100" t="s">
        <v>120</v>
      </c>
      <c r="C189" s="97" t="s">
        <v>121</v>
      </c>
      <c r="D189" s="98" t="s">
        <v>142</v>
      </c>
      <c r="E189" s="136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112">
        <v>1</v>
      </c>
    </row>
    <row r="190" spans="1:25">
      <c r="A190" s="118"/>
      <c r="B190" s="101" t="s">
        <v>143</v>
      </c>
      <c r="C190" s="90" t="s">
        <v>143</v>
      </c>
      <c r="D190" s="134" t="s">
        <v>144</v>
      </c>
      <c r="E190" s="136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112" t="s">
        <v>3</v>
      </c>
    </row>
    <row r="191" spans="1:25">
      <c r="A191" s="118"/>
      <c r="B191" s="101"/>
      <c r="C191" s="90"/>
      <c r="D191" s="91" t="s">
        <v>154</v>
      </c>
      <c r="E191" s="136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112">
        <v>1</v>
      </c>
    </row>
    <row r="192" spans="1:25">
      <c r="A192" s="118"/>
      <c r="B192" s="101"/>
      <c r="C192" s="90"/>
      <c r="D192" s="109"/>
      <c r="E192" s="136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112">
        <v>1</v>
      </c>
    </row>
    <row r="193" spans="1:25">
      <c r="A193" s="118"/>
      <c r="B193" s="100">
        <v>1</v>
      </c>
      <c r="C193" s="96">
        <v>1</v>
      </c>
      <c r="D193" s="182">
        <v>11.4</v>
      </c>
      <c r="E193" s="183"/>
      <c r="F193" s="184"/>
      <c r="G193" s="184"/>
      <c r="H193" s="184"/>
      <c r="I193" s="184"/>
      <c r="J193" s="184"/>
      <c r="K193" s="184"/>
      <c r="L193" s="184"/>
      <c r="M193" s="184"/>
      <c r="N193" s="184"/>
      <c r="O193" s="184"/>
      <c r="P193" s="184"/>
      <c r="Q193" s="184"/>
      <c r="R193" s="184"/>
      <c r="S193" s="184"/>
      <c r="T193" s="184"/>
      <c r="U193" s="184"/>
      <c r="V193" s="184"/>
      <c r="W193" s="184"/>
      <c r="X193" s="184"/>
      <c r="Y193" s="185">
        <v>1</v>
      </c>
    </row>
    <row r="194" spans="1:25">
      <c r="A194" s="118"/>
      <c r="B194" s="101">
        <v>1</v>
      </c>
      <c r="C194" s="90">
        <v>2</v>
      </c>
      <c r="D194" s="186">
        <v>11.9</v>
      </c>
      <c r="E194" s="183"/>
      <c r="F194" s="184"/>
      <c r="G194" s="184"/>
      <c r="H194" s="184"/>
      <c r="I194" s="184"/>
      <c r="J194" s="184"/>
      <c r="K194" s="184"/>
      <c r="L194" s="184"/>
      <c r="M194" s="184"/>
      <c r="N194" s="184"/>
      <c r="O194" s="184"/>
      <c r="P194" s="184"/>
      <c r="Q194" s="184"/>
      <c r="R194" s="184"/>
      <c r="S194" s="184"/>
      <c r="T194" s="184"/>
      <c r="U194" s="184"/>
      <c r="V194" s="184"/>
      <c r="W194" s="184"/>
      <c r="X194" s="184"/>
      <c r="Y194" s="185">
        <v>11</v>
      </c>
    </row>
    <row r="195" spans="1:25">
      <c r="A195" s="118"/>
      <c r="B195" s="102" t="s">
        <v>156</v>
      </c>
      <c r="C195" s="94"/>
      <c r="D195" s="188">
        <v>11.65</v>
      </c>
      <c r="E195" s="183"/>
      <c r="F195" s="184"/>
      <c r="G195" s="184"/>
      <c r="H195" s="184"/>
      <c r="I195" s="184"/>
      <c r="J195" s="184"/>
      <c r="K195" s="184"/>
      <c r="L195" s="184"/>
      <c r="M195" s="184"/>
      <c r="N195" s="184"/>
      <c r="O195" s="184"/>
      <c r="P195" s="184"/>
      <c r="Q195" s="184"/>
      <c r="R195" s="184"/>
      <c r="S195" s="184"/>
      <c r="T195" s="184"/>
      <c r="U195" s="184"/>
      <c r="V195" s="184"/>
      <c r="W195" s="184"/>
      <c r="X195" s="184"/>
      <c r="Y195" s="187"/>
    </row>
    <row r="196" spans="1:25">
      <c r="A196" s="118"/>
      <c r="B196" s="2" t="s">
        <v>157</v>
      </c>
      <c r="C196" s="114"/>
      <c r="D196" s="189">
        <v>11.65</v>
      </c>
      <c r="E196" s="183"/>
      <c r="F196" s="184"/>
      <c r="G196" s="184"/>
      <c r="H196" s="184"/>
      <c r="I196" s="184"/>
      <c r="J196" s="184"/>
      <c r="K196" s="184"/>
      <c r="L196" s="184"/>
      <c r="M196" s="184"/>
      <c r="N196" s="184"/>
      <c r="O196" s="184"/>
      <c r="P196" s="184"/>
      <c r="Q196" s="184"/>
      <c r="R196" s="184"/>
      <c r="S196" s="184"/>
      <c r="T196" s="184"/>
      <c r="U196" s="184"/>
      <c r="V196" s="184"/>
      <c r="W196" s="184"/>
      <c r="X196" s="184"/>
      <c r="Y196" s="187">
        <v>11.65</v>
      </c>
    </row>
    <row r="197" spans="1:25">
      <c r="A197" s="118"/>
      <c r="B197" s="2" t="s">
        <v>158</v>
      </c>
      <c r="C197" s="114"/>
      <c r="D197" s="189">
        <v>0.35355339059327379</v>
      </c>
      <c r="E197" s="183"/>
      <c r="F197" s="184"/>
      <c r="G197" s="184"/>
      <c r="H197" s="184"/>
      <c r="I197" s="184"/>
      <c r="J197" s="184"/>
      <c r="K197" s="184"/>
      <c r="L197" s="184"/>
      <c r="M197" s="184"/>
      <c r="N197" s="184"/>
      <c r="O197" s="184"/>
      <c r="P197" s="184"/>
      <c r="Q197" s="184"/>
      <c r="R197" s="184"/>
      <c r="S197" s="184"/>
      <c r="T197" s="184"/>
      <c r="U197" s="184"/>
      <c r="V197" s="184"/>
      <c r="W197" s="184"/>
      <c r="X197" s="184"/>
      <c r="Y197" s="187"/>
    </row>
    <row r="198" spans="1:25">
      <c r="A198" s="118"/>
      <c r="B198" s="2" t="s">
        <v>93</v>
      </c>
      <c r="C198" s="114"/>
      <c r="D198" s="95">
        <v>3.0347930523027793E-2</v>
      </c>
      <c r="E198" s="136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116"/>
    </row>
    <row r="199" spans="1:25">
      <c r="A199" s="118"/>
      <c r="B199" s="103" t="s">
        <v>159</v>
      </c>
      <c r="C199" s="114"/>
      <c r="D199" s="95">
        <v>0</v>
      </c>
      <c r="E199" s="136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116"/>
    </row>
    <row r="200" spans="1:25">
      <c r="B200" s="124"/>
      <c r="C200" s="102"/>
      <c r="D200" s="111"/>
    </row>
    <row r="201" spans="1:25">
      <c r="B201" s="128" t="s">
        <v>332</v>
      </c>
      <c r="Y201" s="112" t="s">
        <v>66</v>
      </c>
    </row>
    <row r="202" spans="1:25">
      <c r="A202" s="108" t="s">
        <v>0</v>
      </c>
      <c r="B202" s="100" t="s">
        <v>120</v>
      </c>
      <c r="C202" s="97" t="s">
        <v>121</v>
      </c>
      <c r="D202" s="98" t="s">
        <v>142</v>
      </c>
      <c r="E202" s="99" t="s">
        <v>142</v>
      </c>
      <c r="F202" s="99" t="s">
        <v>142</v>
      </c>
      <c r="G202" s="99" t="s">
        <v>142</v>
      </c>
      <c r="H202" s="99" t="s">
        <v>142</v>
      </c>
      <c r="I202" s="99" t="s">
        <v>142</v>
      </c>
      <c r="J202" s="99" t="s">
        <v>142</v>
      </c>
      <c r="K202" s="99" t="s">
        <v>142</v>
      </c>
      <c r="L202" s="99" t="s">
        <v>142</v>
      </c>
      <c r="M202" s="99" t="s">
        <v>142</v>
      </c>
      <c r="N202" s="99" t="s">
        <v>142</v>
      </c>
      <c r="O202" s="99" t="s">
        <v>142</v>
      </c>
      <c r="P202" s="99" t="s">
        <v>142</v>
      </c>
      <c r="Q202" s="99" t="s">
        <v>142</v>
      </c>
      <c r="R202" s="99" t="s">
        <v>142</v>
      </c>
      <c r="S202" s="99" t="s">
        <v>142</v>
      </c>
      <c r="T202" s="99" t="s">
        <v>142</v>
      </c>
      <c r="U202" s="99" t="s">
        <v>142</v>
      </c>
      <c r="V202" s="137" t="s">
        <v>142</v>
      </c>
      <c r="W202" s="143"/>
      <c r="X202" s="2"/>
      <c r="Y202" s="112">
        <v>1E-4</v>
      </c>
    </row>
    <row r="203" spans="1:25">
      <c r="A203" s="118"/>
      <c r="B203" s="101" t="s">
        <v>143</v>
      </c>
      <c r="C203" s="90" t="s">
        <v>143</v>
      </c>
      <c r="D203" s="134" t="s">
        <v>146</v>
      </c>
      <c r="E203" s="135" t="s">
        <v>147</v>
      </c>
      <c r="F203" s="135" t="s">
        <v>148</v>
      </c>
      <c r="G203" s="135" t="s">
        <v>149</v>
      </c>
      <c r="H203" s="135" t="s">
        <v>144</v>
      </c>
      <c r="I203" s="135" t="s">
        <v>150</v>
      </c>
      <c r="J203" s="135" t="s">
        <v>151</v>
      </c>
      <c r="K203" s="135" t="s">
        <v>145</v>
      </c>
      <c r="L203" s="135" t="s">
        <v>152</v>
      </c>
      <c r="M203" s="135" t="s">
        <v>153</v>
      </c>
      <c r="N203" s="135" t="s">
        <v>161</v>
      </c>
      <c r="O203" s="135" t="s">
        <v>162</v>
      </c>
      <c r="P203" s="135" t="s">
        <v>163</v>
      </c>
      <c r="Q203" s="135" t="s">
        <v>164</v>
      </c>
      <c r="R203" s="135" t="s">
        <v>165</v>
      </c>
      <c r="S203" s="135" t="s">
        <v>166</v>
      </c>
      <c r="T203" s="135" t="s">
        <v>167</v>
      </c>
      <c r="U203" s="135" t="s">
        <v>168</v>
      </c>
      <c r="V203" s="138" t="s">
        <v>169</v>
      </c>
      <c r="W203" s="143"/>
      <c r="X203" s="2"/>
      <c r="Y203" s="112" t="s">
        <v>1</v>
      </c>
    </row>
    <row r="204" spans="1:25">
      <c r="A204" s="118"/>
      <c r="B204" s="101"/>
      <c r="C204" s="90"/>
      <c r="D204" s="91" t="s">
        <v>123</v>
      </c>
      <c r="E204" s="92" t="s">
        <v>123</v>
      </c>
      <c r="F204" s="92" t="s">
        <v>123</v>
      </c>
      <c r="G204" s="92" t="s">
        <v>123</v>
      </c>
      <c r="H204" s="92" t="s">
        <v>123</v>
      </c>
      <c r="I204" s="92" t="s">
        <v>123</v>
      </c>
      <c r="J204" s="92" t="s">
        <v>123</v>
      </c>
      <c r="K204" s="92" t="s">
        <v>154</v>
      </c>
      <c r="L204" s="92" t="s">
        <v>123</v>
      </c>
      <c r="M204" s="92" t="s">
        <v>123</v>
      </c>
      <c r="N204" s="92" t="s">
        <v>123</v>
      </c>
      <c r="O204" s="92" t="s">
        <v>123</v>
      </c>
      <c r="P204" s="92" t="s">
        <v>123</v>
      </c>
      <c r="Q204" s="92" t="s">
        <v>170</v>
      </c>
      <c r="R204" s="92" t="s">
        <v>123</v>
      </c>
      <c r="S204" s="92" t="s">
        <v>123</v>
      </c>
      <c r="T204" s="92" t="s">
        <v>123</v>
      </c>
      <c r="U204" s="92" t="s">
        <v>123</v>
      </c>
      <c r="V204" s="139" t="s">
        <v>170</v>
      </c>
      <c r="W204" s="143"/>
      <c r="X204" s="2"/>
      <c r="Y204" s="112">
        <v>3</v>
      </c>
    </row>
    <row r="205" spans="1:25">
      <c r="A205" s="118"/>
      <c r="B205" s="101"/>
      <c r="C205" s="90"/>
      <c r="D205" s="109"/>
      <c r="E205" s="109"/>
      <c r="F205" s="109"/>
      <c r="G205" s="109"/>
      <c r="H205" s="109"/>
      <c r="I205" s="109"/>
      <c r="J205" s="109"/>
      <c r="K205" s="109"/>
      <c r="L205" s="109"/>
      <c r="M205" s="109"/>
      <c r="N205" s="109"/>
      <c r="O205" s="109"/>
      <c r="P205" s="109"/>
      <c r="Q205" s="109"/>
      <c r="R205" s="109"/>
      <c r="S205" s="109"/>
      <c r="T205" s="109"/>
      <c r="U205" s="109"/>
      <c r="V205" s="140"/>
      <c r="W205" s="143"/>
      <c r="X205" s="2"/>
      <c r="Y205" s="112">
        <v>3</v>
      </c>
    </row>
    <row r="206" spans="1:25">
      <c r="A206" s="118"/>
      <c r="B206" s="100">
        <v>1</v>
      </c>
      <c r="C206" s="96">
        <v>1</v>
      </c>
      <c r="D206" s="171">
        <v>0.2648529933092505</v>
      </c>
      <c r="E206" s="171">
        <v>0.2779999929771293</v>
      </c>
      <c r="F206" s="172">
        <v>0.2856558382856148</v>
      </c>
      <c r="G206" s="215">
        <v>0.29949999243399361</v>
      </c>
      <c r="H206" s="172">
        <v>0.26099999340658542</v>
      </c>
      <c r="I206" s="215">
        <v>0.225899994293286</v>
      </c>
      <c r="J206" s="172">
        <v>0.27199999312870204</v>
      </c>
      <c r="K206" s="171">
        <v>0.26119999340153299</v>
      </c>
      <c r="L206" s="171">
        <v>0.27699999300239142</v>
      </c>
      <c r="M206" s="171">
        <v>0.27499999305291567</v>
      </c>
      <c r="N206" s="171">
        <v>0.26799999322975054</v>
      </c>
      <c r="O206" s="171">
        <v>0.27019999317417387</v>
      </c>
      <c r="P206" s="171">
        <v>0.27149999314133311</v>
      </c>
      <c r="Q206" s="171">
        <v>0.28299999285081867</v>
      </c>
      <c r="R206" s="171">
        <v>0.2644506975447653</v>
      </c>
      <c r="S206" s="171">
        <v>0.26999999317922629</v>
      </c>
      <c r="T206" s="171">
        <v>0.2819999928760808</v>
      </c>
      <c r="U206" s="221">
        <v>0.26299999335606117</v>
      </c>
      <c r="V206" s="227">
        <v>0.26899999320448842</v>
      </c>
      <c r="W206" s="222"/>
      <c r="X206" s="174"/>
      <c r="Y206" s="175">
        <v>1E-4</v>
      </c>
    </row>
    <row r="207" spans="1:25">
      <c r="A207" s="118"/>
      <c r="B207" s="101">
        <v>1</v>
      </c>
      <c r="C207" s="90">
        <v>2</v>
      </c>
      <c r="D207" s="177">
        <v>0.26610699327757176</v>
      </c>
      <c r="E207" s="177">
        <v>0.2779999929771293</v>
      </c>
      <c r="F207" s="178">
        <v>0.28760073455949825</v>
      </c>
      <c r="G207" s="176">
        <v>0.29269999260577606</v>
      </c>
      <c r="H207" s="178">
        <v>0.26499999330553692</v>
      </c>
      <c r="I207" s="176">
        <v>0.24579999379056972</v>
      </c>
      <c r="J207" s="178">
        <v>0.27199999312870204</v>
      </c>
      <c r="K207" s="177">
        <v>0.25799999348237179</v>
      </c>
      <c r="L207" s="177">
        <v>0.27599999302765355</v>
      </c>
      <c r="M207" s="177">
        <v>0.26999999317922629</v>
      </c>
      <c r="N207" s="177">
        <v>0.25899999345710967</v>
      </c>
      <c r="O207" s="177">
        <v>0.27289999310596613</v>
      </c>
      <c r="P207" s="177">
        <v>0.27249999311607098</v>
      </c>
      <c r="Q207" s="177">
        <v>0.27699999300239142</v>
      </c>
      <c r="R207" s="177">
        <v>0.26197142195347406</v>
      </c>
      <c r="S207" s="177">
        <v>0.26799999322975054</v>
      </c>
      <c r="T207" s="177">
        <v>0.2779999929771293</v>
      </c>
      <c r="U207" s="224">
        <v>0.26999999317922629</v>
      </c>
      <c r="V207" s="225">
        <v>0.26999999317922629</v>
      </c>
      <c r="W207" s="222"/>
      <c r="X207" s="174"/>
      <c r="Y207" s="175" t="e">
        <v>#N/A</v>
      </c>
    </row>
    <row r="208" spans="1:25">
      <c r="A208" s="118"/>
      <c r="B208" s="101">
        <v>1</v>
      </c>
      <c r="C208" s="90">
        <v>3</v>
      </c>
      <c r="D208" s="177">
        <v>0.26351599334302589</v>
      </c>
      <c r="E208" s="177">
        <v>0.2819999928760808</v>
      </c>
      <c r="F208" s="178">
        <v>0.28452536011151253</v>
      </c>
      <c r="G208" s="176">
        <v>0.28069999290892156</v>
      </c>
      <c r="H208" s="178">
        <v>0.26999999317922629</v>
      </c>
      <c r="I208" s="176">
        <v>0.23349999410129385</v>
      </c>
      <c r="J208" s="178">
        <v>0.26299999335606117</v>
      </c>
      <c r="K208" s="178">
        <v>0.25219999362889212</v>
      </c>
      <c r="L208" s="107">
        <v>0.27999999292660505</v>
      </c>
      <c r="M208" s="107">
        <v>0.27499999305291567</v>
      </c>
      <c r="N208" s="107">
        <v>0.26199999338132329</v>
      </c>
      <c r="O208" s="107">
        <v>0.26699999325501267</v>
      </c>
      <c r="P208" s="107">
        <v>0.26609999327774858</v>
      </c>
      <c r="Q208" s="107">
        <v>0.27999999292660505</v>
      </c>
      <c r="R208" s="107">
        <v>0.26484313056440162</v>
      </c>
      <c r="S208" s="107">
        <v>0.26399999333079904</v>
      </c>
      <c r="T208" s="177">
        <v>0.2779999929771293</v>
      </c>
      <c r="U208" s="224">
        <v>0.26399999333079904</v>
      </c>
      <c r="V208" s="225">
        <v>0.26799999322975054</v>
      </c>
      <c r="W208" s="222"/>
      <c r="X208" s="174"/>
      <c r="Y208" s="175">
        <v>16</v>
      </c>
    </row>
    <row r="209" spans="1:25">
      <c r="A209" s="118"/>
      <c r="B209" s="101">
        <v>1</v>
      </c>
      <c r="C209" s="90">
        <v>4</v>
      </c>
      <c r="D209" s="177">
        <v>0.26418499332612555</v>
      </c>
      <c r="E209" s="177">
        <v>0.2819999928760808</v>
      </c>
      <c r="F209" s="178">
        <v>0.28474592423677508</v>
      </c>
      <c r="G209" s="176">
        <v>0.29599999252241105</v>
      </c>
      <c r="H209" s="178">
        <v>0.26099999340658542</v>
      </c>
      <c r="I209" s="176">
        <v>0.24069999391940655</v>
      </c>
      <c r="J209" s="178">
        <v>0.27199999312870204</v>
      </c>
      <c r="K209" s="178">
        <v>0.25979999343689997</v>
      </c>
      <c r="L209" s="107">
        <v>0.27899999295186717</v>
      </c>
      <c r="M209" s="107">
        <v>0.2779999929771293</v>
      </c>
      <c r="N209" s="107">
        <v>0.25699999350763392</v>
      </c>
      <c r="O209" s="107">
        <v>0.27069999316154281</v>
      </c>
      <c r="P209" s="107">
        <v>0.26379999333585147</v>
      </c>
      <c r="Q209" s="107">
        <v>0.27899999295186717</v>
      </c>
      <c r="R209" s="107">
        <v>0.26087377981754084</v>
      </c>
      <c r="S209" s="107">
        <v>0.26399999333079904</v>
      </c>
      <c r="T209" s="177">
        <v>0.28099999290134292</v>
      </c>
      <c r="U209" s="224">
        <v>0.26699999325501267</v>
      </c>
      <c r="V209" s="225">
        <v>0.26899999320448842</v>
      </c>
      <c r="W209" s="222"/>
      <c r="X209" s="174"/>
      <c r="Y209" s="175">
        <v>0.27075574636629002</v>
      </c>
    </row>
    <row r="210" spans="1:25">
      <c r="A210" s="118"/>
      <c r="B210" s="101">
        <v>1</v>
      </c>
      <c r="C210" s="90">
        <v>5</v>
      </c>
      <c r="D210" s="177">
        <v>0.26622599327456559</v>
      </c>
      <c r="E210" s="177">
        <v>0.28099999290134292</v>
      </c>
      <c r="F210" s="177">
        <v>0.28878961966002198</v>
      </c>
      <c r="G210" s="176">
        <v>0.30819999221421313</v>
      </c>
      <c r="H210" s="177">
        <v>0.26799999322975054</v>
      </c>
      <c r="I210" s="176">
        <v>0.22129999440949177</v>
      </c>
      <c r="J210" s="216">
        <v>0.25199999363394454</v>
      </c>
      <c r="K210" s="177">
        <v>0.25989999343437376</v>
      </c>
      <c r="L210" s="177">
        <v>0.28399999282555655</v>
      </c>
      <c r="M210" s="177">
        <v>0.27299999310343992</v>
      </c>
      <c r="N210" s="177">
        <v>0.25599999353289604</v>
      </c>
      <c r="O210" s="177">
        <v>0.27629999302007491</v>
      </c>
      <c r="P210" s="177">
        <v>0.26849999321711948</v>
      </c>
      <c r="Q210" s="177">
        <v>0.27699999300239142</v>
      </c>
      <c r="R210" s="177">
        <v>0.26219230106877317</v>
      </c>
      <c r="S210" s="177">
        <v>0.26499999330553692</v>
      </c>
      <c r="T210" s="177">
        <v>0.28399999282555655</v>
      </c>
      <c r="U210" s="224">
        <v>0.26899999320448842</v>
      </c>
      <c r="V210" s="225">
        <v>0.26999999317922629</v>
      </c>
      <c r="W210" s="222"/>
      <c r="X210" s="174"/>
      <c r="Y210" s="115"/>
    </row>
    <row r="211" spans="1:25">
      <c r="A211" s="118"/>
      <c r="B211" s="101">
        <v>1</v>
      </c>
      <c r="C211" s="90">
        <v>6</v>
      </c>
      <c r="D211" s="177">
        <v>0.26580299328525148</v>
      </c>
      <c r="E211" s="177">
        <v>0.27999999292660505</v>
      </c>
      <c r="F211" s="177">
        <v>0.28404724502264267</v>
      </c>
      <c r="G211" s="176">
        <v>0.30609999226726359</v>
      </c>
      <c r="H211" s="177">
        <v>0.27199999312870204</v>
      </c>
      <c r="I211" s="176">
        <v>0.2274999942528666</v>
      </c>
      <c r="J211" s="177">
        <v>0.2779999929771293</v>
      </c>
      <c r="K211" s="177">
        <v>0.25779999348742422</v>
      </c>
      <c r="L211" s="177">
        <v>0.27899999295186717</v>
      </c>
      <c r="M211" s="177">
        <v>0.27099999315396417</v>
      </c>
      <c r="N211" s="177">
        <v>0.25499999355815817</v>
      </c>
      <c r="O211" s="177">
        <v>0.26829999322217191</v>
      </c>
      <c r="P211" s="177">
        <v>0.26839999321964569</v>
      </c>
      <c r="Q211" s="216">
        <v>0.26599999328027479</v>
      </c>
      <c r="R211" s="177">
        <v>0.27099999315396417</v>
      </c>
      <c r="S211" s="177">
        <v>0.26199999338132329</v>
      </c>
      <c r="T211" s="177">
        <v>0.27299999310343992</v>
      </c>
      <c r="U211" s="224">
        <v>0.26899999320448842</v>
      </c>
      <c r="V211" s="225">
        <v>0.26799999322975054</v>
      </c>
      <c r="W211" s="222"/>
      <c r="X211" s="174"/>
      <c r="Y211" s="115"/>
    </row>
    <row r="212" spans="1:25">
      <c r="A212" s="118"/>
      <c r="B212" s="102" t="s">
        <v>156</v>
      </c>
      <c r="C212" s="94"/>
      <c r="D212" s="179">
        <v>0.26511499330263177</v>
      </c>
      <c r="E212" s="179">
        <v>0.28016665958906134</v>
      </c>
      <c r="F212" s="179">
        <v>0.28589412031267758</v>
      </c>
      <c r="G212" s="179">
        <v>0.2971999924920965</v>
      </c>
      <c r="H212" s="179">
        <v>0.26616665994273109</v>
      </c>
      <c r="I212" s="179">
        <v>0.23244999412781908</v>
      </c>
      <c r="J212" s="179">
        <v>0.26816665989220684</v>
      </c>
      <c r="K212" s="179">
        <v>0.25814999347858247</v>
      </c>
      <c r="L212" s="179">
        <v>0.27916665961432346</v>
      </c>
      <c r="M212" s="179">
        <v>0.27366665975326515</v>
      </c>
      <c r="N212" s="179">
        <v>0.2594999934444786</v>
      </c>
      <c r="O212" s="179">
        <v>0.27089999315649038</v>
      </c>
      <c r="P212" s="179">
        <v>0.2684666598846282</v>
      </c>
      <c r="Q212" s="179">
        <v>0.27699999300239142</v>
      </c>
      <c r="R212" s="179">
        <v>0.26422188735048652</v>
      </c>
      <c r="S212" s="179">
        <v>0.26549999329290586</v>
      </c>
      <c r="T212" s="179">
        <v>0.27933332627677981</v>
      </c>
      <c r="U212" s="179">
        <v>0.26699999325501267</v>
      </c>
      <c r="V212" s="228">
        <v>0.26899999320448842</v>
      </c>
      <c r="W212" s="222"/>
      <c r="X212" s="174"/>
      <c r="Y212" s="115"/>
    </row>
    <row r="213" spans="1:25">
      <c r="A213" s="118"/>
      <c r="B213" s="2" t="s">
        <v>157</v>
      </c>
      <c r="C213" s="114"/>
      <c r="D213" s="107">
        <v>0.26532799329725099</v>
      </c>
      <c r="E213" s="107">
        <v>0.28049999291397398</v>
      </c>
      <c r="F213" s="107">
        <v>0.28520088126119492</v>
      </c>
      <c r="G213" s="107">
        <v>0.29774999247820233</v>
      </c>
      <c r="H213" s="107">
        <v>0.26649999326764373</v>
      </c>
      <c r="I213" s="107">
        <v>0.23049999417708023</v>
      </c>
      <c r="J213" s="107">
        <v>0.27199999312870204</v>
      </c>
      <c r="K213" s="107">
        <v>0.25889999345963588</v>
      </c>
      <c r="L213" s="107">
        <v>0.27899999295186717</v>
      </c>
      <c r="M213" s="107">
        <v>0.27399999307817779</v>
      </c>
      <c r="N213" s="107">
        <v>0.25799999348237179</v>
      </c>
      <c r="O213" s="107">
        <v>0.27044999316785834</v>
      </c>
      <c r="P213" s="107">
        <v>0.26844999321838259</v>
      </c>
      <c r="Q213" s="107">
        <v>0.2779999929771293</v>
      </c>
      <c r="R213" s="107">
        <v>0.26332149930676924</v>
      </c>
      <c r="S213" s="107">
        <v>0.26449999331816798</v>
      </c>
      <c r="T213" s="107">
        <v>0.27949999293923611</v>
      </c>
      <c r="U213" s="107">
        <v>0.26799999322975054</v>
      </c>
      <c r="V213" s="141">
        <v>0.26899999320448842</v>
      </c>
      <c r="W213" s="222"/>
      <c r="X213" s="174"/>
      <c r="Y213" s="115"/>
    </row>
    <row r="214" spans="1:25">
      <c r="A214" s="118"/>
      <c r="B214" s="2" t="s">
        <v>158</v>
      </c>
      <c r="C214" s="114"/>
      <c r="D214" s="107">
        <v>1.1119418768672721E-3</v>
      </c>
      <c r="E214" s="107">
        <v>1.8348478129175622E-3</v>
      </c>
      <c r="F214" s="107">
        <v>1.8950479696459978E-3</v>
      </c>
      <c r="G214" s="107">
        <v>9.9943981786415632E-3</v>
      </c>
      <c r="H214" s="107">
        <v>4.6224090674811423E-3</v>
      </c>
      <c r="I214" s="107">
        <v>9.3713924025626456E-3</v>
      </c>
      <c r="J214" s="107">
        <v>9.2610292264612912E-3</v>
      </c>
      <c r="K214" s="107">
        <v>3.1822946891105056E-3</v>
      </c>
      <c r="L214" s="107">
        <v>2.786873925074772E-3</v>
      </c>
      <c r="M214" s="107">
        <v>2.9439202144062667E-3</v>
      </c>
      <c r="N214" s="107">
        <v>4.8476797349536358E-3</v>
      </c>
      <c r="O214" s="107">
        <v>3.3364651110964821E-3</v>
      </c>
      <c r="P214" s="107">
        <v>3.2512560853601908E-3</v>
      </c>
      <c r="Q214" s="107">
        <v>5.8309517475430657E-3</v>
      </c>
      <c r="R214" s="107">
        <v>3.6544398900300963E-3</v>
      </c>
      <c r="S214" s="107">
        <v>2.949576166237962E-3</v>
      </c>
      <c r="T214" s="107">
        <v>3.8815803360789337E-3</v>
      </c>
      <c r="U214" s="107">
        <v>2.898275276021294E-3</v>
      </c>
      <c r="V214" s="141">
        <v>8.9442716840478452E-4</v>
      </c>
      <c r="W214" s="222"/>
      <c r="X214" s="174"/>
      <c r="Y214" s="115"/>
    </row>
    <row r="215" spans="1:25">
      <c r="A215" s="118"/>
      <c r="B215" s="2" t="s">
        <v>93</v>
      </c>
      <c r="C215" s="114"/>
      <c r="D215" s="95">
        <v>4.1941870696010691E-3</v>
      </c>
      <c r="E215" s="95">
        <v>6.549129777286322E-3</v>
      </c>
      <c r="F215" s="95">
        <v>6.6284957786939295E-3</v>
      </c>
      <c r="G215" s="95">
        <v>3.3628527695562932E-2</v>
      </c>
      <c r="H215" s="95">
        <v>1.7366596809967515E-2</v>
      </c>
      <c r="I215" s="95">
        <v>4.0315735165859054E-2</v>
      </c>
      <c r="J215" s="95">
        <v>3.4534603332807612E-2</v>
      </c>
      <c r="K215" s="95">
        <v>1.2327308810776809E-2</v>
      </c>
      <c r="L215" s="95">
        <v>9.9828322226046488E-3</v>
      </c>
      <c r="M215" s="95">
        <v>1.0757321396258034E-2</v>
      </c>
      <c r="N215" s="95">
        <v>1.8680847234745009E-2</v>
      </c>
      <c r="O215" s="95">
        <v>1.2316224420017284E-2</v>
      </c>
      <c r="P215" s="95">
        <v>1.2110464989423256E-2</v>
      </c>
      <c r="Q215" s="95">
        <v>2.1050367851427079E-2</v>
      </c>
      <c r="R215" s="95">
        <v>1.3830950670572323E-2</v>
      </c>
      <c r="S215" s="95">
        <v>1.1109515031075424E-2</v>
      </c>
      <c r="T215" s="95">
        <v>1.3895872675904187E-2</v>
      </c>
      <c r="U215" s="95">
        <v>1.0854963854823549E-2</v>
      </c>
      <c r="V215" s="142">
        <v>3.3250081449811E-3</v>
      </c>
      <c r="W215" s="143"/>
      <c r="X215" s="2"/>
      <c r="Y215" s="116"/>
    </row>
    <row r="216" spans="1:25">
      <c r="A216" s="118"/>
      <c r="B216" s="103" t="s">
        <v>159</v>
      </c>
      <c r="C216" s="114"/>
      <c r="D216" s="95">
        <v>-2.0833364164419943E-2</v>
      </c>
      <c r="E216" s="95">
        <v>3.4757944564691945E-2</v>
      </c>
      <c r="F216" s="95">
        <v>5.5911551830585049E-2</v>
      </c>
      <c r="G216" s="95">
        <v>9.7668272901700659E-2</v>
      </c>
      <c r="H216" s="95">
        <v>-1.6949174616410989E-2</v>
      </c>
      <c r="I216" s="95">
        <v>-0.14147715331090061</v>
      </c>
      <c r="J216" s="95">
        <v>-9.5624433048248081E-3</v>
      </c>
      <c r="K216" s="95">
        <v>-4.6557655957018662E-2</v>
      </c>
      <c r="L216" s="95">
        <v>3.1064578908899021E-2</v>
      </c>
      <c r="M216" s="95">
        <v>1.0751067802037051E-2</v>
      </c>
      <c r="N216" s="95">
        <v>-4.1571612321698037E-2</v>
      </c>
      <c r="O216" s="95">
        <v>5.3275615434289492E-4</v>
      </c>
      <c r="P216" s="95">
        <v>-8.4544336080869531E-3</v>
      </c>
      <c r="Q216" s="95">
        <v>2.3062286654680797E-2</v>
      </c>
      <c r="R216" s="95">
        <v>-2.4131931098386405E-2</v>
      </c>
      <c r="S216" s="95">
        <v>-1.9411418386939605E-2</v>
      </c>
      <c r="T216" s="95">
        <v>3.1680139851531175E-2</v>
      </c>
      <c r="U216" s="95">
        <v>-1.3871369903249997E-2</v>
      </c>
      <c r="V216" s="142">
        <v>-6.4846385916638161E-3</v>
      </c>
      <c r="W216" s="143"/>
      <c r="X216" s="2"/>
      <c r="Y216" s="116"/>
    </row>
    <row r="217" spans="1:25">
      <c r="B217" s="124"/>
      <c r="C217" s="102"/>
      <c r="D217" s="111"/>
      <c r="E217" s="111"/>
      <c r="F217" s="111"/>
      <c r="G217" s="111"/>
      <c r="H217" s="111"/>
      <c r="I217" s="111"/>
      <c r="J217" s="111"/>
      <c r="K217" s="111"/>
      <c r="L217" s="111"/>
      <c r="M217" s="111"/>
      <c r="N217" s="111"/>
      <c r="O217" s="111"/>
      <c r="P217" s="111"/>
      <c r="Q217" s="111"/>
      <c r="R217" s="111"/>
      <c r="S217" s="111"/>
      <c r="T217" s="111"/>
      <c r="U217" s="111"/>
      <c r="V217" s="111"/>
    </row>
    <row r="218" spans="1:25">
      <c r="B218" s="128" t="s">
        <v>227</v>
      </c>
      <c r="Y218" s="112" t="s">
        <v>171</v>
      </c>
    </row>
    <row r="219" spans="1:25">
      <c r="A219" s="108" t="s">
        <v>33</v>
      </c>
      <c r="B219" s="100" t="s">
        <v>120</v>
      </c>
      <c r="C219" s="97" t="s">
        <v>121</v>
      </c>
      <c r="D219" s="98" t="s">
        <v>142</v>
      </c>
      <c r="E219" s="136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112">
        <v>1</v>
      </c>
    </row>
    <row r="220" spans="1:25">
      <c r="A220" s="118"/>
      <c r="B220" s="101" t="s">
        <v>143</v>
      </c>
      <c r="C220" s="90" t="s">
        <v>143</v>
      </c>
      <c r="D220" s="134" t="s">
        <v>144</v>
      </c>
      <c r="E220" s="136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112" t="s">
        <v>3</v>
      </c>
    </row>
    <row r="221" spans="1:25">
      <c r="A221" s="118"/>
      <c r="B221" s="101"/>
      <c r="C221" s="90"/>
      <c r="D221" s="91" t="s">
        <v>154</v>
      </c>
      <c r="E221" s="136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112">
        <v>2</v>
      </c>
    </row>
    <row r="222" spans="1:25">
      <c r="A222" s="118"/>
      <c r="B222" s="101"/>
      <c r="C222" s="90"/>
      <c r="D222" s="109"/>
      <c r="E222" s="136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112">
        <v>2</v>
      </c>
    </row>
    <row r="223" spans="1:25">
      <c r="A223" s="118"/>
      <c r="B223" s="100">
        <v>1</v>
      </c>
      <c r="C223" s="96">
        <v>1</v>
      </c>
      <c r="D223" s="104">
        <v>4.7</v>
      </c>
      <c r="E223" s="136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112">
        <v>1</v>
      </c>
    </row>
    <row r="224" spans="1:25">
      <c r="A224" s="118"/>
      <c r="B224" s="101">
        <v>1</v>
      </c>
      <c r="C224" s="90">
        <v>2</v>
      </c>
      <c r="D224" s="92">
        <v>4.9000000000000004</v>
      </c>
      <c r="E224" s="136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112">
        <v>12</v>
      </c>
    </row>
    <row r="225" spans="1:25">
      <c r="A225" s="118"/>
      <c r="B225" s="102" t="s">
        <v>156</v>
      </c>
      <c r="C225" s="94"/>
      <c r="D225" s="106">
        <v>4.8000000000000007</v>
      </c>
      <c r="E225" s="136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113"/>
    </row>
    <row r="226" spans="1:25">
      <c r="A226" s="118"/>
      <c r="B226" s="2" t="s">
        <v>157</v>
      </c>
      <c r="C226" s="114"/>
      <c r="D226" s="93">
        <v>4.8000000000000007</v>
      </c>
      <c r="E226" s="136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113">
        <v>4.8</v>
      </c>
    </row>
    <row r="227" spans="1:25">
      <c r="A227" s="118"/>
      <c r="B227" s="2" t="s">
        <v>158</v>
      </c>
      <c r="C227" s="114"/>
      <c r="D227" s="93">
        <v>0.14142135623730964</v>
      </c>
      <c r="E227" s="180"/>
      <c r="F227" s="181"/>
      <c r="G227" s="181"/>
      <c r="H227" s="181"/>
      <c r="I227" s="181"/>
      <c r="J227" s="181"/>
      <c r="K227" s="181"/>
      <c r="L227" s="181"/>
      <c r="M227" s="181"/>
      <c r="N227" s="181"/>
      <c r="O227" s="181"/>
      <c r="P227" s="181"/>
      <c r="Q227" s="181"/>
      <c r="R227" s="181"/>
      <c r="S227" s="181"/>
      <c r="T227" s="181"/>
      <c r="U227" s="181"/>
      <c r="V227" s="181"/>
      <c r="W227" s="181"/>
      <c r="X227" s="181"/>
      <c r="Y227" s="113"/>
    </row>
    <row r="228" spans="1:25">
      <c r="A228" s="118"/>
      <c r="B228" s="2" t="s">
        <v>93</v>
      </c>
      <c r="C228" s="114"/>
      <c r="D228" s="95">
        <v>2.9462782549439504E-2</v>
      </c>
      <c r="E228" s="136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116"/>
    </row>
    <row r="229" spans="1:25">
      <c r="A229" s="118"/>
      <c r="B229" s="103" t="s">
        <v>159</v>
      </c>
      <c r="C229" s="114"/>
      <c r="D229" s="95">
        <v>2.2204460492503131E-16</v>
      </c>
      <c r="E229" s="136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116"/>
    </row>
    <row r="230" spans="1:25">
      <c r="B230" s="124"/>
      <c r="C230" s="102"/>
      <c r="D230" s="111"/>
    </row>
    <row r="231" spans="1:25">
      <c r="B231" s="128" t="s">
        <v>228</v>
      </c>
      <c r="Y231" s="112" t="s">
        <v>171</v>
      </c>
    </row>
    <row r="232" spans="1:25">
      <c r="A232" s="108" t="s">
        <v>36</v>
      </c>
      <c r="B232" s="100" t="s">
        <v>120</v>
      </c>
      <c r="C232" s="97" t="s">
        <v>121</v>
      </c>
      <c r="D232" s="98" t="s">
        <v>142</v>
      </c>
      <c r="E232" s="136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112">
        <v>1</v>
      </c>
    </row>
    <row r="233" spans="1:25">
      <c r="A233" s="118"/>
      <c r="B233" s="101" t="s">
        <v>143</v>
      </c>
      <c r="C233" s="90" t="s">
        <v>143</v>
      </c>
      <c r="D233" s="134" t="s">
        <v>144</v>
      </c>
      <c r="E233" s="136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112" t="s">
        <v>3</v>
      </c>
    </row>
    <row r="234" spans="1:25">
      <c r="A234" s="118"/>
      <c r="B234" s="101"/>
      <c r="C234" s="90"/>
      <c r="D234" s="91" t="s">
        <v>154</v>
      </c>
      <c r="E234" s="136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112">
        <v>2</v>
      </c>
    </row>
    <row r="235" spans="1:25">
      <c r="A235" s="118"/>
      <c r="B235" s="101"/>
      <c r="C235" s="90"/>
      <c r="D235" s="109"/>
      <c r="E235" s="136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112">
        <v>2</v>
      </c>
    </row>
    <row r="236" spans="1:25">
      <c r="A236" s="118"/>
      <c r="B236" s="100">
        <v>1</v>
      </c>
      <c r="C236" s="96">
        <v>1</v>
      </c>
      <c r="D236" s="104">
        <v>2.6</v>
      </c>
      <c r="E236" s="136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112">
        <v>1</v>
      </c>
    </row>
    <row r="237" spans="1:25">
      <c r="A237" s="118"/>
      <c r="B237" s="101">
        <v>1</v>
      </c>
      <c r="C237" s="90">
        <v>2</v>
      </c>
      <c r="D237" s="92">
        <v>2.75</v>
      </c>
      <c r="E237" s="136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112">
        <v>13</v>
      </c>
    </row>
    <row r="238" spans="1:25">
      <c r="A238" s="118"/>
      <c r="B238" s="102" t="s">
        <v>156</v>
      </c>
      <c r="C238" s="94"/>
      <c r="D238" s="106">
        <v>2.6749999999999998</v>
      </c>
      <c r="E238" s="136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113"/>
    </row>
    <row r="239" spans="1:25">
      <c r="A239" s="118"/>
      <c r="B239" s="2" t="s">
        <v>157</v>
      </c>
      <c r="C239" s="114"/>
      <c r="D239" s="93">
        <v>2.6749999999999998</v>
      </c>
      <c r="E239" s="136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113">
        <v>2.6749999999999998</v>
      </c>
    </row>
    <row r="240" spans="1:25">
      <c r="A240" s="118"/>
      <c r="B240" s="2" t="s">
        <v>158</v>
      </c>
      <c r="C240" s="114"/>
      <c r="D240" s="93">
        <v>0.10606601717798206</v>
      </c>
      <c r="E240" s="180"/>
      <c r="F240" s="181"/>
      <c r="G240" s="181"/>
      <c r="H240" s="181"/>
      <c r="I240" s="181"/>
      <c r="J240" s="181"/>
      <c r="K240" s="181"/>
      <c r="L240" s="181"/>
      <c r="M240" s="181"/>
      <c r="N240" s="181"/>
      <c r="O240" s="181"/>
      <c r="P240" s="181"/>
      <c r="Q240" s="181"/>
      <c r="R240" s="181"/>
      <c r="S240" s="181"/>
      <c r="T240" s="181"/>
      <c r="U240" s="181"/>
      <c r="V240" s="181"/>
      <c r="W240" s="181"/>
      <c r="X240" s="181"/>
      <c r="Y240" s="113"/>
    </row>
    <row r="241" spans="1:25">
      <c r="A241" s="118"/>
      <c r="B241" s="2" t="s">
        <v>93</v>
      </c>
      <c r="C241" s="114"/>
      <c r="D241" s="95">
        <v>3.9650847543170865E-2</v>
      </c>
      <c r="E241" s="136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116"/>
    </row>
    <row r="242" spans="1:25">
      <c r="A242" s="118"/>
      <c r="B242" s="103" t="s">
        <v>159</v>
      </c>
      <c r="C242" s="114"/>
      <c r="D242" s="95">
        <v>0</v>
      </c>
      <c r="E242" s="136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116"/>
    </row>
    <row r="243" spans="1:25">
      <c r="B243" s="124"/>
      <c r="C243" s="102"/>
      <c r="D243" s="111"/>
    </row>
    <row r="244" spans="1:25">
      <c r="B244" s="128" t="s">
        <v>229</v>
      </c>
      <c r="Y244" s="112" t="s">
        <v>171</v>
      </c>
    </row>
    <row r="245" spans="1:25">
      <c r="A245" s="108" t="s">
        <v>39</v>
      </c>
      <c r="B245" s="100" t="s">
        <v>120</v>
      </c>
      <c r="C245" s="97" t="s">
        <v>121</v>
      </c>
      <c r="D245" s="98" t="s">
        <v>142</v>
      </c>
      <c r="E245" s="136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112">
        <v>1</v>
      </c>
    </row>
    <row r="246" spans="1:25">
      <c r="A246" s="118"/>
      <c r="B246" s="101" t="s">
        <v>143</v>
      </c>
      <c r="C246" s="90" t="s">
        <v>143</v>
      </c>
      <c r="D246" s="134" t="s">
        <v>144</v>
      </c>
      <c r="E246" s="136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112" t="s">
        <v>3</v>
      </c>
    </row>
    <row r="247" spans="1:25">
      <c r="A247" s="118"/>
      <c r="B247" s="101"/>
      <c r="C247" s="90"/>
      <c r="D247" s="91" t="s">
        <v>154</v>
      </c>
      <c r="E247" s="136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112">
        <v>2</v>
      </c>
    </row>
    <row r="248" spans="1:25">
      <c r="A248" s="118"/>
      <c r="B248" s="101"/>
      <c r="C248" s="90"/>
      <c r="D248" s="109"/>
      <c r="E248" s="136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112">
        <v>2</v>
      </c>
    </row>
    <row r="249" spans="1:25">
      <c r="A249" s="118"/>
      <c r="B249" s="100">
        <v>1</v>
      </c>
      <c r="C249" s="96">
        <v>1</v>
      </c>
      <c r="D249" s="104">
        <v>1.4</v>
      </c>
      <c r="E249" s="136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112">
        <v>1</v>
      </c>
    </row>
    <row r="250" spans="1:25">
      <c r="A250" s="118"/>
      <c r="B250" s="101">
        <v>1</v>
      </c>
      <c r="C250" s="90">
        <v>2</v>
      </c>
      <c r="D250" s="92">
        <v>1.4</v>
      </c>
      <c r="E250" s="136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112">
        <v>14</v>
      </c>
    </row>
    <row r="251" spans="1:25">
      <c r="A251" s="118"/>
      <c r="B251" s="102" t="s">
        <v>156</v>
      </c>
      <c r="C251" s="94"/>
      <c r="D251" s="106">
        <v>1.4</v>
      </c>
      <c r="E251" s="136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113"/>
    </row>
    <row r="252" spans="1:25">
      <c r="A252" s="118"/>
      <c r="B252" s="2" t="s">
        <v>157</v>
      </c>
      <c r="C252" s="114"/>
      <c r="D252" s="93">
        <v>1.4</v>
      </c>
      <c r="E252" s="136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113">
        <v>1.4</v>
      </c>
    </row>
    <row r="253" spans="1:25">
      <c r="A253" s="118"/>
      <c r="B253" s="2" t="s">
        <v>158</v>
      </c>
      <c r="C253" s="114"/>
      <c r="D253" s="93">
        <v>0</v>
      </c>
      <c r="E253" s="180"/>
      <c r="F253" s="181"/>
      <c r="G253" s="181"/>
      <c r="H253" s="181"/>
      <c r="I253" s="181"/>
      <c r="J253" s="181"/>
      <c r="K253" s="181"/>
      <c r="L253" s="181"/>
      <c r="M253" s="181"/>
      <c r="N253" s="181"/>
      <c r="O253" s="181"/>
      <c r="P253" s="181"/>
      <c r="Q253" s="181"/>
      <c r="R253" s="181"/>
      <c r="S253" s="181"/>
      <c r="T253" s="181"/>
      <c r="U253" s="181"/>
      <c r="V253" s="181"/>
      <c r="W253" s="181"/>
      <c r="X253" s="181"/>
      <c r="Y253" s="113"/>
    </row>
    <row r="254" spans="1:25">
      <c r="A254" s="118"/>
      <c r="B254" s="2" t="s">
        <v>93</v>
      </c>
      <c r="C254" s="114"/>
      <c r="D254" s="95">
        <v>0</v>
      </c>
      <c r="E254" s="136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116"/>
    </row>
    <row r="255" spans="1:25">
      <c r="A255" s="118"/>
      <c r="B255" s="103" t="s">
        <v>159</v>
      </c>
      <c r="C255" s="114"/>
      <c r="D255" s="95">
        <v>0</v>
      </c>
      <c r="E255" s="136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116"/>
    </row>
    <row r="256" spans="1:25">
      <c r="B256" s="124"/>
      <c r="C256" s="102"/>
      <c r="D256" s="111"/>
    </row>
    <row r="257" spans="1:25">
      <c r="B257" s="128" t="s">
        <v>230</v>
      </c>
      <c r="Y257" s="112" t="s">
        <v>171</v>
      </c>
    </row>
    <row r="258" spans="1:25">
      <c r="A258" s="108" t="s">
        <v>51</v>
      </c>
      <c r="B258" s="100" t="s">
        <v>120</v>
      </c>
      <c r="C258" s="97" t="s">
        <v>121</v>
      </c>
      <c r="D258" s="98" t="s">
        <v>142</v>
      </c>
      <c r="E258" s="136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112">
        <v>1</v>
      </c>
    </row>
    <row r="259" spans="1:25">
      <c r="A259" s="118"/>
      <c r="B259" s="101" t="s">
        <v>143</v>
      </c>
      <c r="C259" s="90" t="s">
        <v>143</v>
      </c>
      <c r="D259" s="134" t="s">
        <v>145</v>
      </c>
      <c r="E259" s="136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112" t="s">
        <v>1</v>
      </c>
    </row>
    <row r="260" spans="1:25">
      <c r="A260" s="118"/>
      <c r="B260" s="101"/>
      <c r="C260" s="90"/>
      <c r="D260" s="91" t="s">
        <v>154</v>
      </c>
      <c r="E260" s="136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112">
        <v>2</v>
      </c>
    </row>
    <row r="261" spans="1:25">
      <c r="A261" s="118"/>
      <c r="B261" s="101"/>
      <c r="C261" s="90"/>
      <c r="D261" s="109"/>
      <c r="E261" s="136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112">
        <v>2</v>
      </c>
    </row>
    <row r="262" spans="1:25">
      <c r="A262" s="118"/>
      <c r="B262" s="100">
        <v>1</v>
      </c>
      <c r="C262" s="96">
        <v>1</v>
      </c>
      <c r="D262" s="104">
        <v>4.5999999999999996</v>
      </c>
      <c r="E262" s="136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112">
        <v>1</v>
      </c>
    </row>
    <row r="263" spans="1:25">
      <c r="A263" s="118"/>
      <c r="B263" s="101">
        <v>1</v>
      </c>
      <c r="C263" s="90">
        <v>2</v>
      </c>
      <c r="D263" s="92">
        <v>4.5999999999999996</v>
      </c>
      <c r="E263" s="136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112">
        <v>15</v>
      </c>
    </row>
    <row r="264" spans="1:25">
      <c r="A264" s="118"/>
      <c r="B264" s="101">
        <v>1</v>
      </c>
      <c r="C264" s="90">
        <v>3</v>
      </c>
      <c r="D264" s="92">
        <v>4.5</v>
      </c>
      <c r="E264" s="136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112">
        <v>16</v>
      </c>
    </row>
    <row r="265" spans="1:25">
      <c r="A265" s="118"/>
      <c r="B265" s="101">
        <v>1</v>
      </c>
      <c r="C265" s="90">
        <v>4</v>
      </c>
      <c r="D265" s="92">
        <v>4.5999999999999996</v>
      </c>
      <c r="E265" s="136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112">
        <v>4.56666666666667</v>
      </c>
    </row>
    <row r="266" spans="1:25">
      <c r="A266" s="118"/>
      <c r="B266" s="101">
        <v>1</v>
      </c>
      <c r="C266" s="90">
        <v>5</v>
      </c>
      <c r="D266" s="92">
        <v>4.5999999999999996</v>
      </c>
      <c r="E266" s="136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113"/>
    </row>
    <row r="267" spans="1:25">
      <c r="A267" s="118"/>
      <c r="B267" s="101">
        <v>1</v>
      </c>
      <c r="C267" s="90">
        <v>6</v>
      </c>
      <c r="D267" s="92">
        <v>4.5</v>
      </c>
      <c r="E267" s="136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113"/>
    </row>
    <row r="268" spans="1:25">
      <c r="A268" s="118"/>
      <c r="B268" s="102" t="s">
        <v>156</v>
      </c>
      <c r="C268" s="94"/>
      <c r="D268" s="106">
        <v>4.5666666666666664</v>
      </c>
      <c r="E268" s="136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113"/>
    </row>
    <row r="269" spans="1:25">
      <c r="A269" s="118"/>
      <c r="B269" s="2" t="s">
        <v>157</v>
      </c>
      <c r="C269" s="114"/>
      <c r="D269" s="93">
        <v>4.5999999999999996</v>
      </c>
      <c r="E269" s="136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113"/>
    </row>
    <row r="270" spans="1:25">
      <c r="A270" s="118"/>
      <c r="B270" s="2" t="s">
        <v>158</v>
      </c>
      <c r="C270" s="114"/>
      <c r="D270" s="93">
        <v>5.1639777949432045E-2</v>
      </c>
      <c r="E270" s="180"/>
      <c r="F270" s="181"/>
      <c r="G270" s="181"/>
      <c r="H270" s="181"/>
      <c r="I270" s="181"/>
      <c r="J270" s="181"/>
      <c r="K270" s="181"/>
      <c r="L270" s="181"/>
      <c r="M270" s="181"/>
      <c r="N270" s="181"/>
      <c r="O270" s="181"/>
      <c r="P270" s="181"/>
      <c r="Q270" s="181"/>
      <c r="R270" s="181"/>
      <c r="S270" s="181"/>
      <c r="T270" s="181"/>
      <c r="U270" s="181"/>
      <c r="V270" s="181"/>
      <c r="W270" s="181"/>
      <c r="X270" s="181"/>
      <c r="Y270" s="113"/>
    </row>
    <row r="271" spans="1:25">
      <c r="A271" s="118"/>
      <c r="B271" s="2" t="s">
        <v>93</v>
      </c>
      <c r="C271" s="114"/>
      <c r="D271" s="95">
        <v>1.1307980572868331E-2</v>
      </c>
      <c r="E271" s="136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116"/>
    </row>
    <row r="272" spans="1:25">
      <c r="A272" s="118"/>
      <c r="B272" s="103" t="s">
        <v>159</v>
      </c>
      <c r="C272" s="114"/>
      <c r="D272" s="95">
        <v>-7.7715611723760958E-16</v>
      </c>
      <c r="E272" s="136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116"/>
    </row>
    <row r="273" spans="1:25">
      <c r="B273" s="124"/>
      <c r="C273" s="102"/>
      <c r="D273" s="111"/>
    </row>
    <row r="274" spans="1:25">
      <c r="B274" s="128" t="s">
        <v>231</v>
      </c>
      <c r="Y274" s="112" t="s">
        <v>171</v>
      </c>
    </row>
    <row r="275" spans="1:25">
      <c r="A275" s="108" t="s">
        <v>42</v>
      </c>
      <c r="B275" s="100" t="s">
        <v>120</v>
      </c>
      <c r="C275" s="97" t="s">
        <v>121</v>
      </c>
      <c r="D275" s="98" t="s">
        <v>142</v>
      </c>
      <c r="E275" s="99" t="s">
        <v>142</v>
      </c>
      <c r="F275" s="136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112">
        <v>1</v>
      </c>
    </row>
    <row r="276" spans="1:25">
      <c r="A276" s="118"/>
      <c r="B276" s="101" t="s">
        <v>143</v>
      </c>
      <c r="C276" s="90" t="s">
        <v>143</v>
      </c>
      <c r="D276" s="134" t="s">
        <v>144</v>
      </c>
      <c r="E276" s="135" t="s">
        <v>145</v>
      </c>
      <c r="F276" s="136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112" t="s">
        <v>3</v>
      </c>
    </row>
    <row r="277" spans="1:25">
      <c r="A277" s="118"/>
      <c r="B277" s="101"/>
      <c r="C277" s="90"/>
      <c r="D277" s="91" t="s">
        <v>154</v>
      </c>
      <c r="E277" s="92" t="s">
        <v>154</v>
      </c>
      <c r="F277" s="136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112">
        <v>1</v>
      </c>
    </row>
    <row r="278" spans="1:25">
      <c r="A278" s="118"/>
      <c r="B278" s="101"/>
      <c r="C278" s="90"/>
      <c r="D278" s="109"/>
      <c r="E278" s="109"/>
      <c r="F278" s="136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112">
        <v>1</v>
      </c>
    </row>
    <row r="279" spans="1:25">
      <c r="A279" s="118"/>
      <c r="B279" s="100">
        <v>1</v>
      </c>
      <c r="C279" s="96">
        <v>1</v>
      </c>
      <c r="D279" s="182"/>
      <c r="E279" s="182">
        <v>30</v>
      </c>
      <c r="F279" s="183"/>
      <c r="G279" s="184"/>
      <c r="H279" s="184"/>
      <c r="I279" s="184"/>
      <c r="J279" s="184"/>
      <c r="K279" s="184"/>
      <c r="L279" s="184"/>
      <c r="M279" s="184"/>
      <c r="N279" s="184"/>
      <c r="O279" s="184"/>
      <c r="P279" s="184"/>
      <c r="Q279" s="184"/>
      <c r="R279" s="184"/>
      <c r="S279" s="184"/>
      <c r="T279" s="184"/>
      <c r="U279" s="184"/>
      <c r="V279" s="184"/>
      <c r="W279" s="184"/>
      <c r="X279" s="184"/>
      <c r="Y279" s="185">
        <v>1</v>
      </c>
    </row>
    <row r="280" spans="1:25">
      <c r="A280" s="118"/>
      <c r="B280" s="101">
        <v>1</v>
      </c>
      <c r="C280" s="90">
        <v>2</v>
      </c>
      <c r="D280" s="186">
        <v>17.399999999999999</v>
      </c>
      <c r="E280" s="186">
        <v>29.9</v>
      </c>
      <c r="F280" s="183"/>
      <c r="G280" s="184"/>
      <c r="H280" s="184"/>
      <c r="I280" s="184"/>
      <c r="J280" s="184"/>
      <c r="K280" s="184"/>
      <c r="L280" s="184"/>
      <c r="M280" s="184"/>
      <c r="N280" s="184"/>
      <c r="O280" s="184"/>
      <c r="P280" s="184"/>
      <c r="Q280" s="184"/>
      <c r="R280" s="184"/>
      <c r="S280" s="184"/>
      <c r="T280" s="184"/>
      <c r="U280" s="184"/>
      <c r="V280" s="184"/>
      <c r="W280" s="184"/>
      <c r="X280" s="184"/>
      <c r="Y280" s="185">
        <v>16</v>
      </c>
    </row>
    <row r="281" spans="1:25">
      <c r="A281" s="118"/>
      <c r="B281" s="101">
        <v>1</v>
      </c>
      <c r="C281" s="90">
        <v>3</v>
      </c>
      <c r="D281" s="186"/>
      <c r="E281" s="186">
        <v>29.1</v>
      </c>
      <c r="F281" s="183"/>
      <c r="G281" s="184"/>
      <c r="H281" s="184"/>
      <c r="I281" s="184"/>
      <c r="J281" s="184"/>
      <c r="K281" s="184"/>
      <c r="L281" s="184"/>
      <c r="M281" s="184"/>
      <c r="N281" s="184"/>
      <c r="O281" s="184"/>
      <c r="P281" s="184"/>
      <c r="Q281" s="184"/>
      <c r="R281" s="184"/>
      <c r="S281" s="184"/>
      <c r="T281" s="184"/>
      <c r="U281" s="184"/>
      <c r="V281" s="184"/>
      <c r="W281" s="184"/>
      <c r="X281" s="184"/>
      <c r="Y281" s="185">
        <v>16</v>
      </c>
    </row>
    <row r="282" spans="1:25">
      <c r="A282" s="118"/>
      <c r="B282" s="101">
        <v>1</v>
      </c>
      <c r="C282" s="90">
        <v>4</v>
      </c>
      <c r="D282" s="186"/>
      <c r="E282" s="186">
        <v>30</v>
      </c>
      <c r="F282" s="183"/>
      <c r="G282" s="184"/>
      <c r="H282" s="184"/>
      <c r="I282" s="184"/>
      <c r="J282" s="184"/>
      <c r="K282" s="184"/>
      <c r="L282" s="184"/>
      <c r="M282" s="184"/>
      <c r="N282" s="184"/>
      <c r="O282" s="184"/>
      <c r="P282" s="184"/>
      <c r="Q282" s="184"/>
      <c r="R282" s="184"/>
      <c r="S282" s="184"/>
      <c r="T282" s="184"/>
      <c r="U282" s="184"/>
      <c r="V282" s="184"/>
      <c r="W282" s="184"/>
      <c r="X282" s="184"/>
      <c r="Y282" s="185">
        <v>23.6666666666667</v>
      </c>
    </row>
    <row r="283" spans="1:25">
      <c r="A283" s="118"/>
      <c r="B283" s="101">
        <v>1</v>
      </c>
      <c r="C283" s="90">
        <v>5</v>
      </c>
      <c r="D283" s="186">
        <v>17.600000000000001</v>
      </c>
      <c r="E283" s="186">
        <v>30.3</v>
      </c>
      <c r="F283" s="183"/>
      <c r="G283" s="184"/>
      <c r="H283" s="184"/>
      <c r="I283" s="184"/>
      <c r="J283" s="184"/>
      <c r="K283" s="184"/>
      <c r="L283" s="184"/>
      <c r="M283" s="184"/>
      <c r="N283" s="184"/>
      <c r="O283" s="184"/>
      <c r="P283" s="184"/>
      <c r="Q283" s="184"/>
      <c r="R283" s="184"/>
      <c r="S283" s="184"/>
      <c r="T283" s="184"/>
      <c r="U283" s="184"/>
      <c r="V283" s="184"/>
      <c r="W283" s="184"/>
      <c r="X283" s="184"/>
      <c r="Y283" s="187"/>
    </row>
    <row r="284" spans="1:25">
      <c r="A284" s="118"/>
      <c r="B284" s="101">
        <v>1</v>
      </c>
      <c r="C284" s="90">
        <v>6</v>
      </c>
      <c r="D284" s="186"/>
      <c r="E284" s="186">
        <v>29.7</v>
      </c>
      <c r="F284" s="183"/>
      <c r="G284" s="184"/>
      <c r="H284" s="184"/>
      <c r="I284" s="184"/>
      <c r="J284" s="184"/>
      <c r="K284" s="184"/>
      <c r="L284" s="184"/>
      <c r="M284" s="184"/>
      <c r="N284" s="184"/>
      <c r="O284" s="184"/>
      <c r="P284" s="184"/>
      <c r="Q284" s="184"/>
      <c r="R284" s="184"/>
      <c r="S284" s="184"/>
      <c r="T284" s="184"/>
      <c r="U284" s="184"/>
      <c r="V284" s="184"/>
      <c r="W284" s="184"/>
      <c r="X284" s="184"/>
      <c r="Y284" s="187"/>
    </row>
    <row r="285" spans="1:25">
      <c r="A285" s="118"/>
      <c r="B285" s="102" t="s">
        <v>156</v>
      </c>
      <c r="C285" s="94"/>
      <c r="D285" s="188">
        <v>17.5</v>
      </c>
      <c r="E285" s="188">
        <v>29.833333333333332</v>
      </c>
      <c r="F285" s="183"/>
      <c r="G285" s="184"/>
      <c r="H285" s="184"/>
      <c r="I285" s="184"/>
      <c r="J285" s="184"/>
      <c r="K285" s="184"/>
      <c r="L285" s="184"/>
      <c r="M285" s="184"/>
      <c r="N285" s="184"/>
      <c r="O285" s="184"/>
      <c r="P285" s="184"/>
      <c r="Q285" s="184"/>
      <c r="R285" s="184"/>
      <c r="S285" s="184"/>
      <c r="T285" s="184"/>
      <c r="U285" s="184"/>
      <c r="V285" s="184"/>
      <c r="W285" s="184"/>
      <c r="X285" s="184"/>
      <c r="Y285" s="187"/>
    </row>
    <row r="286" spans="1:25">
      <c r="A286" s="118"/>
      <c r="B286" s="2" t="s">
        <v>157</v>
      </c>
      <c r="C286" s="114"/>
      <c r="D286" s="189">
        <v>17.5</v>
      </c>
      <c r="E286" s="189">
        <v>29.95</v>
      </c>
      <c r="F286" s="183"/>
      <c r="G286" s="184"/>
      <c r="H286" s="184"/>
      <c r="I286" s="184"/>
      <c r="J286" s="184"/>
      <c r="K286" s="184"/>
      <c r="L286" s="184"/>
      <c r="M286" s="184"/>
      <c r="N286" s="184"/>
      <c r="O286" s="184"/>
      <c r="P286" s="184"/>
      <c r="Q286" s="184"/>
      <c r="R286" s="184"/>
      <c r="S286" s="184"/>
      <c r="T286" s="184"/>
      <c r="U286" s="184"/>
      <c r="V286" s="184"/>
      <c r="W286" s="184"/>
      <c r="X286" s="184"/>
      <c r="Y286" s="187"/>
    </row>
    <row r="287" spans="1:25">
      <c r="A287" s="118"/>
      <c r="B287" s="2" t="s">
        <v>158</v>
      </c>
      <c r="C287" s="114"/>
      <c r="D287" s="189">
        <v>0.14142135623731153</v>
      </c>
      <c r="E287" s="189">
        <v>0.40824829046386263</v>
      </c>
      <c r="F287" s="183"/>
      <c r="G287" s="184"/>
      <c r="H287" s="184"/>
      <c r="I287" s="184"/>
      <c r="J287" s="184"/>
      <c r="K287" s="184"/>
      <c r="L287" s="184"/>
      <c r="M287" s="184"/>
      <c r="N287" s="184"/>
      <c r="O287" s="184"/>
      <c r="P287" s="184"/>
      <c r="Q287" s="184"/>
      <c r="R287" s="184"/>
      <c r="S287" s="184"/>
      <c r="T287" s="184"/>
      <c r="U287" s="184"/>
      <c r="V287" s="184"/>
      <c r="W287" s="184"/>
      <c r="X287" s="184"/>
      <c r="Y287" s="187"/>
    </row>
    <row r="288" spans="1:25">
      <c r="A288" s="118"/>
      <c r="B288" s="2" t="s">
        <v>93</v>
      </c>
      <c r="C288" s="114"/>
      <c r="D288" s="95">
        <v>8.0812203564178016E-3</v>
      </c>
      <c r="E288" s="95">
        <v>1.3684300239012155E-2</v>
      </c>
      <c r="F288" s="136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116"/>
    </row>
    <row r="289" spans="1:25">
      <c r="A289" s="118"/>
      <c r="B289" s="103" t="s">
        <v>159</v>
      </c>
      <c r="C289" s="114"/>
      <c r="D289" s="95">
        <v>-0.26056338028169113</v>
      </c>
      <c r="E289" s="95">
        <v>0.26056338028168824</v>
      </c>
      <c r="F289" s="136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116"/>
    </row>
    <row r="290" spans="1:25">
      <c r="B290" s="124"/>
      <c r="C290" s="102"/>
      <c r="D290" s="111"/>
      <c r="E290" s="111"/>
    </row>
    <row r="291" spans="1:25">
      <c r="B291" s="128" t="s">
        <v>232</v>
      </c>
      <c r="Y291" s="112" t="s">
        <v>171</v>
      </c>
    </row>
    <row r="292" spans="1:25">
      <c r="A292" s="108" t="s">
        <v>5</v>
      </c>
      <c r="B292" s="100" t="s">
        <v>120</v>
      </c>
      <c r="C292" s="97" t="s">
        <v>121</v>
      </c>
      <c r="D292" s="98" t="s">
        <v>142</v>
      </c>
      <c r="E292" s="136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112">
        <v>1</v>
      </c>
    </row>
    <row r="293" spans="1:25">
      <c r="A293" s="118"/>
      <c r="B293" s="101" t="s">
        <v>143</v>
      </c>
      <c r="C293" s="90" t="s">
        <v>143</v>
      </c>
      <c r="D293" s="134" t="s">
        <v>144</v>
      </c>
      <c r="E293" s="136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112" t="s">
        <v>3</v>
      </c>
    </row>
    <row r="294" spans="1:25">
      <c r="A294" s="118"/>
      <c r="B294" s="101"/>
      <c r="C294" s="90"/>
      <c r="D294" s="91" t="s">
        <v>154</v>
      </c>
      <c r="E294" s="136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112">
        <v>2</v>
      </c>
    </row>
    <row r="295" spans="1:25">
      <c r="A295" s="118"/>
      <c r="B295" s="101"/>
      <c r="C295" s="90"/>
      <c r="D295" s="109"/>
      <c r="E295" s="136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112">
        <v>2</v>
      </c>
    </row>
    <row r="296" spans="1:25">
      <c r="A296" s="118"/>
      <c r="B296" s="100">
        <v>1</v>
      </c>
      <c r="C296" s="96">
        <v>1</v>
      </c>
      <c r="D296" s="104">
        <v>6.2</v>
      </c>
      <c r="E296" s="136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112">
        <v>1</v>
      </c>
    </row>
    <row r="297" spans="1:25">
      <c r="A297" s="118"/>
      <c r="B297" s="101">
        <v>1</v>
      </c>
      <c r="C297" s="90">
        <v>2</v>
      </c>
      <c r="D297" s="92">
        <v>6.4</v>
      </c>
      <c r="E297" s="136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112">
        <v>17</v>
      </c>
    </row>
    <row r="298" spans="1:25">
      <c r="A298" s="118"/>
      <c r="B298" s="102" t="s">
        <v>156</v>
      </c>
      <c r="C298" s="94"/>
      <c r="D298" s="106">
        <v>6.3000000000000007</v>
      </c>
      <c r="E298" s="136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113"/>
    </row>
    <row r="299" spans="1:25">
      <c r="A299" s="118"/>
      <c r="B299" s="2" t="s">
        <v>157</v>
      </c>
      <c r="C299" s="114"/>
      <c r="D299" s="93">
        <v>6.3000000000000007</v>
      </c>
      <c r="E299" s="136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113">
        <v>6.3</v>
      </c>
    </row>
    <row r="300" spans="1:25">
      <c r="A300" s="118"/>
      <c r="B300" s="2" t="s">
        <v>158</v>
      </c>
      <c r="C300" s="114"/>
      <c r="D300" s="93">
        <v>0.14142135623730964</v>
      </c>
      <c r="E300" s="180"/>
      <c r="F300" s="181"/>
      <c r="G300" s="181"/>
      <c r="H300" s="181"/>
      <c r="I300" s="181"/>
      <c r="J300" s="181"/>
      <c r="K300" s="181"/>
      <c r="L300" s="181"/>
      <c r="M300" s="181"/>
      <c r="N300" s="181"/>
      <c r="O300" s="181"/>
      <c r="P300" s="181"/>
      <c r="Q300" s="181"/>
      <c r="R300" s="181"/>
      <c r="S300" s="181"/>
      <c r="T300" s="181"/>
      <c r="U300" s="181"/>
      <c r="V300" s="181"/>
      <c r="W300" s="181"/>
      <c r="X300" s="181"/>
      <c r="Y300" s="113"/>
    </row>
    <row r="301" spans="1:25">
      <c r="A301" s="118"/>
      <c r="B301" s="2" t="s">
        <v>93</v>
      </c>
      <c r="C301" s="114"/>
      <c r="D301" s="95">
        <v>2.244783432338248E-2</v>
      </c>
      <c r="E301" s="136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116"/>
    </row>
    <row r="302" spans="1:25">
      <c r="A302" s="118"/>
      <c r="B302" s="103" t="s">
        <v>159</v>
      </c>
      <c r="C302" s="114"/>
      <c r="D302" s="95">
        <v>2.2204460492503131E-16</v>
      </c>
      <c r="E302" s="136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116"/>
    </row>
    <row r="303" spans="1:25">
      <c r="B303" s="124"/>
      <c r="C303" s="102"/>
      <c r="D303" s="111"/>
    </row>
    <row r="304" spans="1:25">
      <c r="B304" s="128" t="s">
        <v>233</v>
      </c>
      <c r="Y304" s="112" t="s">
        <v>171</v>
      </c>
    </row>
    <row r="305" spans="1:25">
      <c r="A305" s="108" t="s">
        <v>8</v>
      </c>
      <c r="B305" s="100" t="s">
        <v>120</v>
      </c>
      <c r="C305" s="97" t="s">
        <v>121</v>
      </c>
      <c r="D305" s="98" t="s">
        <v>142</v>
      </c>
      <c r="E305" s="99" t="s">
        <v>142</v>
      </c>
      <c r="F305" s="136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112">
        <v>1</v>
      </c>
    </row>
    <row r="306" spans="1:25">
      <c r="A306" s="118"/>
      <c r="B306" s="101" t="s">
        <v>143</v>
      </c>
      <c r="C306" s="90" t="s">
        <v>143</v>
      </c>
      <c r="D306" s="134" t="s">
        <v>144</v>
      </c>
      <c r="E306" s="135" t="s">
        <v>145</v>
      </c>
      <c r="F306" s="136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112" t="s">
        <v>3</v>
      </c>
    </row>
    <row r="307" spans="1:25">
      <c r="A307" s="118"/>
      <c r="B307" s="101"/>
      <c r="C307" s="90"/>
      <c r="D307" s="91" t="s">
        <v>154</v>
      </c>
      <c r="E307" s="92" t="s">
        <v>154</v>
      </c>
      <c r="F307" s="136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112">
        <v>2</v>
      </c>
    </row>
    <row r="308" spans="1:25">
      <c r="A308" s="118"/>
      <c r="B308" s="101"/>
      <c r="C308" s="90"/>
      <c r="D308" s="109"/>
      <c r="E308" s="109"/>
      <c r="F308" s="136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112">
        <v>2</v>
      </c>
    </row>
    <row r="309" spans="1:25">
      <c r="A309" s="118"/>
      <c r="B309" s="100">
        <v>1</v>
      </c>
      <c r="C309" s="96">
        <v>1</v>
      </c>
      <c r="D309" s="104"/>
      <c r="E309" s="104">
        <v>2.4</v>
      </c>
      <c r="F309" s="136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112">
        <v>1</v>
      </c>
    </row>
    <row r="310" spans="1:25">
      <c r="A310" s="118"/>
      <c r="B310" s="101">
        <v>1</v>
      </c>
      <c r="C310" s="90">
        <v>2</v>
      </c>
      <c r="D310" s="92">
        <v>2.8</v>
      </c>
      <c r="E310" s="92">
        <v>1.6</v>
      </c>
      <c r="F310" s="136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112">
        <v>18</v>
      </c>
    </row>
    <row r="311" spans="1:25">
      <c r="A311" s="118"/>
      <c r="B311" s="101">
        <v>1</v>
      </c>
      <c r="C311" s="90">
        <v>3</v>
      </c>
      <c r="D311" s="92"/>
      <c r="E311" s="92">
        <v>1.3</v>
      </c>
      <c r="F311" s="136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112">
        <v>16</v>
      </c>
    </row>
    <row r="312" spans="1:25">
      <c r="A312" s="118"/>
      <c r="B312" s="101">
        <v>1</v>
      </c>
      <c r="C312" s="90">
        <v>4</v>
      </c>
      <c r="D312" s="92"/>
      <c r="E312" s="92">
        <v>1.5</v>
      </c>
      <c r="F312" s="136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112">
        <v>2.2333333333333298</v>
      </c>
    </row>
    <row r="313" spans="1:25">
      <c r="A313" s="118"/>
      <c r="B313" s="101">
        <v>1</v>
      </c>
      <c r="C313" s="90">
        <v>5</v>
      </c>
      <c r="D313" s="92">
        <v>2.6</v>
      </c>
      <c r="E313" s="92">
        <v>1.4</v>
      </c>
      <c r="F313" s="136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113"/>
    </row>
    <row r="314" spans="1:25">
      <c r="A314" s="118"/>
      <c r="B314" s="101">
        <v>1</v>
      </c>
      <c r="C314" s="90">
        <v>6</v>
      </c>
      <c r="D314" s="92"/>
      <c r="E314" s="92">
        <v>2.4</v>
      </c>
      <c r="F314" s="136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113"/>
    </row>
    <row r="315" spans="1:25">
      <c r="A315" s="118"/>
      <c r="B315" s="102" t="s">
        <v>156</v>
      </c>
      <c r="C315" s="94"/>
      <c r="D315" s="106">
        <v>2.7</v>
      </c>
      <c r="E315" s="106">
        <v>1.7666666666666666</v>
      </c>
      <c r="F315" s="136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113"/>
    </row>
    <row r="316" spans="1:25">
      <c r="A316" s="118"/>
      <c r="B316" s="2" t="s">
        <v>157</v>
      </c>
      <c r="C316" s="114"/>
      <c r="D316" s="93">
        <v>2.7</v>
      </c>
      <c r="E316" s="93">
        <v>1.55</v>
      </c>
      <c r="F316" s="136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113"/>
    </row>
    <row r="317" spans="1:25">
      <c r="A317" s="118"/>
      <c r="B317" s="2" t="s">
        <v>158</v>
      </c>
      <c r="C317" s="114"/>
      <c r="D317" s="93">
        <v>0.14142135623730931</v>
      </c>
      <c r="E317" s="93">
        <v>0.50066622281382833</v>
      </c>
      <c r="F317" s="180"/>
      <c r="G317" s="181"/>
      <c r="H317" s="181"/>
      <c r="I317" s="181"/>
      <c r="J317" s="181"/>
      <c r="K317" s="181"/>
      <c r="L317" s="181"/>
      <c r="M317" s="181"/>
      <c r="N317" s="181"/>
      <c r="O317" s="181"/>
      <c r="P317" s="181"/>
      <c r="Q317" s="181"/>
      <c r="R317" s="181"/>
      <c r="S317" s="181"/>
      <c r="T317" s="181"/>
      <c r="U317" s="181"/>
      <c r="V317" s="181"/>
      <c r="W317" s="181"/>
      <c r="X317" s="181"/>
      <c r="Y317" s="113"/>
    </row>
    <row r="318" spans="1:25">
      <c r="A318" s="118"/>
      <c r="B318" s="2" t="s">
        <v>93</v>
      </c>
      <c r="C318" s="114"/>
      <c r="D318" s="95">
        <v>5.2378280087892332E-2</v>
      </c>
      <c r="E318" s="95">
        <v>0.2833959751776387</v>
      </c>
      <c r="F318" s="136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116"/>
    </row>
    <row r="319" spans="1:25">
      <c r="A319" s="118"/>
      <c r="B319" s="103" t="s">
        <v>159</v>
      </c>
      <c r="C319" s="114"/>
      <c r="D319" s="95">
        <v>0.20895522388059895</v>
      </c>
      <c r="E319" s="95">
        <v>-0.20895522388059584</v>
      </c>
      <c r="F319" s="136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116"/>
    </row>
    <row r="320" spans="1:25">
      <c r="B320" s="124"/>
      <c r="C320" s="102"/>
      <c r="D320" s="111"/>
      <c r="E320" s="111"/>
    </row>
    <row r="321" spans="1:25">
      <c r="B321" s="128" t="s">
        <v>234</v>
      </c>
      <c r="Y321" s="112" t="s">
        <v>171</v>
      </c>
    </row>
    <row r="322" spans="1:25">
      <c r="A322" s="108" t="s">
        <v>52</v>
      </c>
      <c r="B322" s="100" t="s">
        <v>120</v>
      </c>
      <c r="C322" s="97" t="s">
        <v>121</v>
      </c>
      <c r="D322" s="98" t="s">
        <v>142</v>
      </c>
      <c r="E322" s="136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112">
        <v>1</v>
      </c>
    </row>
    <row r="323" spans="1:25">
      <c r="A323" s="118"/>
      <c r="B323" s="101" t="s">
        <v>143</v>
      </c>
      <c r="C323" s="90" t="s">
        <v>143</v>
      </c>
      <c r="D323" s="134" t="s">
        <v>145</v>
      </c>
      <c r="E323" s="136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112" t="s">
        <v>3</v>
      </c>
    </row>
    <row r="324" spans="1:25">
      <c r="A324" s="118"/>
      <c r="B324" s="101"/>
      <c r="C324" s="90"/>
      <c r="D324" s="91" t="s">
        <v>154</v>
      </c>
      <c r="E324" s="136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112">
        <v>2</v>
      </c>
    </row>
    <row r="325" spans="1:25">
      <c r="A325" s="118"/>
      <c r="B325" s="101"/>
      <c r="C325" s="90"/>
      <c r="D325" s="109"/>
      <c r="E325" s="136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112">
        <v>2</v>
      </c>
    </row>
    <row r="326" spans="1:25">
      <c r="A326" s="118"/>
      <c r="B326" s="100">
        <v>1</v>
      </c>
      <c r="C326" s="96">
        <v>1</v>
      </c>
      <c r="D326" s="133" t="s">
        <v>115</v>
      </c>
      <c r="E326" s="136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112">
        <v>1</v>
      </c>
    </row>
    <row r="327" spans="1:25">
      <c r="A327" s="118"/>
      <c r="B327" s="101">
        <v>1</v>
      </c>
      <c r="C327" s="90">
        <v>2</v>
      </c>
      <c r="D327" s="132" t="s">
        <v>115</v>
      </c>
      <c r="E327" s="136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112">
        <v>19</v>
      </c>
    </row>
    <row r="328" spans="1:25">
      <c r="A328" s="118"/>
      <c r="B328" s="101">
        <v>1</v>
      </c>
      <c r="C328" s="90">
        <v>3</v>
      </c>
      <c r="D328" s="132" t="s">
        <v>115</v>
      </c>
      <c r="E328" s="136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112">
        <v>16</v>
      </c>
    </row>
    <row r="329" spans="1:25">
      <c r="A329" s="118"/>
      <c r="B329" s="101">
        <v>1</v>
      </c>
      <c r="C329" s="90">
        <v>4</v>
      </c>
      <c r="D329" s="132" t="s">
        <v>115</v>
      </c>
      <c r="E329" s="136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112" t="s">
        <v>115</v>
      </c>
    </row>
    <row r="330" spans="1:25">
      <c r="A330" s="118"/>
      <c r="B330" s="101">
        <v>1</v>
      </c>
      <c r="C330" s="90">
        <v>5</v>
      </c>
      <c r="D330" s="132" t="s">
        <v>115</v>
      </c>
      <c r="E330" s="136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113"/>
    </row>
    <row r="331" spans="1:25">
      <c r="A331" s="118"/>
      <c r="B331" s="101">
        <v>1</v>
      </c>
      <c r="C331" s="90">
        <v>6</v>
      </c>
      <c r="D331" s="132" t="s">
        <v>115</v>
      </c>
      <c r="E331" s="136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113"/>
    </row>
    <row r="332" spans="1:25">
      <c r="A332" s="118"/>
      <c r="B332" s="102" t="s">
        <v>156</v>
      </c>
      <c r="C332" s="94"/>
      <c r="D332" s="106" t="s">
        <v>334</v>
      </c>
      <c r="E332" s="136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113"/>
    </row>
    <row r="333" spans="1:25">
      <c r="A333" s="118"/>
      <c r="B333" s="2" t="s">
        <v>157</v>
      </c>
      <c r="C333" s="114"/>
      <c r="D333" s="93" t="s">
        <v>334</v>
      </c>
      <c r="E333" s="136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113"/>
    </row>
    <row r="334" spans="1:25">
      <c r="A334" s="118"/>
      <c r="B334" s="2" t="s">
        <v>158</v>
      </c>
      <c r="C334" s="114"/>
      <c r="D334" s="93" t="s">
        <v>334</v>
      </c>
      <c r="E334" s="180"/>
      <c r="F334" s="181"/>
      <c r="G334" s="181"/>
      <c r="H334" s="181"/>
      <c r="I334" s="181"/>
      <c r="J334" s="181"/>
      <c r="K334" s="181"/>
      <c r="L334" s="181"/>
      <c r="M334" s="181"/>
      <c r="N334" s="181"/>
      <c r="O334" s="181"/>
      <c r="P334" s="181"/>
      <c r="Q334" s="181"/>
      <c r="R334" s="181"/>
      <c r="S334" s="181"/>
      <c r="T334" s="181"/>
      <c r="U334" s="181"/>
      <c r="V334" s="181"/>
      <c r="W334" s="181"/>
      <c r="X334" s="181"/>
      <c r="Y334" s="113"/>
    </row>
    <row r="335" spans="1:25">
      <c r="A335" s="118"/>
      <c r="B335" s="2" t="s">
        <v>93</v>
      </c>
      <c r="C335" s="114"/>
      <c r="D335" s="95" t="s">
        <v>334</v>
      </c>
      <c r="E335" s="136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116"/>
    </row>
    <row r="336" spans="1:25">
      <c r="A336" s="118"/>
      <c r="B336" s="103" t="s">
        <v>159</v>
      </c>
      <c r="C336" s="114"/>
      <c r="D336" s="95" t="s">
        <v>334</v>
      </c>
      <c r="E336" s="136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116"/>
    </row>
    <row r="337" spans="1:25">
      <c r="B337" s="124"/>
      <c r="C337" s="102"/>
      <c r="D337" s="111"/>
    </row>
    <row r="338" spans="1:25">
      <c r="B338" s="128" t="s">
        <v>235</v>
      </c>
      <c r="Y338" s="112" t="s">
        <v>171</v>
      </c>
    </row>
    <row r="339" spans="1:25">
      <c r="A339" s="108" t="s">
        <v>11</v>
      </c>
      <c r="B339" s="100" t="s">
        <v>120</v>
      </c>
      <c r="C339" s="97" t="s">
        <v>121</v>
      </c>
      <c r="D339" s="98" t="s">
        <v>142</v>
      </c>
      <c r="E339" s="136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112">
        <v>1</v>
      </c>
    </row>
    <row r="340" spans="1:25">
      <c r="A340" s="118"/>
      <c r="B340" s="101" t="s">
        <v>143</v>
      </c>
      <c r="C340" s="90" t="s">
        <v>143</v>
      </c>
      <c r="D340" s="134" t="s">
        <v>144</v>
      </c>
      <c r="E340" s="136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112" t="s">
        <v>3</v>
      </c>
    </row>
    <row r="341" spans="1:25">
      <c r="A341" s="118"/>
      <c r="B341" s="101"/>
      <c r="C341" s="90"/>
      <c r="D341" s="91" t="s">
        <v>154</v>
      </c>
      <c r="E341" s="136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112">
        <v>2</v>
      </c>
    </row>
    <row r="342" spans="1:25">
      <c r="A342" s="118"/>
      <c r="B342" s="101"/>
      <c r="C342" s="90"/>
      <c r="D342" s="109"/>
      <c r="E342" s="136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112">
        <v>2</v>
      </c>
    </row>
    <row r="343" spans="1:25">
      <c r="A343" s="118"/>
      <c r="B343" s="100">
        <v>1</v>
      </c>
      <c r="C343" s="96">
        <v>1</v>
      </c>
      <c r="D343" s="104">
        <v>0.94</v>
      </c>
      <c r="E343" s="136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112">
        <v>1</v>
      </c>
    </row>
    <row r="344" spans="1:25">
      <c r="A344" s="118"/>
      <c r="B344" s="101">
        <v>1</v>
      </c>
      <c r="C344" s="90">
        <v>2</v>
      </c>
      <c r="D344" s="92">
        <v>0.94</v>
      </c>
      <c r="E344" s="136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112">
        <v>1</v>
      </c>
    </row>
    <row r="345" spans="1:25">
      <c r="A345" s="118"/>
      <c r="B345" s="102" t="s">
        <v>156</v>
      </c>
      <c r="C345" s="94"/>
      <c r="D345" s="106">
        <v>0.94</v>
      </c>
      <c r="E345" s="136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113"/>
    </row>
    <row r="346" spans="1:25">
      <c r="A346" s="118"/>
      <c r="B346" s="2" t="s">
        <v>157</v>
      </c>
      <c r="C346" s="114"/>
      <c r="D346" s="93">
        <v>0.94</v>
      </c>
      <c r="E346" s="136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113">
        <v>0.94</v>
      </c>
    </row>
    <row r="347" spans="1:25">
      <c r="A347" s="118"/>
      <c r="B347" s="2" t="s">
        <v>158</v>
      </c>
      <c r="C347" s="114"/>
      <c r="D347" s="93">
        <v>0</v>
      </c>
      <c r="E347" s="180"/>
      <c r="F347" s="181"/>
      <c r="G347" s="181"/>
      <c r="H347" s="181"/>
      <c r="I347" s="181"/>
      <c r="J347" s="181"/>
      <c r="K347" s="181"/>
      <c r="L347" s="181"/>
      <c r="M347" s="181"/>
      <c r="N347" s="181"/>
      <c r="O347" s="181"/>
      <c r="P347" s="181"/>
      <c r="Q347" s="181"/>
      <c r="R347" s="181"/>
      <c r="S347" s="181"/>
      <c r="T347" s="181"/>
      <c r="U347" s="181"/>
      <c r="V347" s="181"/>
      <c r="W347" s="181"/>
      <c r="X347" s="181"/>
      <c r="Y347" s="113"/>
    </row>
    <row r="348" spans="1:25">
      <c r="A348" s="118"/>
      <c r="B348" s="2" t="s">
        <v>93</v>
      </c>
      <c r="C348" s="114"/>
      <c r="D348" s="95">
        <v>0</v>
      </c>
      <c r="E348" s="136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116"/>
    </row>
    <row r="349" spans="1:25">
      <c r="A349" s="118"/>
      <c r="B349" s="103" t="s">
        <v>159</v>
      </c>
      <c r="C349" s="114"/>
      <c r="D349" s="95">
        <v>0</v>
      </c>
      <c r="E349" s="136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116"/>
    </row>
    <row r="350" spans="1:25">
      <c r="B350" s="124"/>
      <c r="C350" s="102"/>
      <c r="D350" s="111"/>
    </row>
    <row r="351" spans="1:25">
      <c r="B351" s="128" t="s">
        <v>236</v>
      </c>
      <c r="Y351" s="112" t="s">
        <v>171</v>
      </c>
    </row>
    <row r="352" spans="1:25">
      <c r="A352" s="108" t="s">
        <v>14</v>
      </c>
      <c r="B352" s="100" t="s">
        <v>120</v>
      </c>
      <c r="C352" s="97" t="s">
        <v>121</v>
      </c>
      <c r="D352" s="98" t="s">
        <v>142</v>
      </c>
      <c r="E352" s="136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112">
        <v>1</v>
      </c>
    </row>
    <row r="353" spans="1:25">
      <c r="A353" s="118"/>
      <c r="B353" s="101" t="s">
        <v>143</v>
      </c>
      <c r="C353" s="90" t="s">
        <v>143</v>
      </c>
      <c r="D353" s="134" t="s">
        <v>144</v>
      </c>
      <c r="E353" s="136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112" t="s">
        <v>3</v>
      </c>
    </row>
    <row r="354" spans="1:25">
      <c r="A354" s="118"/>
      <c r="B354" s="101"/>
      <c r="C354" s="90"/>
      <c r="D354" s="91" t="s">
        <v>154</v>
      </c>
      <c r="E354" s="136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112">
        <v>2</v>
      </c>
    </row>
    <row r="355" spans="1:25">
      <c r="A355" s="118"/>
      <c r="B355" s="101"/>
      <c r="C355" s="90"/>
      <c r="D355" s="109"/>
      <c r="E355" s="136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112">
        <v>2</v>
      </c>
    </row>
    <row r="356" spans="1:25">
      <c r="A356" s="118"/>
      <c r="B356" s="100">
        <v>1</v>
      </c>
      <c r="C356" s="96">
        <v>1</v>
      </c>
      <c r="D356" s="104">
        <v>0.26</v>
      </c>
      <c r="E356" s="136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112">
        <v>1</v>
      </c>
    </row>
    <row r="357" spans="1:25">
      <c r="A357" s="118"/>
      <c r="B357" s="101">
        <v>1</v>
      </c>
      <c r="C357" s="90">
        <v>2</v>
      </c>
      <c r="D357" s="92">
        <v>0.24</v>
      </c>
      <c r="E357" s="136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112">
        <v>2</v>
      </c>
    </row>
    <row r="358" spans="1:25">
      <c r="A358" s="118"/>
      <c r="B358" s="102" t="s">
        <v>156</v>
      </c>
      <c r="C358" s="94"/>
      <c r="D358" s="106">
        <v>0.25</v>
      </c>
      <c r="E358" s="136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113"/>
    </row>
    <row r="359" spans="1:25">
      <c r="A359" s="118"/>
      <c r="B359" s="2" t="s">
        <v>157</v>
      </c>
      <c r="C359" s="114"/>
      <c r="D359" s="93">
        <v>0.25</v>
      </c>
      <c r="E359" s="136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113">
        <v>0.25</v>
      </c>
    </row>
    <row r="360" spans="1:25">
      <c r="A360" s="118"/>
      <c r="B360" s="2" t="s">
        <v>158</v>
      </c>
      <c r="C360" s="114"/>
      <c r="D360" s="93">
        <v>1.4142135623730963E-2</v>
      </c>
      <c r="E360" s="180"/>
      <c r="F360" s="181"/>
      <c r="G360" s="181"/>
      <c r="H360" s="181"/>
      <c r="I360" s="181"/>
      <c r="J360" s="181"/>
      <c r="K360" s="181"/>
      <c r="L360" s="181"/>
      <c r="M360" s="181"/>
      <c r="N360" s="181"/>
      <c r="O360" s="181"/>
      <c r="P360" s="181"/>
      <c r="Q360" s="181"/>
      <c r="R360" s="181"/>
      <c r="S360" s="181"/>
      <c r="T360" s="181"/>
      <c r="U360" s="181"/>
      <c r="V360" s="181"/>
      <c r="W360" s="181"/>
      <c r="X360" s="181"/>
      <c r="Y360" s="113"/>
    </row>
    <row r="361" spans="1:25">
      <c r="A361" s="118"/>
      <c r="B361" s="2" t="s">
        <v>93</v>
      </c>
      <c r="C361" s="114"/>
      <c r="D361" s="95">
        <v>5.6568542494923851E-2</v>
      </c>
      <c r="E361" s="136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116"/>
    </row>
    <row r="362" spans="1:25">
      <c r="A362" s="118"/>
      <c r="B362" s="103" t="s">
        <v>159</v>
      </c>
      <c r="C362" s="114"/>
      <c r="D362" s="95">
        <v>0</v>
      </c>
      <c r="E362" s="136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116"/>
    </row>
    <row r="363" spans="1:25">
      <c r="B363" s="124"/>
      <c r="C363" s="102"/>
      <c r="D363" s="111"/>
    </row>
    <row r="364" spans="1:25">
      <c r="B364" s="128" t="s">
        <v>237</v>
      </c>
      <c r="Y364" s="112" t="s">
        <v>171</v>
      </c>
    </row>
    <row r="365" spans="1:25">
      <c r="A365" s="108" t="s">
        <v>53</v>
      </c>
      <c r="B365" s="100" t="s">
        <v>120</v>
      </c>
      <c r="C365" s="97" t="s">
        <v>121</v>
      </c>
      <c r="D365" s="98" t="s">
        <v>142</v>
      </c>
      <c r="E365" s="136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112">
        <v>1</v>
      </c>
    </row>
    <row r="366" spans="1:25">
      <c r="A366" s="118"/>
      <c r="B366" s="101" t="s">
        <v>143</v>
      </c>
      <c r="C366" s="90" t="s">
        <v>143</v>
      </c>
      <c r="D366" s="134" t="s">
        <v>145</v>
      </c>
      <c r="E366" s="136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112" t="s">
        <v>1</v>
      </c>
    </row>
    <row r="367" spans="1:25">
      <c r="A367" s="118"/>
      <c r="B367" s="101"/>
      <c r="C367" s="90"/>
      <c r="D367" s="91" t="s">
        <v>154</v>
      </c>
      <c r="E367" s="136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112">
        <v>2</v>
      </c>
    </row>
    <row r="368" spans="1:25">
      <c r="A368" s="118"/>
      <c r="B368" s="101"/>
      <c r="C368" s="90"/>
      <c r="D368" s="109"/>
      <c r="E368" s="136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112">
        <v>2</v>
      </c>
    </row>
    <row r="369" spans="1:25">
      <c r="A369" s="118"/>
      <c r="B369" s="100">
        <v>1</v>
      </c>
      <c r="C369" s="96">
        <v>1</v>
      </c>
      <c r="D369" s="104">
        <v>2.6</v>
      </c>
      <c r="E369" s="136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112">
        <v>1</v>
      </c>
    </row>
    <row r="370" spans="1:25">
      <c r="A370" s="118"/>
      <c r="B370" s="101">
        <v>1</v>
      </c>
      <c r="C370" s="90">
        <v>2</v>
      </c>
      <c r="D370" s="92">
        <v>2.4</v>
      </c>
      <c r="E370" s="136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112">
        <v>3</v>
      </c>
    </row>
    <row r="371" spans="1:25">
      <c r="A371" s="118"/>
      <c r="B371" s="101">
        <v>1</v>
      </c>
      <c r="C371" s="90">
        <v>3</v>
      </c>
      <c r="D371" s="92">
        <v>2.6</v>
      </c>
      <c r="E371" s="136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112">
        <v>16</v>
      </c>
    </row>
    <row r="372" spans="1:25">
      <c r="A372" s="118"/>
      <c r="B372" s="101">
        <v>1</v>
      </c>
      <c r="C372" s="90">
        <v>4</v>
      </c>
      <c r="D372" s="92">
        <v>2.2999999999999998</v>
      </c>
      <c r="E372" s="136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112">
        <v>2.5</v>
      </c>
    </row>
    <row r="373" spans="1:25">
      <c r="A373" s="118"/>
      <c r="B373" s="101">
        <v>1</v>
      </c>
      <c r="C373" s="90">
        <v>5</v>
      </c>
      <c r="D373" s="92">
        <v>2.2999999999999998</v>
      </c>
      <c r="E373" s="136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113"/>
    </row>
    <row r="374" spans="1:25">
      <c r="A374" s="118"/>
      <c r="B374" s="101">
        <v>1</v>
      </c>
      <c r="C374" s="90">
        <v>6</v>
      </c>
      <c r="D374" s="92">
        <v>2.8</v>
      </c>
      <c r="E374" s="136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113"/>
    </row>
    <row r="375" spans="1:25">
      <c r="A375" s="118"/>
      <c r="B375" s="102" t="s">
        <v>156</v>
      </c>
      <c r="C375" s="94"/>
      <c r="D375" s="106">
        <v>2.5</v>
      </c>
      <c r="E375" s="136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113"/>
    </row>
    <row r="376" spans="1:25">
      <c r="A376" s="118"/>
      <c r="B376" s="2" t="s">
        <v>157</v>
      </c>
      <c r="C376" s="114"/>
      <c r="D376" s="93">
        <v>2.5</v>
      </c>
      <c r="E376" s="136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113"/>
    </row>
    <row r="377" spans="1:25">
      <c r="A377" s="118"/>
      <c r="B377" s="2" t="s">
        <v>158</v>
      </c>
      <c r="C377" s="114"/>
      <c r="D377" s="93">
        <v>0.20000000000000004</v>
      </c>
      <c r="E377" s="180"/>
      <c r="F377" s="181"/>
      <c r="G377" s="181"/>
      <c r="H377" s="181"/>
      <c r="I377" s="181"/>
      <c r="J377" s="181"/>
      <c r="K377" s="181"/>
      <c r="L377" s="181"/>
      <c r="M377" s="181"/>
      <c r="N377" s="181"/>
      <c r="O377" s="181"/>
      <c r="P377" s="181"/>
      <c r="Q377" s="181"/>
      <c r="R377" s="181"/>
      <c r="S377" s="181"/>
      <c r="T377" s="181"/>
      <c r="U377" s="181"/>
      <c r="V377" s="181"/>
      <c r="W377" s="181"/>
      <c r="X377" s="181"/>
      <c r="Y377" s="113"/>
    </row>
    <row r="378" spans="1:25">
      <c r="A378" s="118"/>
      <c r="B378" s="2" t="s">
        <v>93</v>
      </c>
      <c r="C378" s="114"/>
      <c r="D378" s="95">
        <v>8.0000000000000016E-2</v>
      </c>
      <c r="E378" s="136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116"/>
    </row>
    <row r="379" spans="1:25">
      <c r="A379" s="118"/>
      <c r="B379" s="103" t="s">
        <v>159</v>
      </c>
      <c r="C379" s="114"/>
      <c r="D379" s="95">
        <v>0</v>
      </c>
      <c r="E379" s="136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116"/>
    </row>
    <row r="380" spans="1:25">
      <c r="B380" s="124"/>
      <c r="C380" s="102"/>
      <c r="D380" s="111"/>
    </row>
    <row r="381" spans="1:25">
      <c r="B381" s="128" t="s">
        <v>238</v>
      </c>
      <c r="Y381" s="112" t="s">
        <v>171</v>
      </c>
    </row>
    <row r="382" spans="1:25">
      <c r="A382" s="108" t="s">
        <v>17</v>
      </c>
      <c r="B382" s="100" t="s">
        <v>120</v>
      </c>
      <c r="C382" s="97" t="s">
        <v>121</v>
      </c>
      <c r="D382" s="98" t="s">
        <v>142</v>
      </c>
      <c r="E382" s="99" t="s">
        <v>142</v>
      </c>
      <c r="F382" s="136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112">
        <v>1</v>
      </c>
    </row>
    <row r="383" spans="1:25">
      <c r="A383" s="118"/>
      <c r="B383" s="101" t="s">
        <v>143</v>
      </c>
      <c r="C383" s="90" t="s">
        <v>143</v>
      </c>
      <c r="D383" s="134" t="s">
        <v>144</v>
      </c>
      <c r="E383" s="135" t="s">
        <v>145</v>
      </c>
      <c r="F383" s="136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112" t="s">
        <v>3</v>
      </c>
    </row>
    <row r="384" spans="1:25">
      <c r="A384" s="118"/>
      <c r="B384" s="101"/>
      <c r="C384" s="90"/>
      <c r="D384" s="91" t="s">
        <v>154</v>
      </c>
      <c r="E384" s="92" t="s">
        <v>154</v>
      </c>
      <c r="F384" s="136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112">
        <v>1</v>
      </c>
    </row>
    <row r="385" spans="1:25">
      <c r="A385" s="118"/>
      <c r="B385" s="101"/>
      <c r="C385" s="90"/>
      <c r="D385" s="109"/>
      <c r="E385" s="109"/>
      <c r="F385" s="136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112">
        <v>1</v>
      </c>
    </row>
    <row r="386" spans="1:25">
      <c r="A386" s="118"/>
      <c r="B386" s="100">
        <v>1</v>
      </c>
      <c r="C386" s="96">
        <v>1</v>
      </c>
      <c r="D386" s="182"/>
      <c r="E386" s="182">
        <v>26</v>
      </c>
      <c r="F386" s="183"/>
      <c r="G386" s="184"/>
      <c r="H386" s="184"/>
      <c r="I386" s="184"/>
      <c r="J386" s="184"/>
      <c r="K386" s="184"/>
      <c r="L386" s="184"/>
      <c r="M386" s="184"/>
      <c r="N386" s="184"/>
      <c r="O386" s="184"/>
      <c r="P386" s="184"/>
      <c r="Q386" s="184"/>
      <c r="R386" s="184"/>
      <c r="S386" s="184"/>
      <c r="T386" s="184"/>
      <c r="U386" s="184"/>
      <c r="V386" s="184"/>
      <c r="W386" s="184"/>
      <c r="X386" s="184"/>
      <c r="Y386" s="185">
        <v>1</v>
      </c>
    </row>
    <row r="387" spans="1:25">
      <c r="A387" s="118"/>
      <c r="B387" s="101">
        <v>1</v>
      </c>
      <c r="C387" s="90">
        <v>2</v>
      </c>
      <c r="D387" s="186">
        <v>37.9</v>
      </c>
      <c r="E387" s="186">
        <v>28</v>
      </c>
      <c r="F387" s="183"/>
      <c r="G387" s="184"/>
      <c r="H387" s="184"/>
      <c r="I387" s="184"/>
      <c r="J387" s="184"/>
      <c r="K387" s="184"/>
      <c r="L387" s="184"/>
      <c r="M387" s="184"/>
      <c r="N387" s="184"/>
      <c r="O387" s="184"/>
      <c r="P387" s="184"/>
      <c r="Q387" s="184"/>
      <c r="R387" s="184"/>
      <c r="S387" s="184"/>
      <c r="T387" s="184"/>
      <c r="U387" s="184"/>
      <c r="V387" s="184"/>
      <c r="W387" s="184"/>
      <c r="X387" s="184"/>
      <c r="Y387" s="185">
        <v>4</v>
      </c>
    </row>
    <row r="388" spans="1:25">
      <c r="A388" s="118"/>
      <c r="B388" s="101">
        <v>1</v>
      </c>
      <c r="C388" s="90">
        <v>3</v>
      </c>
      <c r="D388" s="186"/>
      <c r="E388" s="186">
        <v>23</v>
      </c>
      <c r="F388" s="183"/>
      <c r="G388" s="184"/>
      <c r="H388" s="184"/>
      <c r="I388" s="184"/>
      <c r="J388" s="184"/>
      <c r="K388" s="184"/>
      <c r="L388" s="184"/>
      <c r="M388" s="184"/>
      <c r="N388" s="184"/>
      <c r="O388" s="184"/>
      <c r="P388" s="184"/>
      <c r="Q388" s="184"/>
      <c r="R388" s="184"/>
      <c r="S388" s="184"/>
      <c r="T388" s="184"/>
      <c r="U388" s="184"/>
      <c r="V388" s="184"/>
      <c r="W388" s="184"/>
      <c r="X388" s="184"/>
      <c r="Y388" s="185">
        <v>16</v>
      </c>
    </row>
    <row r="389" spans="1:25">
      <c r="A389" s="118"/>
      <c r="B389" s="101">
        <v>1</v>
      </c>
      <c r="C389" s="90">
        <v>4</v>
      </c>
      <c r="D389" s="186"/>
      <c r="E389" s="186">
        <v>28</v>
      </c>
      <c r="F389" s="183"/>
      <c r="G389" s="184"/>
      <c r="H389" s="184"/>
      <c r="I389" s="184"/>
      <c r="J389" s="184"/>
      <c r="K389" s="184"/>
      <c r="L389" s="184"/>
      <c r="M389" s="184"/>
      <c r="N389" s="184"/>
      <c r="O389" s="184"/>
      <c r="P389" s="184"/>
      <c r="Q389" s="184"/>
      <c r="R389" s="184"/>
      <c r="S389" s="184"/>
      <c r="T389" s="184"/>
      <c r="U389" s="184"/>
      <c r="V389" s="184"/>
      <c r="W389" s="184"/>
      <c r="X389" s="184"/>
      <c r="Y389" s="185">
        <v>32.1666666666667</v>
      </c>
    </row>
    <row r="390" spans="1:25">
      <c r="A390" s="118"/>
      <c r="B390" s="101">
        <v>1</v>
      </c>
      <c r="C390" s="90">
        <v>5</v>
      </c>
      <c r="D390" s="186">
        <v>38.1</v>
      </c>
      <c r="E390" s="186">
        <v>29</v>
      </c>
      <c r="F390" s="183"/>
      <c r="G390" s="184"/>
      <c r="H390" s="184"/>
      <c r="I390" s="184"/>
      <c r="J390" s="184"/>
      <c r="K390" s="184"/>
      <c r="L390" s="184"/>
      <c r="M390" s="184"/>
      <c r="N390" s="184"/>
      <c r="O390" s="184"/>
      <c r="P390" s="184"/>
      <c r="Q390" s="184"/>
      <c r="R390" s="184"/>
      <c r="S390" s="184"/>
      <c r="T390" s="184"/>
      <c r="U390" s="184"/>
      <c r="V390" s="184"/>
      <c r="W390" s="184"/>
      <c r="X390" s="184"/>
      <c r="Y390" s="187"/>
    </row>
    <row r="391" spans="1:25">
      <c r="A391" s="118"/>
      <c r="B391" s="101">
        <v>1</v>
      </c>
      <c r="C391" s="90">
        <v>6</v>
      </c>
      <c r="D391" s="186"/>
      <c r="E391" s="186">
        <v>24</v>
      </c>
      <c r="F391" s="183"/>
      <c r="G391" s="184"/>
      <c r="H391" s="184"/>
      <c r="I391" s="184"/>
      <c r="J391" s="184"/>
      <c r="K391" s="184"/>
      <c r="L391" s="184"/>
      <c r="M391" s="184"/>
      <c r="N391" s="184"/>
      <c r="O391" s="184"/>
      <c r="P391" s="184"/>
      <c r="Q391" s="184"/>
      <c r="R391" s="184"/>
      <c r="S391" s="184"/>
      <c r="T391" s="184"/>
      <c r="U391" s="184"/>
      <c r="V391" s="184"/>
      <c r="W391" s="184"/>
      <c r="X391" s="184"/>
      <c r="Y391" s="187"/>
    </row>
    <row r="392" spans="1:25">
      <c r="A392" s="118"/>
      <c r="B392" s="102" t="s">
        <v>156</v>
      </c>
      <c r="C392" s="94"/>
      <c r="D392" s="188">
        <v>38</v>
      </c>
      <c r="E392" s="188">
        <v>26.333333333333332</v>
      </c>
      <c r="F392" s="183"/>
      <c r="G392" s="184"/>
      <c r="H392" s="184"/>
      <c r="I392" s="184"/>
      <c r="J392" s="184"/>
      <c r="K392" s="184"/>
      <c r="L392" s="184"/>
      <c r="M392" s="184"/>
      <c r="N392" s="184"/>
      <c r="O392" s="184"/>
      <c r="P392" s="184"/>
      <c r="Q392" s="184"/>
      <c r="R392" s="184"/>
      <c r="S392" s="184"/>
      <c r="T392" s="184"/>
      <c r="U392" s="184"/>
      <c r="V392" s="184"/>
      <c r="W392" s="184"/>
      <c r="X392" s="184"/>
      <c r="Y392" s="187"/>
    </row>
    <row r="393" spans="1:25">
      <c r="A393" s="118"/>
      <c r="B393" s="2" t="s">
        <v>157</v>
      </c>
      <c r="C393" s="114"/>
      <c r="D393" s="189">
        <v>38</v>
      </c>
      <c r="E393" s="189">
        <v>27</v>
      </c>
      <c r="F393" s="183"/>
      <c r="G393" s="184"/>
      <c r="H393" s="184"/>
      <c r="I393" s="184"/>
      <c r="J393" s="184"/>
      <c r="K393" s="184"/>
      <c r="L393" s="184"/>
      <c r="M393" s="184"/>
      <c r="N393" s="184"/>
      <c r="O393" s="184"/>
      <c r="P393" s="184"/>
      <c r="Q393" s="184"/>
      <c r="R393" s="184"/>
      <c r="S393" s="184"/>
      <c r="T393" s="184"/>
      <c r="U393" s="184"/>
      <c r="V393" s="184"/>
      <c r="W393" s="184"/>
      <c r="X393" s="184"/>
      <c r="Y393" s="187"/>
    </row>
    <row r="394" spans="1:25">
      <c r="A394" s="118"/>
      <c r="B394" s="2" t="s">
        <v>158</v>
      </c>
      <c r="C394" s="114"/>
      <c r="D394" s="189">
        <v>0.14142135623731153</v>
      </c>
      <c r="E394" s="189">
        <v>2.4221202832779936</v>
      </c>
      <c r="F394" s="183"/>
      <c r="G394" s="184"/>
      <c r="H394" s="184"/>
      <c r="I394" s="184"/>
      <c r="J394" s="184"/>
      <c r="K394" s="184"/>
      <c r="L394" s="184"/>
      <c r="M394" s="184"/>
      <c r="N394" s="184"/>
      <c r="O394" s="184"/>
      <c r="P394" s="184"/>
      <c r="Q394" s="184"/>
      <c r="R394" s="184"/>
      <c r="S394" s="184"/>
      <c r="T394" s="184"/>
      <c r="U394" s="184"/>
      <c r="V394" s="184"/>
      <c r="W394" s="184"/>
      <c r="X394" s="184"/>
      <c r="Y394" s="187"/>
    </row>
    <row r="395" spans="1:25">
      <c r="A395" s="118"/>
      <c r="B395" s="2" t="s">
        <v>93</v>
      </c>
      <c r="C395" s="114"/>
      <c r="D395" s="95">
        <v>3.7216146378239875E-3</v>
      </c>
      <c r="E395" s="95">
        <v>9.1979251263721279E-2</v>
      </c>
      <c r="F395" s="136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116"/>
    </row>
    <row r="396" spans="1:25">
      <c r="A396" s="118"/>
      <c r="B396" s="103" t="s">
        <v>159</v>
      </c>
      <c r="C396" s="114"/>
      <c r="D396" s="95">
        <v>0.18134715025906623</v>
      </c>
      <c r="E396" s="95">
        <v>-0.18134715025906822</v>
      </c>
      <c r="F396" s="136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116"/>
    </row>
    <row r="397" spans="1:25">
      <c r="B397" s="124"/>
      <c r="C397" s="102"/>
      <c r="D397" s="111"/>
      <c r="E397" s="111"/>
    </row>
    <row r="398" spans="1:25">
      <c r="B398" s="128" t="s">
        <v>239</v>
      </c>
      <c r="Y398" s="112" t="s">
        <v>171</v>
      </c>
    </row>
    <row r="399" spans="1:25">
      <c r="A399" s="108" t="s">
        <v>20</v>
      </c>
      <c r="B399" s="100" t="s">
        <v>120</v>
      </c>
      <c r="C399" s="97" t="s">
        <v>121</v>
      </c>
      <c r="D399" s="98" t="s">
        <v>142</v>
      </c>
      <c r="E399" s="99" t="s">
        <v>142</v>
      </c>
      <c r="F399" s="136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112">
        <v>1</v>
      </c>
    </row>
    <row r="400" spans="1:25">
      <c r="A400" s="118"/>
      <c r="B400" s="101" t="s">
        <v>143</v>
      </c>
      <c r="C400" s="90" t="s">
        <v>143</v>
      </c>
      <c r="D400" s="134" t="s">
        <v>144</v>
      </c>
      <c r="E400" s="135" t="s">
        <v>145</v>
      </c>
      <c r="F400" s="136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112" t="s">
        <v>3</v>
      </c>
    </row>
    <row r="401" spans="1:25">
      <c r="A401" s="118"/>
      <c r="B401" s="101"/>
      <c r="C401" s="90"/>
      <c r="D401" s="91" t="s">
        <v>154</v>
      </c>
      <c r="E401" s="92" t="s">
        <v>154</v>
      </c>
      <c r="F401" s="136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112">
        <v>1</v>
      </c>
    </row>
    <row r="402" spans="1:25">
      <c r="A402" s="118"/>
      <c r="B402" s="101"/>
      <c r="C402" s="90"/>
      <c r="D402" s="109"/>
      <c r="E402" s="109"/>
      <c r="F402" s="136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112">
        <v>1</v>
      </c>
    </row>
    <row r="403" spans="1:25">
      <c r="A403" s="118"/>
      <c r="B403" s="100">
        <v>1</v>
      </c>
      <c r="C403" s="96">
        <v>1</v>
      </c>
      <c r="D403" s="182"/>
      <c r="E403" s="182">
        <v>36.700000000000003</v>
      </c>
      <c r="F403" s="183"/>
      <c r="G403" s="184"/>
      <c r="H403" s="184"/>
      <c r="I403" s="184"/>
      <c r="J403" s="184"/>
      <c r="K403" s="184"/>
      <c r="L403" s="184"/>
      <c r="M403" s="184"/>
      <c r="N403" s="184"/>
      <c r="O403" s="184"/>
      <c r="P403" s="184"/>
      <c r="Q403" s="184"/>
      <c r="R403" s="184"/>
      <c r="S403" s="184"/>
      <c r="T403" s="184"/>
      <c r="U403" s="184"/>
      <c r="V403" s="184"/>
      <c r="W403" s="184"/>
      <c r="X403" s="184"/>
      <c r="Y403" s="185">
        <v>1</v>
      </c>
    </row>
    <row r="404" spans="1:25">
      <c r="A404" s="118"/>
      <c r="B404" s="101">
        <v>1</v>
      </c>
      <c r="C404" s="90">
        <v>2</v>
      </c>
      <c r="D404" s="186">
        <v>32.5</v>
      </c>
      <c r="E404" s="186">
        <v>36.4</v>
      </c>
      <c r="F404" s="183"/>
      <c r="G404" s="184"/>
      <c r="H404" s="184"/>
      <c r="I404" s="184"/>
      <c r="J404" s="184"/>
      <c r="K404" s="184"/>
      <c r="L404" s="184"/>
      <c r="M404" s="184"/>
      <c r="N404" s="184"/>
      <c r="O404" s="184"/>
      <c r="P404" s="184"/>
      <c r="Q404" s="184"/>
      <c r="R404" s="184"/>
      <c r="S404" s="184"/>
      <c r="T404" s="184"/>
      <c r="U404" s="184"/>
      <c r="V404" s="184"/>
      <c r="W404" s="184"/>
      <c r="X404" s="184"/>
      <c r="Y404" s="185">
        <v>5</v>
      </c>
    </row>
    <row r="405" spans="1:25">
      <c r="A405" s="118"/>
      <c r="B405" s="101">
        <v>1</v>
      </c>
      <c r="C405" s="90">
        <v>3</v>
      </c>
      <c r="D405" s="186"/>
      <c r="E405" s="186">
        <v>34.5</v>
      </c>
      <c r="F405" s="183"/>
      <c r="G405" s="184"/>
      <c r="H405" s="184"/>
      <c r="I405" s="184"/>
      <c r="J405" s="184"/>
      <c r="K405" s="184"/>
      <c r="L405" s="184"/>
      <c r="M405" s="184"/>
      <c r="N405" s="184"/>
      <c r="O405" s="184"/>
      <c r="P405" s="184"/>
      <c r="Q405" s="184"/>
      <c r="R405" s="184"/>
      <c r="S405" s="184"/>
      <c r="T405" s="184"/>
      <c r="U405" s="184"/>
      <c r="V405" s="184"/>
      <c r="W405" s="184"/>
      <c r="X405" s="184"/>
      <c r="Y405" s="185">
        <v>16</v>
      </c>
    </row>
    <row r="406" spans="1:25">
      <c r="A406" s="118"/>
      <c r="B406" s="101">
        <v>1</v>
      </c>
      <c r="C406" s="90">
        <v>4</v>
      </c>
      <c r="D406" s="186"/>
      <c r="E406" s="186">
        <v>36.1</v>
      </c>
      <c r="F406" s="183"/>
      <c r="G406" s="184"/>
      <c r="H406" s="184"/>
      <c r="I406" s="184"/>
      <c r="J406" s="184"/>
      <c r="K406" s="184"/>
      <c r="L406" s="184"/>
      <c r="M406" s="184"/>
      <c r="N406" s="184"/>
      <c r="O406" s="184"/>
      <c r="P406" s="184"/>
      <c r="Q406" s="184"/>
      <c r="R406" s="184"/>
      <c r="S406" s="184"/>
      <c r="T406" s="184"/>
      <c r="U406" s="184"/>
      <c r="V406" s="184"/>
      <c r="W406" s="184"/>
      <c r="X406" s="184"/>
      <c r="Y406" s="185">
        <v>34.225000000000001</v>
      </c>
    </row>
    <row r="407" spans="1:25">
      <c r="A407" s="118"/>
      <c r="B407" s="101">
        <v>1</v>
      </c>
      <c r="C407" s="90">
        <v>5</v>
      </c>
      <c r="D407" s="186">
        <v>32.5</v>
      </c>
      <c r="E407" s="186">
        <v>36.299999999999997</v>
      </c>
      <c r="F407" s="183"/>
      <c r="G407" s="184"/>
      <c r="H407" s="184"/>
      <c r="I407" s="184"/>
      <c r="J407" s="184"/>
      <c r="K407" s="184"/>
      <c r="L407" s="184"/>
      <c r="M407" s="184"/>
      <c r="N407" s="184"/>
      <c r="O407" s="184"/>
      <c r="P407" s="184"/>
      <c r="Q407" s="184"/>
      <c r="R407" s="184"/>
      <c r="S407" s="184"/>
      <c r="T407" s="184"/>
      <c r="U407" s="184"/>
      <c r="V407" s="184"/>
      <c r="W407" s="184"/>
      <c r="X407" s="184"/>
      <c r="Y407" s="187"/>
    </row>
    <row r="408" spans="1:25">
      <c r="A408" s="118"/>
      <c r="B408" s="101">
        <v>1</v>
      </c>
      <c r="C408" s="90">
        <v>6</v>
      </c>
      <c r="D408" s="186"/>
      <c r="E408" s="186">
        <v>35.700000000000003</v>
      </c>
      <c r="F408" s="183"/>
      <c r="G408" s="184"/>
      <c r="H408" s="184"/>
      <c r="I408" s="184"/>
      <c r="J408" s="184"/>
      <c r="K408" s="184"/>
      <c r="L408" s="184"/>
      <c r="M408" s="184"/>
      <c r="N408" s="184"/>
      <c r="O408" s="184"/>
      <c r="P408" s="184"/>
      <c r="Q408" s="184"/>
      <c r="R408" s="184"/>
      <c r="S408" s="184"/>
      <c r="T408" s="184"/>
      <c r="U408" s="184"/>
      <c r="V408" s="184"/>
      <c r="W408" s="184"/>
      <c r="X408" s="184"/>
      <c r="Y408" s="187"/>
    </row>
    <row r="409" spans="1:25">
      <c r="A409" s="118"/>
      <c r="B409" s="102" t="s">
        <v>156</v>
      </c>
      <c r="C409" s="94"/>
      <c r="D409" s="188">
        <v>32.5</v>
      </c>
      <c r="E409" s="188">
        <v>35.949999999999996</v>
      </c>
      <c r="F409" s="183"/>
      <c r="G409" s="184"/>
      <c r="H409" s="184"/>
      <c r="I409" s="184"/>
      <c r="J409" s="184"/>
      <c r="K409" s="184"/>
      <c r="L409" s="184"/>
      <c r="M409" s="184"/>
      <c r="N409" s="184"/>
      <c r="O409" s="184"/>
      <c r="P409" s="184"/>
      <c r="Q409" s="184"/>
      <c r="R409" s="184"/>
      <c r="S409" s="184"/>
      <c r="T409" s="184"/>
      <c r="U409" s="184"/>
      <c r="V409" s="184"/>
      <c r="W409" s="184"/>
      <c r="X409" s="184"/>
      <c r="Y409" s="187"/>
    </row>
    <row r="410" spans="1:25">
      <c r="A410" s="118"/>
      <c r="B410" s="2" t="s">
        <v>157</v>
      </c>
      <c r="C410" s="114"/>
      <c r="D410" s="189">
        <v>32.5</v>
      </c>
      <c r="E410" s="189">
        <v>36.200000000000003</v>
      </c>
      <c r="F410" s="183"/>
      <c r="G410" s="184"/>
      <c r="H410" s="184"/>
      <c r="I410" s="184"/>
      <c r="J410" s="184"/>
      <c r="K410" s="184"/>
      <c r="L410" s="184"/>
      <c r="M410" s="184"/>
      <c r="N410" s="184"/>
      <c r="O410" s="184"/>
      <c r="P410" s="184"/>
      <c r="Q410" s="184"/>
      <c r="R410" s="184"/>
      <c r="S410" s="184"/>
      <c r="T410" s="184"/>
      <c r="U410" s="184"/>
      <c r="V410" s="184"/>
      <c r="W410" s="184"/>
      <c r="X410" s="184"/>
      <c r="Y410" s="187"/>
    </row>
    <row r="411" spans="1:25">
      <c r="A411" s="118"/>
      <c r="B411" s="2" t="s">
        <v>158</v>
      </c>
      <c r="C411" s="114"/>
      <c r="D411" s="189">
        <v>0</v>
      </c>
      <c r="E411" s="189">
        <v>0.78421935706790613</v>
      </c>
      <c r="F411" s="183"/>
      <c r="G411" s="184"/>
      <c r="H411" s="184"/>
      <c r="I411" s="184"/>
      <c r="J411" s="184"/>
      <c r="K411" s="184"/>
      <c r="L411" s="184"/>
      <c r="M411" s="184"/>
      <c r="N411" s="184"/>
      <c r="O411" s="184"/>
      <c r="P411" s="184"/>
      <c r="Q411" s="184"/>
      <c r="R411" s="184"/>
      <c r="S411" s="184"/>
      <c r="T411" s="184"/>
      <c r="U411" s="184"/>
      <c r="V411" s="184"/>
      <c r="W411" s="184"/>
      <c r="X411" s="184"/>
      <c r="Y411" s="187"/>
    </row>
    <row r="412" spans="1:25">
      <c r="A412" s="118"/>
      <c r="B412" s="2" t="s">
        <v>93</v>
      </c>
      <c r="C412" s="114"/>
      <c r="D412" s="95">
        <v>0</v>
      </c>
      <c r="E412" s="95">
        <v>2.1814168485894472E-2</v>
      </c>
      <c r="F412" s="136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116"/>
    </row>
    <row r="413" spans="1:25">
      <c r="A413" s="118"/>
      <c r="B413" s="103" t="s">
        <v>159</v>
      </c>
      <c r="C413" s="114"/>
      <c r="D413" s="95">
        <v>-5.0401753104455826E-2</v>
      </c>
      <c r="E413" s="95">
        <v>5.0401753104455604E-2</v>
      </c>
      <c r="F413" s="136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116"/>
    </row>
    <row r="414" spans="1:25">
      <c r="B414" s="124"/>
      <c r="C414" s="102"/>
      <c r="D414" s="111"/>
      <c r="E414" s="111"/>
    </row>
    <row r="415" spans="1:25">
      <c r="B415" s="128" t="s">
        <v>240</v>
      </c>
      <c r="Y415" s="112" t="s">
        <v>171</v>
      </c>
    </row>
    <row r="416" spans="1:25">
      <c r="A416" s="108" t="s">
        <v>23</v>
      </c>
      <c r="B416" s="100" t="s">
        <v>120</v>
      </c>
      <c r="C416" s="97" t="s">
        <v>121</v>
      </c>
      <c r="D416" s="98" t="s">
        <v>142</v>
      </c>
      <c r="E416" s="136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112">
        <v>1</v>
      </c>
    </row>
    <row r="417" spans="1:25">
      <c r="A417" s="118"/>
      <c r="B417" s="101" t="s">
        <v>143</v>
      </c>
      <c r="C417" s="90" t="s">
        <v>143</v>
      </c>
      <c r="D417" s="134" t="s">
        <v>144</v>
      </c>
      <c r="E417" s="136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112" t="s">
        <v>3</v>
      </c>
    </row>
    <row r="418" spans="1:25">
      <c r="A418" s="118"/>
      <c r="B418" s="101"/>
      <c r="C418" s="90"/>
      <c r="D418" s="91" t="s">
        <v>154</v>
      </c>
      <c r="E418" s="136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112">
        <v>2</v>
      </c>
    </row>
    <row r="419" spans="1:25">
      <c r="A419" s="118"/>
      <c r="B419" s="101"/>
      <c r="C419" s="90"/>
      <c r="D419" s="109"/>
      <c r="E419" s="136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112">
        <v>2</v>
      </c>
    </row>
    <row r="420" spans="1:25">
      <c r="A420" s="118"/>
      <c r="B420" s="100">
        <v>1</v>
      </c>
      <c r="C420" s="96">
        <v>1</v>
      </c>
      <c r="D420" s="104">
        <v>0.36</v>
      </c>
      <c r="E420" s="136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112">
        <v>1</v>
      </c>
    </row>
    <row r="421" spans="1:25">
      <c r="A421" s="118"/>
      <c r="B421" s="101">
        <v>1</v>
      </c>
      <c r="C421" s="90">
        <v>2</v>
      </c>
      <c r="D421" s="92">
        <v>0.36</v>
      </c>
      <c r="E421" s="136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112">
        <v>6</v>
      </c>
    </row>
    <row r="422" spans="1:25">
      <c r="A422" s="118"/>
      <c r="B422" s="102" t="s">
        <v>156</v>
      </c>
      <c r="C422" s="94"/>
      <c r="D422" s="106">
        <v>0.36</v>
      </c>
      <c r="E422" s="136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113"/>
    </row>
    <row r="423" spans="1:25">
      <c r="A423" s="118"/>
      <c r="B423" s="2" t="s">
        <v>157</v>
      </c>
      <c r="C423" s="114"/>
      <c r="D423" s="93">
        <v>0.36</v>
      </c>
      <c r="E423" s="136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113">
        <v>0.36</v>
      </c>
    </row>
    <row r="424" spans="1:25">
      <c r="A424" s="118"/>
      <c r="B424" s="2" t="s">
        <v>158</v>
      </c>
      <c r="C424" s="114"/>
      <c r="D424" s="93">
        <v>0</v>
      </c>
      <c r="E424" s="180"/>
      <c r="F424" s="181"/>
      <c r="G424" s="181"/>
      <c r="H424" s="181"/>
      <c r="I424" s="181"/>
      <c r="J424" s="181"/>
      <c r="K424" s="181"/>
      <c r="L424" s="181"/>
      <c r="M424" s="181"/>
      <c r="N424" s="181"/>
      <c r="O424" s="181"/>
      <c r="P424" s="181"/>
      <c r="Q424" s="181"/>
      <c r="R424" s="181"/>
      <c r="S424" s="181"/>
      <c r="T424" s="181"/>
      <c r="U424" s="181"/>
      <c r="V424" s="181"/>
      <c r="W424" s="181"/>
      <c r="X424" s="181"/>
      <c r="Y424" s="113"/>
    </row>
    <row r="425" spans="1:25">
      <c r="A425" s="118"/>
      <c r="B425" s="2" t="s">
        <v>93</v>
      </c>
      <c r="C425" s="114"/>
      <c r="D425" s="95">
        <v>0</v>
      </c>
      <c r="E425" s="136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116"/>
    </row>
    <row r="426" spans="1:25">
      <c r="A426" s="118"/>
      <c r="B426" s="103" t="s">
        <v>159</v>
      </c>
      <c r="C426" s="114"/>
      <c r="D426" s="95">
        <v>0</v>
      </c>
      <c r="E426" s="136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116"/>
    </row>
    <row r="427" spans="1:25">
      <c r="B427" s="124"/>
      <c r="C427" s="102"/>
      <c r="D427" s="111"/>
    </row>
    <row r="428" spans="1:25">
      <c r="B428" s="128" t="s">
        <v>241</v>
      </c>
      <c r="Y428" s="112" t="s">
        <v>171</v>
      </c>
    </row>
    <row r="429" spans="1:25">
      <c r="A429" s="108" t="s">
        <v>54</v>
      </c>
      <c r="B429" s="100" t="s">
        <v>120</v>
      </c>
      <c r="C429" s="97" t="s">
        <v>121</v>
      </c>
      <c r="D429" s="98" t="s">
        <v>142</v>
      </c>
      <c r="E429" s="136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112">
        <v>1</v>
      </c>
    </row>
    <row r="430" spans="1:25">
      <c r="A430" s="118"/>
      <c r="B430" s="101" t="s">
        <v>143</v>
      </c>
      <c r="C430" s="90" t="s">
        <v>143</v>
      </c>
      <c r="D430" s="134" t="s">
        <v>145</v>
      </c>
      <c r="E430" s="136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112" t="s">
        <v>1</v>
      </c>
    </row>
    <row r="431" spans="1:25">
      <c r="A431" s="118"/>
      <c r="B431" s="101"/>
      <c r="C431" s="90"/>
      <c r="D431" s="91" t="s">
        <v>154</v>
      </c>
      <c r="E431" s="136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112">
        <v>2</v>
      </c>
    </row>
    <row r="432" spans="1:25">
      <c r="A432" s="118"/>
      <c r="B432" s="101"/>
      <c r="C432" s="90"/>
      <c r="D432" s="109"/>
      <c r="E432" s="136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112">
        <v>2</v>
      </c>
    </row>
    <row r="433" spans="1:25">
      <c r="A433" s="118"/>
      <c r="B433" s="100">
        <v>1</v>
      </c>
      <c r="C433" s="96">
        <v>1</v>
      </c>
      <c r="D433" s="104">
        <v>1.6</v>
      </c>
      <c r="E433" s="136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112">
        <v>1</v>
      </c>
    </row>
    <row r="434" spans="1:25">
      <c r="A434" s="118"/>
      <c r="B434" s="101">
        <v>1</v>
      </c>
      <c r="C434" s="90">
        <v>2</v>
      </c>
      <c r="D434" s="92">
        <v>1.7000000000000002</v>
      </c>
      <c r="E434" s="136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112">
        <v>7</v>
      </c>
    </row>
    <row r="435" spans="1:25">
      <c r="A435" s="118"/>
      <c r="B435" s="101">
        <v>1</v>
      </c>
      <c r="C435" s="90">
        <v>3</v>
      </c>
      <c r="D435" s="92">
        <v>1.5</v>
      </c>
      <c r="E435" s="136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112">
        <v>16</v>
      </c>
    </row>
    <row r="436" spans="1:25">
      <c r="A436" s="118"/>
      <c r="B436" s="101">
        <v>1</v>
      </c>
      <c r="C436" s="90">
        <v>4</v>
      </c>
      <c r="D436" s="92">
        <v>1.6</v>
      </c>
      <c r="E436" s="136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112">
        <v>1.6</v>
      </c>
    </row>
    <row r="437" spans="1:25">
      <c r="A437" s="118"/>
      <c r="B437" s="101">
        <v>1</v>
      </c>
      <c r="C437" s="90">
        <v>5</v>
      </c>
      <c r="D437" s="92">
        <v>1.6</v>
      </c>
      <c r="E437" s="136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113"/>
    </row>
    <row r="438" spans="1:25">
      <c r="A438" s="118"/>
      <c r="B438" s="101">
        <v>1</v>
      </c>
      <c r="C438" s="90">
        <v>6</v>
      </c>
      <c r="D438" s="92">
        <v>1.6</v>
      </c>
      <c r="E438" s="136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113"/>
    </row>
    <row r="439" spans="1:25">
      <c r="A439" s="118"/>
      <c r="B439" s="102" t="s">
        <v>156</v>
      </c>
      <c r="C439" s="94"/>
      <c r="D439" s="106">
        <v>1.5999999999999999</v>
      </c>
      <c r="E439" s="136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113"/>
    </row>
    <row r="440" spans="1:25">
      <c r="A440" s="118"/>
      <c r="B440" s="2" t="s">
        <v>157</v>
      </c>
      <c r="C440" s="114"/>
      <c r="D440" s="93">
        <v>1.6</v>
      </c>
      <c r="E440" s="136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113"/>
    </row>
    <row r="441" spans="1:25">
      <c r="A441" s="118"/>
      <c r="B441" s="2" t="s">
        <v>158</v>
      </c>
      <c r="C441" s="114"/>
      <c r="D441" s="93">
        <v>6.3245553203367652E-2</v>
      </c>
      <c r="E441" s="180"/>
      <c r="F441" s="181"/>
      <c r="G441" s="181"/>
      <c r="H441" s="181"/>
      <c r="I441" s="181"/>
      <c r="J441" s="181"/>
      <c r="K441" s="181"/>
      <c r="L441" s="181"/>
      <c r="M441" s="181"/>
      <c r="N441" s="181"/>
      <c r="O441" s="181"/>
      <c r="P441" s="181"/>
      <c r="Q441" s="181"/>
      <c r="R441" s="181"/>
      <c r="S441" s="181"/>
      <c r="T441" s="181"/>
      <c r="U441" s="181"/>
      <c r="V441" s="181"/>
      <c r="W441" s="181"/>
      <c r="X441" s="181"/>
      <c r="Y441" s="113"/>
    </row>
    <row r="442" spans="1:25">
      <c r="A442" s="118"/>
      <c r="B442" s="2" t="s">
        <v>93</v>
      </c>
      <c r="C442" s="114"/>
      <c r="D442" s="95">
        <v>3.9528470752104784E-2</v>
      </c>
      <c r="E442" s="136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116"/>
    </row>
    <row r="443" spans="1:25">
      <c r="A443" s="118"/>
      <c r="B443" s="103" t="s">
        <v>159</v>
      </c>
      <c r="C443" s="114"/>
      <c r="D443" s="95">
        <v>-1.1102230246251565E-16</v>
      </c>
      <c r="E443" s="136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116"/>
    </row>
    <row r="444" spans="1:25">
      <c r="B444" s="124"/>
      <c r="C444" s="102"/>
      <c r="D444" s="111"/>
    </row>
    <row r="445" spans="1:25">
      <c r="B445" s="128" t="s">
        <v>242</v>
      </c>
      <c r="Y445" s="112" t="s">
        <v>171</v>
      </c>
    </row>
    <row r="446" spans="1:25">
      <c r="A446" s="108" t="s">
        <v>55</v>
      </c>
      <c r="B446" s="100" t="s">
        <v>120</v>
      </c>
      <c r="C446" s="97" t="s">
        <v>121</v>
      </c>
      <c r="D446" s="98" t="s">
        <v>142</v>
      </c>
      <c r="E446" s="136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112">
        <v>1</v>
      </c>
    </row>
    <row r="447" spans="1:25">
      <c r="A447" s="118"/>
      <c r="B447" s="101" t="s">
        <v>143</v>
      </c>
      <c r="C447" s="90" t="s">
        <v>143</v>
      </c>
      <c r="D447" s="134" t="s">
        <v>145</v>
      </c>
      <c r="E447" s="136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112" t="s">
        <v>1</v>
      </c>
    </row>
    <row r="448" spans="1:25">
      <c r="A448" s="118"/>
      <c r="B448" s="101"/>
      <c r="C448" s="90"/>
      <c r="D448" s="91" t="s">
        <v>154</v>
      </c>
      <c r="E448" s="136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112">
        <v>3</v>
      </c>
    </row>
    <row r="449" spans="1:25">
      <c r="A449" s="118"/>
      <c r="B449" s="101"/>
      <c r="C449" s="90"/>
      <c r="D449" s="109"/>
      <c r="E449" s="136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112">
        <v>3</v>
      </c>
    </row>
    <row r="450" spans="1:25">
      <c r="A450" s="118"/>
      <c r="B450" s="100">
        <v>1</v>
      </c>
      <c r="C450" s="96">
        <v>1</v>
      </c>
      <c r="D450" s="171">
        <v>6.1399999999999996E-2</v>
      </c>
      <c r="E450" s="173"/>
      <c r="F450" s="174"/>
      <c r="G450" s="174"/>
      <c r="H450" s="174"/>
      <c r="I450" s="174"/>
      <c r="J450" s="174"/>
      <c r="K450" s="174"/>
      <c r="L450" s="174"/>
      <c r="M450" s="174"/>
      <c r="N450" s="174"/>
      <c r="O450" s="174"/>
      <c r="P450" s="174"/>
      <c r="Q450" s="174"/>
      <c r="R450" s="174"/>
      <c r="S450" s="174"/>
      <c r="T450" s="174"/>
      <c r="U450" s="174"/>
      <c r="V450" s="174"/>
      <c r="W450" s="174"/>
      <c r="X450" s="174"/>
      <c r="Y450" s="175">
        <v>1</v>
      </c>
    </row>
    <row r="451" spans="1:25">
      <c r="A451" s="118"/>
      <c r="B451" s="101">
        <v>1</v>
      </c>
      <c r="C451" s="90">
        <v>2</v>
      </c>
      <c r="D451" s="177">
        <v>6.0800000000000007E-2</v>
      </c>
      <c r="E451" s="173"/>
      <c r="F451" s="174"/>
      <c r="G451" s="174"/>
      <c r="H451" s="174"/>
      <c r="I451" s="174"/>
      <c r="J451" s="174"/>
      <c r="K451" s="174"/>
      <c r="L451" s="174"/>
      <c r="M451" s="174"/>
      <c r="N451" s="174"/>
      <c r="O451" s="174"/>
      <c r="P451" s="174"/>
      <c r="Q451" s="174"/>
      <c r="R451" s="174"/>
      <c r="S451" s="174"/>
      <c r="T451" s="174"/>
      <c r="U451" s="174"/>
      <c r="V451" s="174"/>
      <c r="W451" s="174"/>
      <c r="X451" s="174"/>
      <c r="Y451" s="175">
        <v>8</v>
      </c>
    </row>
    <row r="452" spans="1:25">
      <c r="A452" s="118"/>
      <c r="B452" s="101">
        <v>1</v>
      </c>
      <c r="C452" s="90">
        <v>3</v>
      </c>
      <c r="D452" s="177">
        <v>5.8900000000000001E-2</v>
      </c>
      <c r="E452" s="173"/>
      <c r="F452" s="174"/>
      <c r="G452" s="174"/>
      <c r="H452" s="174"/>
      <c r="I452" s="174"/>
      <c r="J452" s="174"/>
      <c r="K452" s="174"/>
      <c r="L452" s="174"/>
      <c r="M452" s="174"/>
      <c r="N452" s="174"/>
      <c r="O452" s="174"/>
      <c r="P452" s="174"/>
      <c r="Q452" s="174"/>
      <c r="R452" s="174"/>
      <c r="S452" s="174"/>
      <c r="T452" s="174"/>
      <c r="U452" s="174"/>
      <c r="V452" s="174"/>
      <c r="W452" s="174"/>
      <c r="X452" s="174"/>
      <c r="Y452" s="175">
        <v>16</v>
      </c>
    </row>
    <row r="453" spans="1:25">
      <c r="A453" s="118"/>
      <c r="B453" s="101">
        <v>1</v>
      </c>
      <c r="C453" s="90">
        <v>4</v>
      </c>
      <c r="D453" s="177">
        <v>6.1300000000000007E-2</v>
      </c>
      <c r="E453" s="173"/>
      <c r="F453" s="174"/>
      <c r="G453" s="174"/>
      <c r="H453" s="174"/>
      <c r="I453" s="174"/>
      <c r="J453" s="174"/>
      <c r="K453" s="174"/>
      <c r="L453" s="174"/>
      <c r="M453" s="174"/>
      <c r="N453" s="174"/>
      <c r="O453" s="174"/>
      <c r="P453" s="174"/>
      <c r="Q453" s="174"/>
      <c r="R453" s="174"/>
      <c r="S453" s="174"/>
      <c r="T453" s="174"/>
      <c r="U453" s="174"/>
      <c r="V453" s="174"/>
      <c r="W453" s="174"/>
      <c r="X453" s="174"/>
      <c r="Y453" s="175">
        <v>6.0416666666666702E-2</v>
      </c>
    </row>
    <row r="454" spans="1:25">
      <c r="A454" s="118"/>
      <c r="B454" s="101">
        <v>1</v>
      </c>
      <c r="C454" s="90">
        <v>5</v>
      </c>
      <c r="D454" s="177">
        <v>6.0499999999999998E-2</v>
      </c>
      <c r="E454" s="173"/>
      <c r="F454" s="174"/>
      <c r="G454" s="174"/>
      <c r="H454" s="174"/>
      <c r="I454" s="174"/>
      <c r="J454" s="174"/>
      <c r="K454" s="174"/>
      <c r="L454" s="174"/>
      <c r="M454" s="174"/>
      <c r="N454" s="174"/>
      <c r="O454" s="174"/>
      <c r="P454" s="174"/>
      <c r="Q454" s="174"/>
      <c r="R454" s="174"/>
      <c r="S454" s="174"/>
      <c r="T454" s="174"/>
      <c r="U454" s="174"/>
      <c r="V454" s="174"/>
      <c r="W454" s="174"/>
      <c r="X454" s="174"/>
      <c r="Y454" s="115"/>
    </row>
    <row r="455" spans="1:25">
      <c r="A455" s="118"/>
      <c r="B455" s="101">
        <v>1</v>
      </c>
      <c r="C455" s="90">
        <v>6</v>
      </c>
      <c r="D455" s="177">
        <v>5.9599999999999993E-2</v>
      </c>
      <c r="E455" s="173"/>
      <c r="F455" s="174"/>
      <c r="G455" s="174"/>
      <c r="H455" s="174"/>
      <c r="I455" s="174"/>
      <c r="J455" s="174"/>
      <c r="K455" s="174"/>
      <c r="L455" s="174"/>
      <c r="M455" s="174"/>
      <c r="N455" s="174"/>
      <c r="O455" s="174"/>
      <c r="P455" s="174"/>
      <c r="Q455" s="174"/>
      <c r="R455" s="174"/>
      <c r="S455" s="174"/>
      <c r="T455" s="174"/>
      <c r="U455" s="174"/>
      <c r="V455" s="174"/>
      <c r="W455" s="174"/>
      <c r="X455" s="174"/>
      <c r="Y455" s="115"/>
    </row>
    <row r="456" spans="1:25">
      <c r="A456" s="118"/>
      <c r="B456" s="102" t="s">
        <v>156</v>
      </c>
      <c r="C456" s="94"/>
      <c r="D456" s="179">
        <v>6.0416666666666667E-2</v>
      </c>
      <c r="E456" s="173"/>
      <c r="F456" s="174"/>
      <c r="G456" s="174"/>
      <c r="H456" s="174"/>
      <c r="I456" s="174"/>
      <c r="J456" s="174"/>
      <c r="K456" s="174"/>
      <c r="L456" s="174"/>
      <c r="M456" s="174"/>
      <c r="N456" s="174"/>
      <c r="O456" s="174"/>
      <c r="P456" s="174"/>
      <c r="Q456" s="174"/>
      <c r="R456" s="174"/>
      <c r="S456" s="174"/>
      <c r="T456" s="174"/>
      <c r="U456" s="174"/>
      <c r="V456" s="174"/>
      <c r="W456" s="174"/>
      <c r="X456" s="174"/>
      <c r="Y456" s="115"/>
    </row>
    <row r="457" spans="1:25">
      <c r="A457" s="118"/>
      <c r="B457" s="2" t="s">
        <v>157</v>
      </c>
      <c r="C457" s="114"/>
      <c r="D457" s="107">
        <v>6.0650000000000003E-2</v>
      </c>
      <c r="E457" s="173"/>
      <c r="F457" s="174"/>
      <c r="G457" s="174"/>
      <c r="H457" s="174"/>
      <c r="I457" s="174"/>
      <c r="J457" s="174"/>
      <c r="K457" s="174"/>
      <c r="L457" s="174"/>
      <c r="M457" s="174"/>
      <c r="N457" s="174"/>
      <c r="O457" s="174"/>
      <c r="P457" s="174"/>
      <c r="Q457" s="174"/>
      <c r="R457" s="174"/>
      <c r="S457" s="174"/>
      <c r="T457" s="174"/>
      <c r="U457" s="174"/>
      <c r="V457" s="174"/>
      <c r="W457" s="174"/>
      <c r="X457" s="174"/>
      <c r="Y457" s="115"/>
    </row>
    <row r="458" spans="1:25">
      <c r="A458" s="118"/>
      <c r="B458" s="2" t="s">
        <v>158</v>
      </c>
      <c r="C458" s="114"/>
      <c r="D458" s="107">
        <v>9.8674549234677037E-4</v>
      </c>
      <c r="E458" s="136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115"/>
    </row>
    <row r="459" spans="1:25">
      <c r="A459" s="118"/>
      <c r="B459" s="2" t="s">
        <v>93</v>
      </c>
      <c r="C459" s="114"/>
      <c r="D459" s="95">
        <v>1.6332339183670681E-2</v>
      </c>
      <c r="E459" s="136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116"/>
    </row>
    <row r="460" spans="1:25">
      <c r="A460" s="118"/>
      <c r="B460" s="103" t="s">
        <v>159</v>
      </c>
      <c r="C460" s="114"/>
      <c r="D460" s="95">
        <v>-5.5511151231257827E-16</v>
      </c>
      <c r="E460" s="136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116"/>
    </row>
    <row r="461" spans="1:25">
      <c r="B461" s="124"/>
      <c r="C461" s="102"/>
      <c r="D461" s="111"/>
    </row>
    <row r="462" spans="1:25">
      <c r="B462" s="128" t="s">
        <v>243</v>
      </c>
      <c r="Y462" s="112" t="s">
        <v>66</v>
      </c>
    </row>
    <row r="463" spans="1:25">
      <c r="A463" s="108" t="s">
        <v>26</v>
      </c>
      <c r="B463" s="100" t="s">
        <v>120</v>
      </c>
      <c r="C463" s="97" t="s">
        <v>121</v>
      </c>
      <c r="D463" s="98" t="s">
        <v>142</v>
      </c>
      <c r="E463" s="99" t="s">
        <v>142</v>
      </c>
      <c r="F463" s="99" t="s">
        <v>142</v>
      </c>
      <c r="G463" s="99" t="s">
        <v>142</v>
      </c>
      <c r="H463" s="99" t="s">
        <v>142</v>
      </c>
      <c r="I463" s="99" t="s">
        <v>142</v>
      </c>
      <c r="J463" s="99" t="s">
        <v>142</v>
      </c>
      <c r="K463" s="99" t="s">
        <v>142</v>
      </c>
      <c r="L463" s="99" t="s">
        <v>142</v>
      </c>
      <c r="M463" s="99" t="s">
        <v>142</v>
      </c>
      <c r="N463" s="99" t="s">
        <v>142</v>
      </c>
      <c r="O463" s="99" t="s">
        <v>142</v>
      </c>
      <c r="P463" s="99" t="s">
        <v>142</v>
      </c>
      <c r="Q463" s="99" t="s">
        <v>142</v>
      </c>
      <c r="R463" s="99" t="s">
        <v>142</v>
      </c>
      <c r="S463" s="99" t="s">
        <v>142</v>
      </c>
      <c r="T463" s="99" t="s">
        <v>142</v>
      </c>
      <c r="U463" s="99" t="s">
        <v>142</v>
      </c>
      <c r="V463" s="105" t="s">
        <v>142</v>
      </c>
      <c r="W463" s="143"/>
      <c r="X463" s="2"/>
      <c r="Y463" s="112">
        <v>1</v>
      </c>
    </row>
    <row r="464" spans="1:25">
      <c r="A464" s="118"/>
      <c r="B464" s="101" t="s">
        <v>143</v>
      </c>
      <c r="C464" s="90" t="s">
        <v>143</v>
      </c>
      <c r="D464" s="134" t="s">
        <v>146</v>
      </c>
      <c r="E464" s="135" t="s">
        <v>147</v>
      </c>
      <c r="F464" s="135" t="s">
        <v>148</v>
      </c>
      <c r="G464" s="135" t="s">
        <v>149</v>
      </c>
      <c r="H464" s="135" t="s">
        <v>144</v>
      </c>
      <c r="I464" s="135" t="s">
        <v>150</v>
      </c>
      <c r="J464" s="135" t="s">
        <v>151</v>
      </c>
      <c r="K464" s="135" t="s">
        <v>145</v>
      </c>
      <c r="L464" s="135" t="s">
        <v>152</v>
      </c>
      <c r="M464" s="135" t="s">
        <v>153</v>
      </c>
      <c r="N464" s="135" t="s">
        <v>161</v>
      </c>
      <c r="O464" s="135" t="s">
        <v>162</v>
      </c>
      <c r="P464" s="135" t="s">
        <v>163</v>
      </c>
      <c r="Q464" s="135" t="s">
        <v>164</v>
      </c>
      <c r="R464" s="135" t="s">
        <v>165</v>
      </c>
      <c r="S464" s="135" t="s">
        <v>166</v>
      </c>
      <c r="T464" s="135" t="s">
        <v>167</v>
      </c>
      <c r="U464" s="135" t="s">
        <v>168</v>
      </c>
      <c r="V464" s="138" t="s">
        <v>169</v>
      </c>
      <c r="W464" s="143"/>
      <c r="X464" s="2"/>
      <c r="Y464" s="112" t="s">
        <v>3</v>
      </c>
    </row>
    <row r="465" spans="1:25">
      <c r="A465" s="118"/>
      <c r="B465" s="101"/>
      <c r="C465" s="90"/>
      <c r="D465" s="91" t="s">
        <v>123</v>
      </c>
      <c r="E465" s="92" t="s">
        <v>123</v>
      </c>
      <c r="F465" s="92" t="s">
        <v>123</v>
      </c>
      <c r="G465" s="92" t="s">
        <v>123</v>
      </c>
      <c r="H465" s="92" t="s">
        <v>154</v>
      </c>
      <c r="I465" s="92" t="s">
        <v>123</v>
      </c>
      <c r="J465" s="92" t="s">
        <v>123</v>
      </c>
      <c r="K465" s="92" t="s">
        <v>154</v>
      </c>
      <c r="L465" s="92" t="s">
        <v>170</v>
      </c>
      <c r="M465" s="92" t="s">
        <v>123</v>
      </c>
      <c r="N465" s="92" t="s">
        <v>123</v>
      </c>
      <c r="O465" s="92" t="s">
        <v>123</v>
      </c>
      <c r="P465" s="92" t="s">
        <v>123</v>
      </c>
      <c r="Q465" s="92" t="s">
        <v>170</v>
      </c>
      <c r="R465" s="92" t="s">
        <v>123</v>
      </c>
      <c r="S465" s="92" t="s">
        <v>123</v>
      </c>
      <c r="T465" s="92" t="s">
        <v>123</v>
      </c>
      <c r="U465" s="92" t="s">
        <v>123</v>
      </c>
      <c r="V465" s="139" t="s">
        <v>170</v>
      </c>
      <c r="W465" s="143"/>
      <c r="X465" s="2"/>
      <c r="Y465" s="112">
        <v>0</v>
      </c>
    </row>
    <row r="466" spans="1:25">
      <c r="A466" s="118"/>
      <c r="B466" s="101"/>
      <c r="C466" s="90"/>
      <c r="D466" s="109"/>
      <c r="E466" s="109"/>
      <c r="F466" s="109"/>
      <c r="G466" s="109"/>
      <c r="H466" s="109"/>
      <c r="I466" s="109"/>
      <c r="J466" s="109"/>
      <c r="K466" s="109"/>
      <c r="L466" s="109"/>
      <c r="M466" s="109"/>
      <c r="N466" s="109"/>
      <c r="O466" s="109"/>
      <c r="P466" s="109"/>
      <c r="Q466" s="109"/>
      <c r="R466" s="109"/>
      <c r="S466" s="109"/>
      <c r="T466" s="109"/>
      <c r="U466" s="109"/>
      <c r="V466" s="140"/>
      <c r="W466" s="143"/>
      <c r="X466" s="2"/>
      <c r="Y466" s="112">
        <v>1</v>
      </c>
    </row>
    <row r="467" spans="1:25">
      <c r="A467" s="118"/>
      <c r="B467" s="100">
        <v>1</v>
      </c>
      <c r="C467" s="96">
        <v>1</v>
      </c>
      <c r="D467" s="199">
        <v>50.185116000000001</v>
      </c>
      <c r="E467" s="190">
        <v>61</v>
      </c>
      <c r="F467" s="198">
        <v>60.498800520235612</v>
      </c>
      <c r="G467" s="190">
        <v>58</v>
      </c>
      <c r="H467" s="198">
        <v>61</v>
      </c>
      <c r="I467" s="199">
        <v>36</v>
      </c>
      <c r="J467" s="208">
        <v>23</v>
      </c>
      <c r="K467" s="190">
        <v>59.2</v>
      </c>
      <c r="L467" s="190">
        <v>59</v>
      </c>
      <c r="M467" s="190">
        <v>59</v>
      </c>
      <c r="N467" s="190">
        <v>60</v>
      </c>
      <c r="O467" s="190">
        <v>60</v>
      </c>
      <c r="P467" s="190">
        <v>55</v>
      </c>
      <c r="Q467" s="190">
        <v>57</v>
      </c>
      <c r="R467" s="190">
        <v>60.3347430917579</v>
      </c>
      <c r="S467" s="190">
        <v>60</v>
      </c>
      <c r="T467" s="199">
        <v>50</v>
      </c>
      <c r="U467" s="200">
        <v>60</v>
      </c>
      <c r="V467" s="200">
        <v>57</v>
      </c>
      <c r="W467" s="201"/>
      <c r="X467" s="192"/>
      <c r="Y467" s="193">
        <v>1</v>
      </c>
    </row>
    <row r="468" spans="1:25">
      <c r="A468" s="118"/>
      <c r="B468" s="101">
        <v>1</v>
      </c>
      <c r="C468" s="90">
        <v>2</v>
      </c>
      <c r="D468" s="203">
        <v>50.631224000000003</v>
      </c>
      <c r="E468" s="194">
        <v>57</v>
      </c>
      <c r="F468" s="202">
        <v>62.139169041838421</v>
      </c>
      <c r="G468" s="194">
        <v>57</v>
      </c>
      <c r="H468" s="202">
        <v>63</v>
      </c>
      <c r="I468" s="203">
        <v>41</v>
      </c>
      <c r="J468" s="209">
        <v>22</v>
      </c>
      <c r="K468" s="194">
        <v>59.1</v>
      </c>
      <c r="L468" s="194">
        <v>58</v>
      </c>
      <c r="M468" s="194">
        <v>58</v>
      </c>
      <c r="N468" s="194">
        <v>58</v>
      </c>
      <c r="O468" s="194">
        <v>61</v>
      </c>
      <c r="P468" s="194">
        <v>57</v>
      </c>
      <c r="Q468" s="194">
        <v>62</v>
      </c>
      <c r="R468" s="194">
        <v>59.649334626197899</v>
      </c>
      <c r="S468" s="194">
        <v>60</v>
      </c>
      <c r="T468" s="203">
        <v>50</v>
      </c>
      <c r="U468" s="204">
        <v>60</v>
      </c>
      <c r="V468" s="205">
        <v>55</v>
      </c>
      <c r="W468" s="201"/>
      <c r="X468" s="192"/>
      <c r="Y468" s="193" t="e">
        <v>#N/A</v>
      </c>
    </row>
    <row r="469" spans="1:25">
      <c r="A469" s="118"/>
      <c r="B469" s="101">
        <v>1</v>
      </c>
      <c r="C469" s="90">
        <v>3</v>
      </c>
      <c r="D469" s="203">
        <v>51.366824000000001</v>
      </c>
      <c r="E469" s="194">
        <v>60</v>
      </c>
      <c r="F469" s="202">
        <v>62.021423415331164</v>
      </c>
      <c r="G469" s="194">
        <v>56</v>
      </c>
      <c r="H469" s="202">
        <v>64</v>
      </c>
      <c r="I469" s="203">
        <v>39</v>
      </c>
      <c r="J469" s="209">
        <v>53</v>
      </c>
      <c r="K469" s="202">
        <v>57.6</v>
      </c>
      <c r="L469" s="197">
        <v>58</v>
      </c>
      <c r="M469" s="197">
        <v>59</v>
      </c>
      <c r="N469" s="197">
        <v>58</v>
      </c>
      <c r="O469" s="197">
        <v>57</v>
      </c>
      <c r="P469" s="197">
        <v>55</v>
      </c>
      <c r="Q469" s="197">
        <v>59</v>
      </c>
      <c r="R469" s="197">
        <v>60.167844441357801</v>
      </c>
      <c r="S469" s="197">
        <v>60</v>
      </c>
      <c r="T469" s="203">
        <v>50</v>
      </c>
      <c r="U469" s="204">
        <v>60</v>
      </c>
      <c r="V469" s="205">
        <v>54</v>
      </c>
      <c r="W469" s="201"/>
      <c r="X469" s="192"/>
      <c r="Y469" s="193">
        <v>16</v>
      </c>
    </row>
    <row r="470" spans="1:25">
      <c r="A470" s="118"/>
      <c r="B470" s="101">
        <v>1</v>
      </c>
      <c r="C470" s="90">
        <v>4</v>
      </c>
      <c r="D470" s="203">
        <v>51.171337999999999</v>
      </c>
      <c r="E470" s="194">
        <v>62</v>
      </c>
      <c r="F470" s="202">
        <v>61.286837254561306</v>
      </c>
      <c r="G470" s="194">
        <v>55</v>
      </c>
      <c r="H470" s="202">
        <v>61.500000000000007</v>
      </c>
      <c r="I470" s="203">
        <v>37</v>
      </c>
      <c r="J470" s="209">
        <v>42</v>
      </c>
      <c r="K470" s="202">
        <v>59.1</v>
      </c>
      <c r="L470" s="197">
        <v>58</v>
      </c>
      <c r="M470" s="197">
        <v>59</v>
      </c>
      <c r="N470" s="197">
        <v>57</v>
      </c>
      <c r="O470" s="197">
        <v>59</v>
      </c>
      <c r="P470" s="197">
        <v>61</v>
      </c>
      <c r="Q470" s="197">
        <v>58</v>
      </c>
      <c r="R470" s="197">
        <v>58.797671177317802</v>
      </c>
      <c r="S470" s="197">
        <v>60</v>
      </c>
      <c r="T470" s="203">
        <v>50</v>
      </c>
      <c r="U470" s="204">
        <v>60</v>
      </c>
      <c r="V470" s="205">
        <v>54</v>
      </c>
      <c r="W470" s="201"/>
      <c r="X470" s="192"/>
      <c r="Y470" s="193">
        <v>59.194580860529406</v>
      </c>
    </row>
    <row r="471" spans="1:25">
      <c r="A471" s="118"/>
      <c r="B471" s="101">
        <v>1</v>
      </c>
      <c r="C471" s="90">
        <v>5</v>
      </c>
      <c r="D471" s="203">
        <v>52.114503999999997</v>
      </c>
      <c r="E471" s="194">
        <v>60</v>
      </c>
      <c r="F471" s="194">
        <v>62.732409035834955</v>
      </c>
      <c r="G471" s="194">
        <v>56</v>
      </c>
      <c r="H471" s="194">
        <v>62.5</v>
      </c>
      <c r="I471" s="203">
        <v>32</v>
      </c>
      <c r="J471" s="203">
        <v>28</v>
      </c>
      <c r="K471" s="194">
        <v>58.9</v>
      </c>
      <c r="L471" s="194">
        <v>59</v>
      </c>
      <c r="M471" s="194">
        <v>60</v>
      </c>
      <c r="N471" s="194">
        <v>58</v>
      </c>
      <c r="O471" s="194">
        <v>59</v>
      </c>
      <c r="P471" s="194">
        <v>60</v>
      </c>
      <c r="Q471" s="194">
        <v>62</v>
      </c>
      <c r="R471" s="194">
        <v>60.658655160894803</v>
      </c>
      <c r="S471" s="194">
        <v>60</v>
      </c>
      <c r="T471" s="203">
        <v>50</v>
      </c>
      <c r="U471" s="204">
        <v>60</v>
      </c>
      <c r="V471" s="210">
        <v>66</v>
      </c>
      <c r="W471" s="201"/>
      <c r="X471" s="192"/>
      <c r="Y471" s="195"/>
    </row>
    <row r="472" spans="1:25">
      <c r="A472" s="118"/>
      <c r="B472" s="101">
        <v>1</v>
      </c>
      <c r="C472" s="90">
        <v>6</v>
      </c>
      <c r="D472" s="203">
        <v>51.813350999999997</v>
      </c>
      <c r="E472" s="194">
        <v>58</v>
      </c>
      <c r="F472" s="194">
        <v>61.37479429317451</v>
      </c>
      <c r="G472" s="194">
        <v>58</v>
      </c>
      <c r="H472" s="194">
        <v>62.5</v>
      </c>
      <c r="I472" s="203">
        <v>39</v>
      </c>
      <c r="J472" s="203">
        <v>25</v>
      </c>
      <c r="K472" s="194">
        <v>60.5</v>
      </c>
      <c r="L472" s="194">
        <v>58</v>
      </c>
      <c r="M472" s="194">
        <v>59</v>
      </c>
      <c r="N472" s="194">
        <v>58</v>
      </c>
      <c r="O472" s="194">
        <v>59</v>
      </c>
      <c r="P472" s="194">
        <v>57</v>
      </c>
      <c r="Q472" s="194">
        <v>65</v>
      </c>
      <c r="R472" s="194">
        <v>61.350595389144303</v>
      </c>
      <c r="S472" s="194">
        <v>60</v>
      </c>
      <c r="T472" s="203">
        <v>50</v>
      </c>
      <c r="U472" s="204">
        <v>60</v>
      </c>
      <c r="V472" s="205">
        <v>58</v>
      </c>
      <c r="W472" s="201"/>
      <c r="X472" s="192"/>
      <c r="Y472" s="195"/>
    </row>
    <row r="473" spans="1:25">
      <c r="A473" s="118"/>
      <c r="B473" s="102" t="s">
        <v>156</v>
      </c>
      <c r="C473" s="94"/>
      <c r="D473" s="196">
        <v>51.213726166666667</v>
      </c>
      <c r="E473" s="196">
        <v>59.666666666666664</v>
      </c>
      <c r="F473" s="196">
        <v>61.675572260162653</v>
      </c>
      <c r="G473" s="196">
        <v>56.666666666666664</v>
      </c>
      <c r="H473" s="196">
        <v>62.416666666666664</v>
      </c>
      <c r="I473" s="196">
        <v>37.333333333333336</v>
      </c>
      <c r="J473" s="196">
        <v>32.166666666666664</v>
      </c>
      <c r="K473" s="196">
        <v>59.066666666666663</v>
      </c>
      <c r="L473" s="196">
        <v>58.333333333333336</v>
      </c>
      <c r="M473" s="196">
        <v>59</v>
      </c>
      <c r="N473" s="196">
        <v>58.166666666666664</v>
      </c>
      <c r="O473" s="196">
        <v>59.166666666666664</v>
      </c>
      <c r="P473" s="196">
        <v>57.5</v>
      </c>
      <c r="Q473" s="196">
        <v>60.5</v>
      </c>
      <c r="R473" s="196">
        <v>60.159807314445082</v>
      </c>
      <c r="S473" s="196">
        <v>60</v>
      </c>
      <c r="T473" s="196">
        <v>50</v>
      </c>
      <c r="U473" s="196">
        <v>60</v>
      </c>
      <c r="V473" s="211">
        <v>57.333333333333336</v>
      </c>
      <c r="W473" s="201"/>
      <c r="X473" s="192"/>
      <c r="Y473" s="195"/>
    </row>
    <row r="474" spans="1:25">
      <c r="A474" s="118"/>
      <c r="B474" s="2" t="s">
        <v>157</v>
      </c>
      <c r="C474" s="114"/>
      <c r="D474" s="197">
        <v>51.269081</v>
      </c>
      <c r="E474" s="197">
        <v>60</v>
      </c>
      <c r="F474" s="197">
        <v>61.698108854252837</v>
      </c>
      <c r="G474" s="197">
        <v>56.5</v>
      </c>
      <c r="H474" s="197">
        <v>62.5</v>
      </c>
      <c r="I474" s="197">
        <v>38</v>
      </c>
      <c r="J474" s="197">
        <v>26.5</v>
      </c>
      <c r="K474" s="197">
        <v>59.1</v>
      </c>
      <c r="L474" s="197">
        <v>58</v>
      </c>
      <c r="M474" s="197">
        <v>59</v>
      </c>
      <c r="N474" s="197">
        <v>58</v>
      </c>
      <c r="O474" s="197">
        <v>59</v>
      </c>
      <c r="P474" s="197">
        <v>57</v>
      </c>
      <c r="Q474" s="197">
        <v>60.5</v>
      </c>
      <c r="R474" s="197">
        <v>60.251293766557851</v>
      </c>
      <c r="S474" s="197">
        <v>60</v>
      </c>
      <c r="T474" s="197">
        <v>50</v>
      </c>
      <c r="U474" s="197">
        <v>60</v>
      </c>
      <c r="V474" s="207">
        <v>56</v>
      </c>
      <c r="W474" s="201"/>
      <c r="X474" s="192"/>
      <c r="Y474" s="195"/>
    </row>
    <row r="475" spans="1:25">
      <c r="A475" s="118"/>
      <c r="B475" s="2" t="s">
        <v>158</v>
      </c>
      <c r="C475" s="114"/>
      <c r="D475" s="189">
        <v>0.72021302378682639</v>
      </c>
      <c r="E475" s="189">
        <v>1.8618986725025255</v>
      </c>
      <c r="F475" s="189">
        <v>0.78457797392244777</v>
      </c>
      <c r="G475" s="189">
        <v>1.2110601416389966</v>
      </c>
      <c r="H475" s="189">
        <v>1.0684880283216391</v>
      </c>
      <c r="I475" s="189">
        <v>3.1411250638372659</v>
      </c>
      <c r="J475" s="189">
        <v>12.544587146122691</v>
      </c>
      <c r="K475" s="189">
        <v>0.92231592562780029</v>
      </c>
      <c r="L475" s="189">
        <v>0.51639777949432231</v>
      </c>
      <c r="M475" s="189">
        <v>0.63245553203367588</v>
      </c>
      <c r="N475" s="189">
        <v>0.9831920802501749</v>
      </c>
      <c r="O475" s="189">
        <v>1.3291601358251257</v>
      </c>
      <c r="P475" s="189">
        <v>2.5099800796022267</v>
      </c>
      <c r="Q475" s="189">
        <v>3.0166206257996713</v>
      </c>
      <c r="R475" s="189">
        <v>0.87332579898463836</v>
      </c>
      <c r="S475" s="189">
        <v>0</v>
      </c>
      <c r="T475" s="189">
        <v>0</v>
      </c>
      <c r="U475" s="189">
        <v>0</v>
      </c>
      <c r="V475" s="212">
        <v>4.5460605656619517</v>
      </c>
      <c r="W475" s="213"/>
      <c r="X475" s="184"/>
      <c r="Y475" s="187"/>
    </row>
    <row r="476" spans="1:25">
      <c r="A476" s="118"/>
      <c r="B476" s="2" t="s">
        <v>93</v>
      </c>
      <c r="C476" s="114"/>
      <c r="D476" s="95">
        <v>1.4062890511871979E-2</v>
      </c>
      <c r="E476" s="95">
        <v>3.1205005684399871E-2</v>
      </c>
      <c r="F476" s="95">
        <v>1.2721048952945357E-2</v>
      </c>
      <c r="G476" s="95">
        <v>2.1371649558335235E-2</v>
      </c>
      <c r="H476" s="95">
        <v>1.711863329754295E-2</v>
      </c>
      <c r="I476" s="95">
        <v>8.4137278495641038E-2</v>
      </c>
      <c r="J476" s="95">
        <v>0.38998716516443599</v>
      </c>
      <c r="K476" s="95">
        <v>1.5614829440651248E-2</v>
      </c>
      <c r="L476" s="95">
        <v>8.852533362759811E-3</v>
      </c>
      <c r="M476" s="95">
        <v>1.0719585288706372E-2</v>
      </c>
      <c r="N476" s="95">
        <v>1.6903015706306732E-2</v>
      </c>
      <c r="O476" s="95">
        <v>2.2464678351973955E-2</v>
      </c>
      <c r="P476" s="95">
        <v>4.3651827471343073E-2</v>
      </c>
      <c r="Q476" s="95">
        <v>4.9861497947102006E-2</v>
      </c>
      <c r="R476" s="95">
        <v>1.4516765228650299E-2</v>
      </c>
      <c r="S476" s="95">
        <v>0</v>
      </c>
      <c r="T476" s="95">
        <v>0</v>
      </c>
      <c r="U476" s="95">
        <v>0</v>
      </c>
      <c r="V476" s="142">
        <v>7.9291754052243341E-2</v>
      </c>
      <c r="W476" s="143"/>
      <c r="X476" s="2"/>
      <c r="Y476" s="116"/>
    </row>
    <row r="477" spans="1:25">
      <c r="A477" s="118"/>
      <c r="B477" s="103" t="s">
        <v>159</v>
      </c>
      <c r="C477" s="114"/>
      <c r="D477" s="95">
        <v>-0.13482407642460947</v>
      </c>
      <c r="E477" s="95">
        <v>7.9751524425784037E-3</v>
      </c>
      <c r="F477" s="95">
        <v>4.1912475155095885E-2</v>
      </c>
      <c r="G477" s="95">
        <v>-4.2705162484702019E-2</v>
      </c>
      <c r="H477" s="95">
        <v>5.443210779258556E-2</v>
      </c>
      <c r="I477" s="95">
        <v>-0.36931163646050946</v>
      </c>
      <c r="J477" s="95">
        <v>-0.4565944010574926</v>
      </c>
      <c r="K477" s="95">
        <v>-2.1609105428777031E-3</v>
      </c>
      <c r="L477" s="95">
        <v>-1.4549431969546167E-2</v>
      </c>
      <c r="M477" s="95">
        <v>-3.2871397634838262E-3</v>
      </c>
      <c r="N477" s="95">
        <v>-1.7365005021061752E-2</v>
      </c>
      <c r="O477" s="95">
        <v>-4.7156671196835198E-4</v>
      </c>
      <c r="P477" s="95">
        <v>-2.8627297227124093E-2</v>
      </c>
      <c r="Q477" s="95">
        <v>2.205301770015633E-2</v>
      </c>
      <c r="R477" s="95">
        <v>1.6305993553529463E-2</v>
      </c>
      <c r="S477" s="95">
        <v>1.3606298545609574E-2</v>
      </c>
      <c r="T477" s="95">
        <v>-0.15532808454532532</v>
      </c>
      <c r="U477" s="95">
        <v>1.3606298545609574E-2</v>
      </c>
      <c r="V477" s="142">
        <v>-3.1442870278639679E-2</v>
      </c>
      <c r="W477" s="143"/>
      <c r="X477" s="2"/>
      <c r="Y477" s="116"/>
    </row>
    <row r="478" spans="1:25">
      <c r="B478" s="124"/>
      <c r="C478" s="102"/>
      <c r="D478" s="111"/>
      <c r="E478" s="111"/>
      <c r="F478" s="111"/>
      <c r="G478" s="111"/>
      <c r="H478" s="111"/>
      <c r="I478" s="111"/>
      <c r="J478" s="111"/>
      <c r="K478" s="111"/>
      <c r="L478" s="111"/>
      <c r="M478" s="111"/>
      <c r="N478" s="111"/>
      <c r="O478" s="111"/>
      <c r="P478" s="111"/>
      <c r="Q478" s="111"/>
      <c r="R478" s="111"/>
      <c r="S478" s="111"/>
      <c r="T478" s="111"/>
      <c r="U478" s="111"/>
      <c r="V478" s="111"/>
    </row>
    <row r="479" spans="1:25">
      <c r="B479" s="128" t="s">
        <v>244</v>
      </c>
      <c r="Y479" s="112" t="s">
        <v>171</v>
      </c>
    </row>
    <row r="480" spans="1:25">
      <c r="A480" s="108" t="s">
        <v>56</v>
      </c>
      <c r="B480" s="100" t="s">
        <v>120</v>
      </c>
      <c r="C480" s="97" t="s">
        <v>121</v>
      </c>
      <c r="D480" s="98" t="s">
        <v>142</v>
      </c>
      <c r="E480" s="136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112">
        <v>1</v>
      </c>
    </row>
    <row r="481" spans="1:25">
      <c r="A481" s="118"/>
      <c r="B481" s="101" t="s">
        <v>143</v>
      </c>
      <c r="C481" s="90" t="s">
        <v>143</v>
      </c>
      <c r="D481" s="134" t="s">
        <v>145</v>
      </c>
      <c r="E481" s="136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112" t="s">
        <v>1</v>
      </c>
    </row>
    <row r="482" spans="1:25">
      <c r="A482" s="118"/>
      <c r="B482" s="101"/>
      <c r="C482" s="90"/>
      <c r="D482" s="91" t="s">
        <v>154</v>
      </c>
      <c r="E482" s="136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112">
        <v>3</v>
      </c>
    </row>
    <row r="483" spans="1:25">
      <c r="A483" s="118"/>
      <c r="B483" s="101"/>
      <c r="C483" s="90"/>
      <c r="D483" s="109"/>
      <c r="E483" s="136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112">
        <v>3</v>
      </c>
    </row>
    <row r="484" spans="1:25">
      <c r="A484" s="118"/>
      <c r="B484" s="100">
        <v>1</v>
      </c>
      <c r="C484" s="96">
        <v>1</v>
      </c>
      <c r="D484" s="171">
        <v>0.25</v>
      </c>
      <c r="E484" s="173"/>
      <c r="F484" s="174"/>
      <c r="G484" s="174"/>
      <c r="H484" s="174"/>
      <c r="I484" s="174"/>
      <c r="J484" s="174"/>
      <c r="K484" s="174"/>
      <c r="L484" s="174"/>
      <c r="M484" s="174"/>
      <c r="N484" s="174"/>
      <c r="O484" s="174"/>
      <c r="P484" s="174"/>
      <c r="Q484" s="174"/>
      <c r="R484" s="174"/>
      <c r="S484" s="174"/>
      <c r="T484" s="174"/>
      <c r="U484" s="174"/>
      <c r="V484" s="174"/>
      <c r="W484" s="174"/>
      <c r="X484" s="174"/>
      <c r="Y484" s="175">
        <v>1</v>
      </c>
    </row>
    <row r="485" spans="1:25">
      <c r="A485" s="118"/>
      <c r="B485" s="101">
        <v>1</v>
      </c>
      <c r="C485" s="90">
        <v>2</v>
      </c>
      <c r="D485" s="177">
        <v>0.24</v>
      </c>
      <c r="E485" s="173"/>
      <c r="F485" s="174"/>
      <c r="G485" s="174"/>
      <c r="H485" s="174"/>
      <c r="I485" s="174"/>
      <c r="J485" s="174"/>
      <c r="K485" s="174"/>
      <c r="L485" s="174"/>
      <c r="M485" s="174"/>
      <c r="N485" s="174"/>
      <c r="O485" s="174"/>
      <c r="P485" s="174"/>
      <c r="Q485" s="174"/>
      <c r="R485" s="174"/>
      <c r="S485" s="174"/>
      <c r="T485" s="174"/>
      <c r="U485" s="174"/>
      <c r="V485" s="174"/>
      <c r="W485" s="174"/>
      <c r="X485" s="174"/>
      <c r="Y485" s="175">
        <v>9</v>
      </c>
    </row>
    <row r="486" spans="1:25">
      <c r="A486" s="118"/>
      <c r="B486" s="101">
        <v>1</v>
      </c>
      <c r="C486" s="90">
        <v>3</v>
      </c>
      <c r="D486" s="177">
        <v>0.24</v>
      </c>
      <c r="E486" s="173"/>
      <c r="F486" s="174"/>
      <c r="G486" s="174"/>
      <c r="H486" s="174"/>
      <c r="I486" s="174"/>
      <c r="J486" s="174"/>
      <c r="K486" s="174"/>
      <c r="L486" s="174"/>
      <c r="M486" s="174"/>
      <c r="N486" s="174"/>
      <c r="O486" s="174"/>
      <c r="P486" s="174"/>
      <c r="Q486" s="174"/>
      <c r="R486" s="174"/>
      <c r="S486" s="174"/>
      <c r="T486" s="174"/>
      <c r="U486" s="174"/>
      <c r="V486" s="174"/>
      <c r="W486" s="174"/>
      <c r="X486" s="174"/>
      <c r="Y486" s="175">
        <v>16</v>
      </c>
    </row>
    <row r="487" spans="1:25">
      <c r="A487" s="118"/>
      <c r="B487" s="101">
        <v>1</v>
      </c>
      <c r="C487" s="90">
        <v>4</v>
      </c>
      <c r="D487" s="177">
        <v>0.22999999999999998</v>
      </c>
      <c r="E487" s="173"/>
      <c r="F487" s="174"/>
      <c r="G487" s="174"/>
      <c r="H487" s="174"/>
      <c r="I487" s="174"/>
      <c r="J487" s="174"/>
      <c r="K487" s="174"/>
      <c r="L487" s="174"/>
      <c r="M487" s="174"/>
      <c r="N487" s="174"/>
      <c r="O487" s="174"/>
      <c r="P487" s="174"/>
      <c r="Q487" s="174"/>
      <c r="R487" s="174"/>
      <c r="S487" s="174"/>
      <c r="T487" s="174"/>
      <c r="U487" s="174"/>
      <c r="V487" s="174"/>
      <c r="W487" s="174"/>
      <c r="X487" s="174"/>
      <c r="Y487" s="175">
        <v>0.23833333333333301</v>
      </c>
    </row>
    <row r="488" spans="1:25">
      <c r="A488" s="118"/>
      <c r="B488" s="101">
        <v>1</v>
      </c>
      <c r="C488" s="90">
        <v>5</v>
      </c>
      <c r="D488" s="177">
        <v>0.22999999999999998</v>
      </c>
      <c r="E488" s="173"/>
      <c r="F488" s="174"/>
      <c r="G488" s="174"/>
      <c r="H488" s="174"/>
      <c r="I488" s="174"/>
      <c r="J488" s="174"/>
      <c r="K488" s="174"/>
      <c r="L488" s="174"/>
      <c r="M488" s="174"/>
      <c r="N488" s="174"/>
      <c r="O488" s="174"/>
      <c r="P488" s="174"/>
      <c r="Q488" s="174"/>
      <c r="R488" s="174"/>
      <c r="S488" s="174"/>
      <c r="T488" s="174"/>
      <c r="U488" s="174"/>
      <c r="V488" s="174"/>
      <c r="W488" s="174"/>
      <c r="X488" s="174"/>
      <c r="Y488" s="115"/>
    </row>
    <row r="489" spans="1:25">
      <c r="A489" s="118"/>
      <c r="B489" s="101">
        <v>1</v>
      </c>
      <c r="C489" s="90">
        <v>6</v>
      </c>
      <c r="D489" s="177">
        <v>0.24</v>
      </c>
      <c r="E489" s="173"/>
      <c r="F489" s="174"/>
      <c r="G489" s="174"/>
      <c r="H489" s="174"/>
      <c r="I489" s="174"/>
      <c r="J489" s="174"/>
      <c r="K489" s="174"/>
      <c r="L489" s="174"/>
      <c r="M489" s="174"/>
      <c r="N489" s="174"/>
      <c r="O489" s="174"/>
      <c r="P489" s="174"/>
      <c r="Q489" s="174"/>
      <c r="R489" s="174"/>
      <c r="S489" s="174"/>
      <c r="T489" s="174"/>
      <c r="U489" s="174"/>
      <c r="V489" s="174"/>
      <c r="W489" s="174"/>
      <c r="X489" s="174"/>
      <c r="Y489" s="115"/>
    </row>
    <row r="490" spans="1:25">
      <c r="A490" s="118"/>
      <c r="B490" s="102" t="s">
        <v>156</v>
      </c>
      <c r="C490" s="94"/>
      <c r="D490" s="179">
        <v>0.23833333333333331</v>
      </c>
      <c r="E490" s="173"/>
      <c r="F490" s="174"/>
      <c r="G490" s="174"/>
      <c r="H490" s="174"/>
      <c r="I490" s="174"/>
      <c r="J490" s="174"/>
      <c r="K490" s="174"/>
      <c r="L490" s="174"/>
      <c r="M490" s="174"/>
      <c r="N490" s="174"/>
      <c r="O490" s="174"/>
      <c r="P490" s="174"/>
      <c r="Q490" s="174"/>
      <c r="R490" s="174"/>
      <c r="S490" s="174"/>
      <c r="T490" s="174"/>
      <c r="U490" s="174"/>
      <c r="V490" s="174"/>
      <c r="W490" s="174"/>
      <c r="X490" s="174"/>
      <c r="Y490" s="115"/>
    </row>
    <row r="491" spans="1:25">
      <c r="A491" s="118"/>
      <c r="B491" s="2" t="s">
        <v>157</v>
      </c>
      <c r="C491" s="114"/>
      <c r="D491" s="107">
        <v>0.24</v>
      </c>
      <c r="E491" s="173"/>
      <c r="F491" s="174"/>
      <c r="G491" s="174"/>
      <c r="H491" s="174"/>
      <c r="I491" s="174"/>
      <c r="J491" s="174"/>
      <c r="K491" s="174"/>
      <c r="L491" s="174"/>
      <c r="M491" s="174"/>
      <c r="N491" s="174"/>
      <c r="O491" s="174"/>
      <c r="P491" s="174"/>
      <c r="Q491" s="174"/>
      <c r="R491" s="174"/>
      <c r="S491" s="174"/>
      <c r="T491" s="174"/>
      <c r="U491" s="174"/>
      <c r="V491" s="174"/>
      <c r="W491" s="174"/>
      <c r="X491" s="174"/>
      <c r="Y491" s="115"/>
    </row>
    <row r="492" spans="1:25">
      <c r="A492" s="118"/>
      <c r="B492" s="2" t="s">
        <v>158</v>
      </c>
      <c r="C492" s="114"/>
      <c r="D492" s="107">
        <v>7.5277265270908165E-3</v>
      </c>
      <c r="E492" s="136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115"/>
    </row>
    <row r="493" spans="1:25">
      <c r="A493" s="118"/>
      <c r="B493" s="2" t="s">
        <v>93</v>
      </c>
      <c r="C493" s="114"/>
      <c r="D493" s="95">
        <v>3.1584866547234199E-2</v>
      </c>
      <c r="E493" s="136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116"/>
    </row>
    <row r="494" spans="1:25">
      <c r="A494" s="118"/>
      <c r="B494" s="103" t="s">
        <v>159</v>
      </c>
      <c r="C494" s="114"/>
      <c r="D494" s="95">
        <v>1.3322676295501878E-15</v>
      </c>
      <c r="E494" s="136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116"/>
    </row>
    <row r="495" spans="1:25">
      <c r="B495" s="124"/>
      <c r="C495" s="102"/>
      <c r="D495" s="111"/>
    </row>
    <row r="496" spans="1:25">
      <c r="B496" s="128" t="s">
        <v>245</v>
      </c>
      <c r="Y496" s="112" t="s">
        <v>171</v>
      </c>
    </row>
    <row r="497" spans="1:25">
      <c r="A497" s="108" t="s">
        <v>29</v>
      </c>
      <c r="B497" s="100" t="s">
        <v>120</v>
      </c>
      <c r="C497" s="97" t="s">
        <v>121</v>
      </c>
      <c r="D497" s="98" t="s">
        <v>142</v>
      </c>
      <c r="E497" s="99" t="s">
        <v>142</v>
      </c>
      <c r="F497" s="136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112">
        <v>1</v>
      </c>
    </row>
    <row r="498" spans="1:25">
      <c r="A498" s="118"/>
      <c r="B498" s="101" t="s">
        <v>143</v>
      </c>
      <c r="C498" s="90" t="s">
        <v>143</v>
      </c>
      <c r="D498" s="134" t="s">
        <v>144</v>
      </c>
      <c r="E498" s="135" t="s">
        <v>145</v>
      </c>
      <c r="F498" s="136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112" t="s">
        <v>3</v>
      </c>
    </row>
    <row r="499" spans="1:25">
      <c r="A499" s="118"/>
      <c r="B499" s="101"/>
      <c r="C499" s="90"/>
      <c r="D499" s="91" t="s">
        <v>154</v>
      </c>
      <c r="E499" s="92" t="s">
        <v>154</v>
      </c>
      <c r="F499" s="136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112">
        <v>1</v>
      </c>
    </row>
    <row r="500" spans="1:25">
      <c r="A500" s="118"/>
      <c r="B500" s="101"/>
      <c r="C500" s="90"/>
      <c r="D500" s="109"/>
      <c r="E500" s="109"/>
      <c r="F500" s="136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112">
        <v>1</v>
      </c>
    </row>
    <row r="501" spans="1:25">
      <c r="A501" s="118"/>
      <c r="B501" s="100">
        <v>1</v>
      </c>
      <c r="C501" s="96">
        <v>1</v>
      </c>
      <c r="D501" s="182"/>
      <c r="E501" s="182">
        <v>20.6</v>
      </c>
      <c r="F501" s="183"/>
      <c r="G501" s="184"/>
      <c r="H501" s="184"/>
      <c r="I501" s="184"/>
      <c r="J501" s="184"/>
      <c r="K501" s="184"/>
      <c r="L501" s="184"/>
      <c r="M501" s="184"/>
      <c r="N501" s="184"/>
      <c r="O501" s="184"/>
      <c r="P501" s="184"/>
      <c r="Q501" s="184"/>
      <c r="R501" s="184"/>
      <c r="S501" s="184"/>
      <c r="T501" s="184"/>
      <c r="U501" s="184"/>
      <c r="V501" s="184"/>
      <c r="W501" s="184"/>
      <c r="X501" s="184"/>
      <c r="Y501" s="185">
        <v>1</v>
      </c>
    </row>
    <row r="502" spans="1:25">
      <c r="A502" s="118"/>
      <c r="B502" s="101">
        <v>1</v>
      </c>
      <c r="C502" s="90">
        <v>2</v>
      </c>
      <c r="D502" s="186">
        <v>18</v>
      </c>
      <c r="E502" s="186">
        <v>20.2</v>
      </c>
      <c r="F502" s="183"/>
      <c r="G502" s="184"/>
      <c r="H502" s="184"/>
      <c r="I502" s="184"/>
      <c r="J502" s="184"/>
      <c r="K502" s="184"/>
      <c r="L502" s="184"/>
      <c r="M502" s="184"/>
      <c r="N502" s="184"/>
      <c r="O502" s="184"/>
      <c r="P502" s="184"/>
      <c r="Q502" s="184"/>
      <c r="R502" s="184"/>
      <c r="S502" s="184"/>
      <c r="T502" s="184"/>
      <c r="U502" s="184"/>
      <c r="V502" s="184"/>
      <c r="W502" s="184"/>
      <c r="X502" s="184"/>
      <c r="Y502" s="185">
        <v>10</v>
      </c>
    </row>
    <row r="503" spans="1:25">
      <c r="A503" s="118"/>
      <c r="B503" s="101">
        <v>1</v>
      </c>
      <c r="C503" s="90">
        <v>3</v>
      </c>
      <c r="D503" s="186"/>
      <c r="E503" s="186">
        <v>19.3</v>
      </c>
      <c r="F503" s="183"/>
      <c r="G503" s="184"/>
      <c r="H503" s="184"/>
      <c r="I503" s="184"/>
      <c r="J503" s="184"/>
      <c r="K503" s="184"/>
      <c r="L503" s="184"/>
      <c r="M503" s="184"/>
      <c r="N503" s="184"/>
      <c r="O503" s="184"/>
      <c r="P503" s="184"/>
      <c r="Q503" s="184"/>
      <c r="R503" s="184"/>
      <c r="S503" s="184"/>
      <c r="T503" s="184"/>
      <c r="U503" s="184"/>
      <c r="V503" s="184"/>
      <c r="W503" s="184"/>
      <c r="X503" s="184"/>
      <c r="Y503" s="185">
        <v>16</v>
      </c>
    </row>
    <row r="504" spans="1:25">
      <c r="A504" s="118"/>
      <c r="B504" s="101">
        <v>1</v>
      </c>
      <c r="C504" s="90">
        <v>4</v>
      </c>
      <c r="D504" s="186"/>
      <c r="E504" s="186">
        <v>20.100000000000001</v>
      </c>
      <c r="F504" s="183"/>
      <c r="G504" s="184"/>
      <c r="H504" s="184"/>
      <c r="I504" s="184"/>
      <c r="J504" s="184"/>
      <c r="K504" s="184"/>
      <c r="L504" s="184"/>
      <c r="M504" s="184"/>
      <c r="N504" s="184"/>
      <c r="O504" s="184"/>
      <c r="P504" s="184"/>
      <c r="Q504" s="184"/>
      <c r="R504" s="184"/>
      <c r="S504" s="184"/>
      <c r="T504" s="184"/>
      <c r="U504" s="184"/>
      <c r="V504" s="184"/>
      <c r="W504" s="184"/>
      <c r="X504" s="184"/>
      <c r="Y504" s="185">
        <v>19.324999999999999</v>
      </c>
    </row>
    <row r="505" spans="1:25">
      <c r="A505" s="118"/>
      <c r="B505" s="101">
        <v>1</v>
      </c>
      <c r="C505" s="90">
        <v>5</v>
      </c>
      <c r="D505" s="186">
        <v>19</v>
      </c>
      <c r="E505" s="186">
        <v>20.2</v>
      </c>
      <c r="F505" s="183"/>
      <c r="G505" s="184"/>
      <c r="H505" s="184"/>
      <c r="I505" s="184"/>
      <c r="J505" s="184"/>
      <c r="K505" s="184"/>
      <c r="L505" s="184"/>
      <c r="M505" s="184"/>
      <c r="N505" s="184"/>
      <c r="O505" s="184"/>
      <c r="P505" s="184"/>
      <c r="Q505" s="184"/>
      <c r="R505" s="184"/>
      <c r="S505" s="184"/>
      <c r="T505" s="184"/>
      <c r="U505" s="184"/>
      <c r="V505" s="184"/>
      <c r="W505" s="184"/>
      <c r="X505" s="184"/>
      <c r="Y505" s="187"/>
    </row>
    <row r="506" spans="1:25">
      <c r="A506" s="118"/>
      <c r="B506" s="101">
        <v>1</v>
      </c>
      <c r="C506" s="90">
        <v>6</v>
      </c>
      <c r="D506" s="186"/>
      <c r="E506" s="186">
        <v>20.5</v>
      </c>
      <c r="F506" s="183"/>
      <c r="G506" s="184"/>
      <c r="H506" s="184"/>
      <c r="I506" s="184"/>
      <c r="J506" s="184"/>
      <c r="K506" s="184"/>
      <c r="L506" s="184"/>
      <c r="M506" s="184"/>
      <c r="N506" s="184"/>
      <c r="O506" s="184"/>
      <c r="P506" s="184"/>
      <c r="Q506" s="184"/>
      <c r="R506" s="184"/>
      <c r="S506" s="184"/>
      <c r="T506" s="184"/>
      <c r="U506" s="184"/>
      <c r="V506" s="184"/>
      <c r="W506" s="184"/>
      <c r="X506" s="184"/>
      <c r="Y506" s="187"/>
    </row>
    <row r="507" spans="1:25">
      <c r="A507" s="118"/>
      <c r="B507" s="102" t="s">
        <v>156</v>
      </c>
      <c r="C507" s="94"/>
      <c r="D507" s="188">
        <v>18.5</v>
      </c>
      <c r="E507" s="188">
        <v>20.149999999999999</v>
      </c>
      <c r="F507" s="183"/>
      <c r="G507" s="184"/>
      <c r="H507" s="184"/>
      <c r="I507" s="184"/>
      <c r="J507" s="184"/>
      <c r="K507" s="184"/>
      <c r="L507" s="184"/>
      <c r="M507" s="184"/>
      <c r="N507" s="184"/>
      <c r="O507" s="184"/>
      <c r="P507" s="184"/>
      <c r="Q507" s="184"/>
      <c r="R507" s="184"/>
      <c r="S507" s="184"/>
      <c r="T507" s="184"/>
      <c r="U507" s="184"/>
      <c r="V507" s="184"/>
      <c r="W507" s="184"/>
      <c r="X507" s="184"/>
      <c r="Y507" s="187"/>
    </row>
    <row r="508" spans="1:25">
      <c r="A508" s="118"/>
      <c r="B508" s="2" t="s">
        <v>157</v>
      </c>
      <c r="C508" s="114"/>
      <c r="D508" s="189">
        <v>18.5</v>
      </c>
      <c r="E508" s="189">
        <v>20.2</v>
      </c>
      <c r="F508" s="183"/>
      <c r="G508" s="184"/>
      <c r="H508" s="184"/>
      <c r="I508" s="184"/>
      <c r="J508" s="184"/>
      <c r="K508" s="184"/>
      <c r="L508" s="184"/>
      <c r="M508" s="184"/>
      <c r="N508" s="184"/>
      <c r="O508" s="184"/>
      <c r="P508" s="184"/>
      <c r="Q508" s="184"/>
      <c r="R508" s="184"/>
      <c r="S508" s="184"/>
      <c r="T508" s="184"/>
      <c r="U508" s="184"/>
      <c r="V508" s="184"/>
      <c r="W508" s="184"/>
      <c r="X508" s="184"/>
      <c r="Y508" s="187"/>
    </row>
    <row r="509" spans="1:25">
      <c r="A509" s="118"/>
      <c r="B509" s="2" t="s">
        <v>158</v>
      </c>
      <c r="C509" s="114"/>
      <c r="D509" s="189">
        <v>0.70710678118654757</v>
      </c>
      <c r="E509" s="189">
        <v>0.45934736311423402</v>
      </c>
      <c r="F509" s="183"/>
      <c r="G509" s="184"/>
      <c r="H509" s="184"/>
      <c r="I509" s="184"/>
      <c r="J509" s="184"/>
      <c r="K509" s="184"/>
      <c r="L509" s="184"/>
      <c r="M509" s="184"/>
      <c r="N509" s="184"/>
      <c r="O509" s="184"/>
      <c r="P509" s="184"/>
      <c r="Q509" s="184"/>
      <c r="R509" s="184"/>
      <c r="S509" s="184"/>
      <c r="T509" s="184"/>
      <c r="U509" s="184"/>
      <c r="V509" s="184"/>
      <c r="W509" s="184"/>
      <c r="X509" s="184"/>
      <c r="Y509" s="187"/>
    </row>
    <row r="510" spans="1:25">
      <c r="A510" s="118"/>
      <c r="B510" s="2" t="s">
        <v>93</v>
      </c>
      <c r="C510" s="114"/>
      <c r="D510" s="95">
        <v>3.8221988172245813E-2</v>
      </c>
      <c r="E510" s="95">
        <v>2.2796395191773403E-2</v>
      </c>
      <c r="F510" s="136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116"/>
    </row>
    <row r="511" spans="1:25">
      <c r="A511" s="118"/>
      <c r="B511" s="103" t="s">
        <v>159</v>
      </c>
      <c r="C511" s="114"/>
      <c r="D511" s="95">
        <v>-4.2690815006468319E-2</v>
      </c>
      <c r="E511" s="95">
        <v>4.2690815006468208E-2</v>
      </c>
      <c r="F511" s="136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116"/>
    </row>
    <row r="512" spans="1:25">
      <c r="B512" s="124"/>
      <c r="C512" s="102"/>
      <c r="D512" s="111"/>
      <c r="E512" s="111"/>
    </row>
    <row r="513" spans="1:25">
      <c r="B513" s="128" t="s">
        <v>246</v>
      </c>
      <c r="Y513" s="112" t="s">
        <v>171</v>
      </c>
    </row>
    <row r="514" spans="1:25">
      <c r="A514" s="108" t="s">
        <v>31</v>
      </c>
      <c r="B514" s="100" t="s">
        <v>120</v>
      </c>
      <c r="C514" s="97" t="s">
        <v>121</v>
      </c>
      <c r="D514" s="98" t="s">
        <v>142</v>
      </c>
      <c r="E514" s="136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112">
        <v>1</v>
      </c>
    </row>
    <row r="515" spans="1:25">
      <c r="A515" s="118"/>
      <c r="B515" s="101" t="s">
        <v>143</v>
      </c>
      <c r="C515" s="90" t="s">
        <v>143</v>
      </c>
      <c r="D515" s="134" t="s">
        <v>144</v>
      </c>
      <c r="E515" s="136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112" t="s">
        <v>3</v>
      </c>
    </row>
    <row r="516" spans="1:25">
      <c r="A516" s="118"/>
      <c r="B516" s="101"/>
      <c r="C516" s="90"/>
      <c r="D516" s="91" t="s">
        <v>154</v>
      </c>
      <c r="E516" s="136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112">
        <v>1</v>
      </c>
    </row>
    <row r="517" spans="1:25">
      <c r="A517" s="118"/>
      <c r="B517" s="101"/>
      <c r="C517" s="90"/>
      <c r="D517" s="109"/>
      <c r="E517" s="136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112">
        <v>1</v>
      </c>
    </row>
    <row r="518" spans="1:25">
      <c r="A518" s="118"/>
      <c r="B518" s="100">
        <v>1</v>
      </c>
      <c r="C518" s="96">
        <v>1</v>
      </c>
      <c r="D518" s="182">
        <v>31.7</v>
      </c>
      <c r="E518" s="183"/>
      <c r="F518" s="184"/>
      <c r="G518" s="184"/>
      <c r="H518" s="184"/>
      <c r="I518" s="184"/>
      <c r="J518" s="184"/>
      <c r="K518" s="184"/>
      <c r="L518" s="184"/>
      <c r="M518" s="184"/>
      <c r="N518" s="184"/>
      <c r="O518" s="184"/>
      <c r="P518" s="184"/>
      <c r="Q518" s="184"/>
      <c r="R518" s="184"/>
      <c r="S518" s="184"/>
      <c r="T518" s="184"/>
      <c r="U518" s="184"/>
      <c r="V518" s="184"/>
      <c r="W518" s="184"/>
      <c r="X518" s="184"/>
      <c r="Y518" s="185">
        <v>1</v>
      </c>
    </row>
    <row r="519" spans="1:25">
      <c r="A519" s="118"/>
      <c r="B519" s="101">
        <v>1</v>
      </c>
      <c r="C519" s="90">
        <v>2</v>
      </c>
      <c r="D519" s="186">
        <v>31.3</v>
      </c>
      <c r="E519" s="183"/>
      <c r="F519" s="184"/>
      <c r="G519" s="184"/>
      <c r="H519" s="184"/>
      <c r="I519" s="184"/>
      <c r="J519" s="184"/>
      <c r="K519" s="184"/>
      <c r="L519" s="184"/>
      <c r="M519" s="184"/>
      <c r="N519" s="184"/>
      <c r="O519" s="184"/>
      <c r="P519" s="184"/>
      <c r="Q519" s="184"/>
      <c r="R519" s="184"/>
      <c r="S519" s="184"/>
      <c r="T519" s="184"/>
      <c r="U519" s="184"/>
      <c r="V519" s="184"/>
      <c r="W519" s="184"/>
      <c r="X519" s="184"/>
      <c r="Y519" s="185">
        <v>11</v>
      </c>
    </row>
    <row r="520" spans="1:25">
      <c r="A520" s="118"/>
      <c r="B520" s="102" t="s">
        <v>156</v>
      </c>
      <c r="C520" s="94"/>
      <c r="D520" s="188">
        <v>31.5</v>
      </c>
      <c r="E520" s="183"/>
      <c r="F520" s="184"/>
      <c r="G520" s="184"/>
      <c r="H520" s="184"/>
      <c r="I520" s="184"/>
      <c r="J520" s="184"/>
      <c r="K520" s="184"/>
      <c r="L520" s="184"/>
      <c r="M520" s="184"/>
      <c r="N520" s="184"/>
      <c r="O520" s="184"/>
      <c r="P520" s="184"/>
      <c r="Q520" s="184"/>
      <c r="R520" s="184"/>
      <c r="S520" s="184"/>
      <c r="T520" s="184"/>
      <c r="U520" s="184"/>
      <c r="V520" s="184"/>
      <c r="W520" s="184"/>
      <c r="X520" s="184"/>
      <c r="Y520" s="187"/>
    </row>
    <row r="521" spans="1:25">
      <c r="A521" s="118"/>
      <c r="B521" s="2" t="s">
        <v>157</v>
      </c>
      <c r="C521" s="114"/>
      <c r="D521" s="189">
        <v>31.5</v>
      </c>
      <c r="E521" s="183"/>
      <c r="F521" s="184"/>
      <c r="G521" s="184"/>
      <c r="H521" s="184"/>
      <c r="I521" s="184"/>
      <c r="J521" s="184"/>
      <c r="K521" s="184"/>
      <c r="L521" s="184"/>
      <c r="M521" s="184"/>
      <c r="N521" s="184"/>
      <c r="O521" s="184"/>
      <c r="P521" s="184"/>
      <c r="Q521" s="184"/>
      <c r="R521" s="184"/>
      <c r="S521" s="184"/>
      <c r="T521" s="184"/>
      <c r="U521" s="184"/>
      <c r="V521" s="184"/>
      <c r="W521" s="184"/>
      <c r="X521" s="184"/>
      <c r="Y521" s="187">
        <v>31.5</v>
      </c>
    </row>
    <row r="522" spans="1:25">
      <c r="A522" s="118"/>
      <c r="B522" s="2" t="s">
        <v>158</v>
      </c>
      <c r="C522" s="114"/>
      <c r="D522" s="189">
        <v>0.28284271247461801</v>
      </c>
      <c r="E522" s="183"/>
      <c r="F522" s="184"/>
      <c r="G522" s="184"/>
      <c r="H522" s="184"/>
      <c r="I522" s="184"/>
      <c r="J522" s="184"/>
      <c r="K522" s="184"/>
      <c r="L522" s="184"/>
      <c r="M522" s="184"/>
      <c r="N522" s="184"/>
      <c r="O522" s="184"/>
      <c r="P522" s="184"/>
      <c r="Q522" s="184"/>
      <c r="R522" s="184"/>
      <c r="S522" s="184"/>
      <c r="T522" s="184"/>
      <c r="U522" s="184"/>
      <c r="V522" s="184"/>
      <c r="W522" s="184"/>
      <c r="X522" s="184"/>
      <c r="Y522" s="187"/>
    </row>
    <row r="523" spans="1:25">
      <c r="A523" s="118"/>
      <c r="B523" s="2" t="s">
        <v>93</v>
      </c>
      <c r="C523" s="114"/>
      <c r="D523" s="95">
        <v>8.9791337293529533E-3</v>
      </c>
      <c r="E523" s="136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116"/>
    </row>
    <row r="524" spans="1:25">
      <c r="A524" s="118"/>
      <c r="B524" s="103" t="s">
        <v>159</v>
      </c>
      <c r="C524" s="114"/>
      <c r="D524" s="95">
        <v>0</v>
      </c>
      <c r="E524" s="136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116"/>
    </row>
    <row r="525" spans="1:25">
      <c r="B525" s="124"/>
      <c r="C525" s="102"/>
      <c r="D525" s="111"/>
    </row>
    <row r="526" spans="1:25">
      <c r="B526" s="128" t="s">
        <v>247</v>
      </c>
      <c r="Y526" s="112" t="s">
        <v>171</v>
      </c>
    </row>
    <row r="527" spans="1:25">
      <c r="A527" s="108" t="s">
        <v>34</v>
      </c>
      <c r="B527" s="100" t="s">
        <v>120</v>
      </c>
      <c r="C527" s="97" t="s">
        <v>121</v>
      </c>
      <c r="D527" s="98" t="s">
        <v>142</v>
      </c>
      <c r="E527" s="99" t="s">
        <v>142</v>
      </c>
      <c r="F527" s="136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112">
        <v>1</v>
      </c>
    </row>
    <row r="528" spans="1:25">
      <c r="A528" s="118"/>
      <c r="B528" s="101" t="s">
        <v>143</v>
      </c>
      <c r="C528" s="90" t="s">
        <v>143</v>
      </c>
      <c r="D528" s="134" t="s">
        <v>144</v>
      </c>
      <c r="E528" s="135" t="s">
        <v>145</v>
      </c>
      <c r="F528" s="136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112" t="s">
        <v>3</v>
      </c>
    </row>
    <row r="529" spans="1:25">
      <c r="A529" s="118"/>
      <c r="B529" s="101"/>
      <c r="C529" s="90"/>
      <c r="D529" s="91" t="s">
        <v>154</v>
      </c>
      <c r="E529" s="92" t="s">
        <v>154</v>
      </c>
      <c r="F529" s="136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112">
        <v>0</v>
      </c>
    </row>
    <row r="530" spans="1:25">
      <c r="A530" s="118"/>
      <c r="B530" s="101"/>
      <c r="C530" s="90"/>
      <c r="D530" s="109"/>
      <c r="E530" s="109"/>
      <c r="F530" s="136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112">
        <v>0</v>
      </c>
    </row>
    <row r="531" spans="1:25">
      <c r="A531" s="118"/>
      <c r="B531" s="100">
        <v>1</v>
      </c>
      <c r="C531" s="96">
        <v>1</v>
      </c>
      <c r="D531" s="190"/>
      <c r="E531" s="190">
        <v>70</v>
      </c>
      <c r="F531" s="191"/>
      <c r="G531" s="192"/>
      <c r="H531" s="192"/>
      <c r="I531" s="192"/>
      <c r="J531" s="192"/>
      <c r="K531" s="192"/>
      <c r="L531" s="192"/>
      <c r="M531" s="192"/>
      <c r="N531" s="192"/>
      <c r="O531" s="192"/>
      <c r="P531" s="192"/>
      <c r="Q531" s="192"/>
      <c r="R531" s="192"/>
      <c r="S531" s="192"/>
      <c r="T531" s="192"/>
      <c r="U531" s="192"/>
      <c r="V531" s="192"/>
      <c r="W531" s="192"/>
      <c r="X531" s="192"/>
      <c r="Y531" s="193">
        <v>1</v>
      </c>
    </row>
    <row r="532" spans="1:25">
      <c r="A532" s="118"/>
      <c r="B532" s="101">
        <v>1</v>
      </c>
      <c r="C532" s="90">
        <v>2</v>
      </c>
      <c r="D532" s="194">
        <v>38</v>
      </c>
      <c r="E532" s="194">
        <v>71</v>
      </c>
      <c r="F532" s="191"/>
      <c r="G532" s="192"/>
      <c r="H532" s="192"/>
      <c r="I532" s="192"/>
      <c r="J532" s="192"/>
      <c r="K532" s="192"/>
      <c r="L532" s="192"/>
      <c r="M532" s="192"/>
      <c r="N532" s="192"/>
      <c r="O532" s="192"/>
      <c r="P532" s="192"/>
      <c r="Q532" s="192"/>
      <c r="R532" s="192"/>
      <c r="S532" s="192"/>
      <c r="T532" s="192"/>
      <c r="U532" s="192"/>
      <c r="V532" s="192"/>
      <c r="W532" s="192"/>
      <c r="X532" s="192"/>
      <c r="Y532" s="193">
        <v>12</v>
      </c>
    </row>
    <row r="533" spans="1:25">
      <c r="A533" s="118"/>
      <c r="B533" s="101">
        <v>1</v>
      </c>
      <c r="C533" s="90">
        <v>3</v>
      </c>
      <c r="D533" s="194"/>
      <c r="E533" s="194">
        <v>67</v>
      </c>
      <c r="F533" s="191"/>
      <c r="G533" s="192"/>
      <c r="H533" s="192"/>
      <c r="I533" s="192"/>
      <c r="J533" s="192"/>
      <c r="K533" s="192"/>
      <c r="L533" s="192"/>
      <c r="M533" s="192"/>
      <c r="N533" s="192"/>
      <c r="O533" s="192"/>
      <c r="P533" s="192"/>
      <c r="Q533" s="192"/>
      <c r="R533" s="192"/>
      <c r="S533" s="192"/>
      <c r="T533" s="192"/>
      <c r="U533" s="192"/>
      <c r="V533" s="192"/>
      <c r="W533" s="192"/>
      <c r="X533" s="192"/>
      <c r="Y533" s="193">
        <v>16</v>
      </c>
    </row>
    <row r="534" spans="1:25">
      <c r="A534" s="118"/>
      <c r="B534" s="101">
        <v>1</v>
      </c>
      <c r="C534" s="90">
        <v>4</v>
      </c>
      <c r="D534" s="194"/>
      <c r="E534" s="194">
        <v>70</v>
      </c>
      <c r="F534" s="191"/>
      <c r="G534" s="192"/>
      <c r="H534" s="192"/>
      <c r="I534" s="192"/>
      <c r="J534" s="192"/>
      <c r="K534" s="192"/>
      <c r="L534" s="192"/>
      <c r="M534" s="192"/>
      <c r="N534" s="192"/>
      <c r="O534" s="192"/>
      <c r="P534" s="192"/>
      <c r="Q534" s="192"/>
      <c r="R534" s="192"/>
      <c r="S534" s="192"/>
      <c r="T534" s="192"/>
      <c r="U534" s="192"/>
      <c r="V534" s="192"/>
      <c r="W534" s="192"/>
      <c r="X534" s="192"/>
      <c r="Y534" s="193">
        <v>53.8333333333333</v>
      </c>
    </row>
    <row r="535" spans="1:25">
      <c r="A535" s="118"/>
      <c r="B535" s="101">
        <v>1</v>
      </c>
      <c r="C535" s="90">
        <v>5</v>
      </c>
      <c r="D535" s="194">
        <v>39</v>
      </c>
      <c r="E535" s="194">
        <v>68</v>
      </c>
      <c r="F535" s="191"/>
      <c r="G535" s="192"/>
      <c r="H535" s="192"/>
      <c r="I535" s="192"/>
      <c r="J535" s="192"/>
      <c r="K535" s="192"/>
      <c r="L535" s="192"/>
      <c r="M535" s="192"/>
      <c r="N535" s="192"/>
      <c r="O535" s="192"/>
      <c r="P535" s="192"/>
      <c r="Q535" s="192"/>
      <c r="R535" s="192"/>
      <c r="S535" s="192"/>
      <c r="T535" s="192"/>
      <c r="U535" s="192"/>
      <c r="V535" s="192"/>
      <c r="W535" s="192"/>
      <c r="X535" s="192"/>
      <c r="Y535" s="195"/>
    </row>
    <row r="536" spans="1:25">
      <c r="A536" s="118"/>
      <c r="B536" s="101">
        <v>1</v>
      </c>
      <c r="C536" s="90">
        <v>6</v>
      </c>
      <c r="D536" s="194"/>
      <c r="E536" s="194">
        <v>69</v>
      </c>
      <c r="F536" s="191"/>
      <c r="G536" s="192"/>
      <c r="H536" s="192"/>
      <c r="I536" s="192"/>
      <c r="J536" s="192"/>
      <c r="K536" s="192"/>
      <c r="L536" s="192"/>
      <c r="M536" s="192"/>
      <c r="N536" s="192"/>
      <c r="O536" s="192"/>
      <c r="P536" s="192"/>
      <c r="Q536" s="192"/>
      <c r="R536" s="192"/>
      <c r="S536" s="192"/>
      <c r="T536" s="192"/>
      <c r="U536" s="192"/>
      <c r="V536" s="192"/>
      <c r="W536" s="192"/>
      <c r="X536" s="192"/>
      <c r="Y536" s="195"/>
    </row>
    <row r="537" spans="1:25">
      <c r="A537" s="118"/>
      <c r="B537" s="102" t="s">
        <v>156</v>
      </c>
      <c r="C537" s="94"/>
      <c r="D537" s="196">
        <v>38.5</v>
      </c>
      <c r="E537" s="196">
        <v>69.166666666666671</v>
      </c>
      <c r="F537" s="191"/>
      <c r="G537" s="192"/>
      <c r="H537" s="192"/>
      <c r="I537" s="192"/>
      <c r="J537" s="192"/>
      <c r="K537" s="192"/>
      <c r="L537" s="192"/>
      <c r="M537" s="192"/>
      <c r="N537" s="192"/>
      <c r="O537" s="192"/>
      <c r="P537" s="192"/>
      <c r="Q537" s="192"/>
      <c r="R537" s="192"/>
      <c r="S537" s="192"/>
      <c r="T537" s="192"/>
      <c r="U537" s="192"/>
      <c r="V537" s="192"/>
      <c r="W537" s="192"/>
      <c r="X537" s="192"/>
      <c r="Y537" s="195"/>
    </row>
    <row r="538" spans="1:25">
      <c r="A538" s="118"/>
      <c r="B538" s="2" t="s">
        <v>157</v>
      </c>
      <c r="C538" s="114"/>
      <c r="D538" s="197">
        <v>38.5</v>
      </c>
      <c r="E538" s="197">
        <v>69.5</v>
      </c>
      <c r="F538" s="191"/>
      <c r="G538" s="192"/>
      <c r="H538" s="192"/>
      <c r="I538" s="192"/>
      <c r="J538" s="192"/>
      <c r="K538" s="192"/>
      <c r="L538" s="192"/>
      <c r="M538" s="192"/>
      <c r="N538" s="192"/>
      <c r="O538" s="192"/>
      <c r="P538" s="192"/>
      <c r="Q538" s="192"/>
      <c r="R538" s="192"/>
      <c r="S538" s="192"/>
      <c r="T538" s="192"/>
      <c r="U538" s="192"/>
      <c r="V538" s="192"/>
      <c r="W538" s="192"/>
      <c r="X538" s="192"/>
      <c r="Y538" s="195"/>
    </row>
    <row r="539" spans="1:25">
      <c r="A539" s="118"/>
      <c r="B539" s="2" t="s">
        <v>158</v>
      </c>
      <c r="C539" s="114"/>
      <c r="D539" s="197">
        <v>0.70710678118654757</v>
      </c>
      <c r="E539" s="197">
        <v>1.4719601443879744</v>
      </c>
      <c r="F539" s="191"/>
      <c r="G539" s="192"/>
      <c r="H539" s="192"/>
      <c r="I539" s="192"/>
      <c r="J539" s="192"/>
      <c r="K539" s="192"/>
      <c r="L539" s="192"/>
      <c r="M539" s="192"/>
      <c r="N539" s="192"/>
      <c r="O539" s="192"/>
      <c r="P539" s="192"/>
      <c r="Q539" s="192"/>
      <c r="R539" s="192"/>
      <c r="S539" s="192"/>
      <c r="T539" s="192"/>
      <c r="U539" s="192"/>
      <c r="V539" s="192"/>
      <c r="W539" s="192"/>
      <c r="X539" s="192"/>
      <c r="Y539" s="195"/>
    </row>
    <row r="540" spans="1:25">
      <c r="A540" s="118"/>
      <c r="B540" s="2" t="s">
        <v>93</v>
      </c>
      <c r="C540" s="114"/>
      <c r="D540" s="95">
        <v>1.8366409900949288E-2</v>
      </c>
      <c r="E540" s="95">
        <v>2.1281351485127338E-2</v>
      </c>
      <c r="F540" s="136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116"/>
    </row>
    <row r="541" spans="1:25">
      <c r="A541" s="118"/>
      <c r="B541" s="103" t="s">
        <v>159</v>
      </c>
      <c r="C541" s="114"/>
      <c r="D541" s="95">
        <v>-0.28482972136222862</v>
      </c>
      <c r="E541" s="95">
        <v>0.28482972136222995</v>
      </c>
      <c r="F541" s="136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116"/>
    </row>
    <row r="542" spans="1:25">
      <c r="B542" s="124"/>
      <c r="C542" s="102"/>
      <c r="D542" s="111"/>
      <c r="E542" s="111"/>
    </row>
    <row r="543" spans="1:25">
      <c r="B543" s="128" t="s">
        <v>248</v>
      </c>
      <c r="Y543" s="112" t="s">
        <v>171</v>
      </c>
    </row>
    <row r="544" spans="1:25">
      <c r="A544" s="108" t="s">
        <v>57</v>
      </c>
      <c r="B544" s="100" t="s">
        <v>120</v>
      </c>
      <c r="C544" s="97" t="s">
        <v>121</v>
      </c>
      <c r="D544" s="98" t="s">
        <v>142</v>
      </c>
      <c r="E544" s="136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112">
        <v>1</v>
      </c>
    </row>
    <row r="545" spans="1:25">
      <c r="A545" s="118"/>
      <c r="B545" s="101" t="s">
        <v>143</v>
      </c>
      <c r="C545" s="90" t="s">
        <v>143</v>
      </c>
      <c r="D545" s="134" t="s">
        <v>145</v>
      </c>
      <c r="E545" s="136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112" t="s">
        <v>1</v>
      </c>
    </row>
    <row r="546" spans="1:25">
      <c r="A546" s="118"/>
      <c r="B546" s="101"/>
      <c r="C546" s="90"/>
      <c r="D546" s="91" t="s">
        <v>154</v>
      </c>
      <c r="E546" s="136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112">
        <v>3</v>
      </c>
    </row>
    <row r="547" spans="1:25">
      <c r="A547" s="118"/>
      <c r="B547" s="101"/>
      <c r="C547" s="90"/>
      <c r="D547" s="109"/>
      <c r="E547" s="136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112">
        <v>3</v>
      </c>
    </row>
    <row r="548" spans="1:25">
      <c r="A548" s="118"/>
      <c r="B548" s="100">
        <v>1</v>
      </c>
      <c r="C548" s="96">
        <v>1</v>
      </c>
      <c r="D548" s="171">
        <v>0.09</v>
      </c>
      <c r="E548" s="173"/>
      <c r="F548" s="174"/>
      <c r="G548" s="174"/>
      <c r="H548" s="174"/>
      <c r="I548" s="174"/>
      <c r="J548" s="174"/>
      <c r="K548" s="174"/>
      <c r="L548" s="174"/>
      <c r="M548" s="174"/>
      <c r="N548" s="174"/>
      <c r="O548" s="174"/>
      <c r="P548" s="174"/>
      <c r="Q548" s="174"/>
      <c r="R548" s="174"/>
      <c r="S548" s="174"/>
      <c r="T548" s="174"/>
      <c r="U548" s="174"/>
      <c r="V548" s="174"/>
      <c r="W548" s="174"/>
      <c r="X548" s="174"/>
      <c r="Y548" s="175">
        <v>1</v>
      </c>
    </row>
    <row r="549" spans="1:25">
      <c r="A549" s="118"/>
      <c r="B549" s="101">
        <v>1</v>
      </c>
      <c r="C549" s="90">
        <v>2</v>
      </c>
      <c r="D549" s="177">
        <v>0.09</v>
      </c>
      <c r="E549" s="173"/>
      <c r="F549" s="174"/>
      <c r="G549" s="174"/>
      <c r="H549" s="174"/>
      <c r="I549" s="174"/>
      <c r="J549" s="174"/>
      <c r="K549" s="174"/>
      <c r="L549" s="174"/>
      <c r="M549" s="174"/>
      <c r="N549" s="174"/>
      <c r="O549" s="174"/>
      <c r="P549" s="174"/>
      <c r="Q549" s="174"/>
      <c r="R549" s="174"/>
      <c r="S549" s="174"/>
      <c r="T549" s="174"/>
      <c r="U549" s="174"/>
      <c r="V549" s="174"/>
      <c r="W549" s="174"/>
      <c r="X549" s="174"/>
      <c r="Y549" s="175">
        <v>13</v>
      </c>
    </row>
    <row r="550" spans="1:25">
      <c r="A550" s="118"/>
      <c r="B550" s="101">
        <v>1</v>
      </c>
      <c r="C550" s="90">
        <v>3</v>
      </c>
      <c r="D550" s="177">
        <v>0.09</v>
      </c>
      <c r="E550" s="173"/>
      <c r="F550" s="174"/>
      <c r="G550" s="174"/>
      <c r="H550" s="174"/>
      <c r="I550" s="174"/>
      <c r="J550" s="174"/>
      <c r="K550" s="174"/>
      <c r="L550" s="174"/>
      <c r="M550" s="174"/>
      <c r="N550" s="174"/>
      <c r="O550" s="174"/>
      <c r="P550" s="174"/>
      <c r="Q550" s="174"/>
      <c r="R550" s="174"/>
      <c r="S550" s="174"/>
      <c r="T550" s="174"/>
      <c r="U550" s="174"/>
      <c r="V550" s="174"/>
      <c r="W550" s="174"/>
      <c r="X550" s="174"/>
      <c r="Y550" s="175">
        <v>16</v>
      </c>
    </row>
    <row r="551" spans="1:25">
      <c r="A551" s="118"/>
      <c r="B551" s="101">
        <v>1</v>
      </c>
      <c r="C551" s="90">
        <v>4</v>
      </c>
      <c r="D551" s="177">
        <v>0.1</v>
      </c>
      <c r="E551" s="173"/>
      <c r="F551" s="174"/>
      <c r="G551" s="174"/>
      <c r="H551" s="174"/>
      <c r="I551" s="174"/>
      <c r="J551" s="174"/>
      <c r="K551" s="174"/>
      <c r="L551" s="174"/>
      <c r="M551" s="174"/>
      <c r="N551" s="174"/>
      <c r="O551" s="174"/>
      <c r="P551" s="174"/>
      <c r="Q551" s="174"/>
      <c r="R551" s="174"/>
      <c r="S551" s="174"/>
      <c r="T551" s="174"/>
      <c r="U551" s="174"/>
      <c r="V551" s="174"/>
      <c r="W551" s="174"/>
      <c r="X551" s="174"/>
      <c r="Y551" s="175">
        <v>9.5000000000000001E-2</v>
      </c>
    </row>
    <row r="552" spans="1:25">
      <c r="A552" s="118"/>
      <c r="B552" s="101">
        <v>1</v>
      </c>
      <c r="C552" s="90">
        <v>5</v>
      </c>
      <c r="D552" s="177">
        <v>0.1</v>
      </c>
      <c r="E552" s="173"/>
      <c r="F552" s="174"/>
      <c r="G552" s="174"/>
      <c r="H552" s="174"/>
      <c r="I552" s="174"/>
      <c r="J552" s="174"/>
      <c r="K552" s="174"/>
      <c r="L552" s="174"/>
      <c r="M552" s="174"/>
      <c r="N552" s="174"/>
      <c r="O552" s="174"/>
      <c r="P552" s="174"/>
      <c r="Q552" s="174"/>
      <c r="R552" s="174"/>
      <c r="S552" s="174"/>
      <c r="T552" s="174"/>
      <c r="U552" s="174"/>
      <c r="V552" s="174"/>
      <c r="W552" s="174"/>
      <c r="X552" s="174"/>
      <c r="Y552" s="115"/>
    </row>
    <row r="553" spans="1:25">
      <c r="A553" s="118"/>
      <c r="B553" s="101">
        <v>1</v>
      </c>
      <c r="C553" s="90">
        <v>6</v>
      </c>
      <c r="D553" s="177">
        <v>0.1</v>
      </c>
      <c r="E553" s="173"/>
      <c r="F553" s="174"/>
      <c r="G553" s="174"/>
      <c r="H553" s="174"/>
      <c r="I553" s="174"/>
      <c r="J553" s="174"/>
      <c r="K553" s="174"/>
      <c r="L553" s="174"/>
      <c r="M553" s="174"/>
      <c r="N553" s="174"/>
      <c r="O553" s="174"/>
      <c r="P553" s="174"/>
      <c r="Q553" s="174"/>
      <c r="R553" s="174"/>
      <c r="S553" s="174"/>
      <c r="T553" s="174"/>
      <c r="U553" s="174"/>
      <c r="V553" s="174"/>
      <c r="W553" s="174"/>
      <c r="X553" s="174"/>
      <c r="Y553" s="115"/>
    </row>
    <row r="554" spans="1:25">
      <c r="A554" s="118"/>
      <c r="B554" s="102" t="s">
        <v>156</v>
      </c>
      <c r="C554" s="94"/>
      <c r="D554" s="179">
        <v>9.4999999999999987E-2</v>
      </c>
      <c r="E554" s="173"/>
      <c r="F554" s="174"/>
      <c r="G554" s="174"/>
      <c r="H554" s="174"/>
      <c r="I554" s="174"/>
      <c r="J554" s="174"/>
      <c r="K554" s="174"/>
      <c r="L554" s="174"/>
      <c r="M554" s="174"/>
      <c r="N554" s="174"/>
      <c r="O554" s="174"/>
      <c r="P554" s="174"/>
      <c r="Q554" s="174"/>
      <c r="R554" s="174"/>
      <c r="S554" s="174"/>
      <c r="T554" s="174"/>
      <c r="U554" s="174"/>
      <c r="V554" s="174"/>
      <c r="W554" s="174"/>
      <c r="X554" s="174"/>
      <c r="Y554" s="115"/>
    </row>
    <row r="555" spans="1:25">
      <c r="A555" s="118"/>
      <c r="B555" s="2" t="s">
        <v>157</v>
      </c>
      <c r="C555" s="114"/>
      <c r="D555" s="107">
        <v>9.5000000000000001E-2</v>
      </c>
      <c r="E555" s="173"/>
      <c r="F555" s="174"/>
      <c r="G555" s="174"/>
      <c r="H555" s="174"/>
      <c r="I555" s="174"/>
      <c r="J555" s="174"/>
      <c r="K555" s="174"/>
      <c r="L555" s="174"/>
      <c r="M555" s="174"/>
      <c r="N555" s="174"/>
      <c r="O555" s="174"/>
      <c r="P555" s="174"/>
      <c r="Q555" s="174"/>
      <c r="R555" s="174"/>
      <c r="S555" s="174"/>
      <c r="T555" s="174"/>
      <c r="U555" s="174"/>
      <c r="V555" s="174"/>
      <c r="W555" s="174"/>
      <c r="X555" s="174"/>
      <c r="Y555" s="115"/>
    </row>
    <row r="556" spans="1:25">
      <c r="A556" s="118"/>
      <c r="B556" s="2" t="s">
        <v>158</v>
      </c>
      <c r="C556" s="114"/>
      <c r="D556" s="107">
        <v>5.4772255750516656E-3</v>
      </c>
      <c r="E556" s="136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115"/>
    </row>
    <row r="557" spans="1:25">
      <c r="A557" s="118"/>
      <c r="B557" s="2" t="s">
        <v>93</v>
      </c>
      <c r="C557" s="114"/>
      <c r="D557" s="95">
        <v>5.7655006053175438E-2</v>
      </c>
      <c r="E557" s="136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116"/>
    </row>
    <row r="558" spans="1:25">
      <c r="A558" s="118"/>
      <c r="B558" s="103" t="s">
        <v>159</v>
      </c>
      <c r="C558" s="114"/>
      <c r="D558" s="95">
        <v>-1.1102230246251565E-16</v>
      </c>
      <c r="E558" s="136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116"/>
    </row>
    <row r="559" spans="1:25">
      <c r="B559" s="124"/>
      <c r="C559" s="102"/>
      <c r="D559" s="111"/>
    </row>
    <row r="560" spans="1:25">
      <c r="B560" s="128" t="s">
        <v>249</v>
      </c>
      <c r="Y560" s="112" t="s">
        <v>171</v>
      </c>
    </row>
    <row r="561" spans="1:25">
      <c r="A561" s="108" t="s">
        <v>37</v>
      </c>
      <c r="B561" s="100" t="s">
        <v>120</v>
      </c>
      <c r="C561" s="97" t="s">
        <v>121</v>
      </c>
      <c r="D561" s="98" t="s">
        <v>142</v>
      </c>
      <c r="E561" s="99" t="s">
        <v>142</v>
      </c>
      <c r="F561" s="136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112">
        <v>1</v>
      </c>
    </row>
    <row r="562" spans="1:25">
      <c r="A562" s="118"/>
      <c r="B562" s="101" t="s">
        <v>143</v>
      </c>
      <c r="C562" s="90" t="s">
        <v>143</v>
      </c>
      <c r="D562" s="134" t="s">
        <v>144</v>
      </c>
      <c r="E562" s="135" t="s">
        <v>145</v>
      </c>
      <c r="F562" s="136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112" t="s">
        <v>3</v>
      </c>
    </row>
    <row r="563" spans="1:25">
      <c r="A563" s="118"/>
      <c r="B563" s="101"/>
      <c r="C563" s="90"/>
      <c r="D563" s="91" t="s">
        <v>154</v>
      </c>
      <c r="E563" s="92" t="s">
        <v>154</v>
      </c>
      <c r="F563" s="136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112">
        <v>1</v>
      </c>
    </row>
    <row r="564" spans="1:25">
      <c r="A564" s="118"/>
      <c r="B564" s="101"/>
      <c r="C564" s="90"/>
      <c r="D564" s="109"/>
      <c r="E564" s="109"/>
      <c r="F564" s="136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112">
        <v>1</v>
      </c>
    </row>
    <row r="565" spans="1:25">
      <c r="A565" s="118"/>
      <c r="B565" s="100">
        <v>1</v>
      </c>
      <c r="C565" s="96">
        <v>1</v>
      </c>
      <c r="D565" s="182"/>
      <c r="E565" s="182">
        <v>22</v>
      </c>
      <c r="F565" s="183"/>
      <c r="G565" s="184"/>
      <c r="H565" s="184"/>
      <c r="I565" s="184"/>
      <c r="J565" s="184"/>
      <c r="K565" s="184"/>
      <c r="L565" s="184"/>
      <c r="M565" s="184"/>
      <c r="N565" s="184"/>
      <c r="O565" s="184"/>
      <c r="P565" s="184"/>
      <c r="Q565" s="184"/>
      <c r="R565" s="184"/>
      <c r="S565" s="184"/>
      <c r="T565" s="184"/>
      <c r="U565" s="184"/>
      <c r="V565" s="184"/>
      <c r="W565" s="184"/>
      <c r="X565" s="184"/>
      <c r="Y565" s="185">
        <v>1</v>
      </c>
    </row>
    <row r="566" spans="1:25">
      <c r="A566" s="118"/>
      <c r="B566" s="101">
        <v>1</v>
      </c>
      <c r="C566" s="90">
        <v>2</v>
      </c>
      <c r="D566" s="186">
        <v>48</v>
      </c>
      <c r="E566" s="186">
        <v>21</v>
      </c>
      <c r="F566" s="183"/>
      <c r="G566" s="184"/>
      <c r="H566" s="184"/>
      <c r="I566" s="184"/>
      <c r="J566" s="184"/>
      <c r="K566" s="184"/>
      <c r="L566" s="184"/>
      <c r="M566" s="184"/>
      <c r="N566" s="184"/>
      <c r="O566" s="184"/>
      <c r="P566" s="184"/>
      <c r="Q566" s="184"/>
      <c r="R566" s="184"/>
      <c r="S566" s="184"/>
      <c r="T566" s="184"/>
      <c r="U566" s="184"/>
      <c r="V566" s="184"/>
      <c r="W566" s="184"/>
      <c r="X566" s="184"/>
      <c r="Y566" s="185">
        <v>14</v>
      </c>
    </row>
    <row r="567" spans="1:25">
      <c r="A567" s="118"/>
      <c r="B567" s="101">
        <v>1</v>
      </c>
      <c r="C567" s="90">
        <v>3</v>
      </c>
      <c r="D567" s="186"/>
      <c r="E567" s="186">
        <v>21</v>
      </c>
      <c r="F567" s="183"/>
      <c r="G567" s="184"/>
      <c r="H567" s="184"/>
      <c r="I567" s="184"/>
      <c r="J567" s="184"/>
      <c r="K567" s="184"/>
      <c r="L567" s="184"/>
      <c r="M567" s="184"/>
      <c r="N567" s="184"/>
      <c r="O567" s="184"/>
      <c r="P567" s="184"/>
      <c r="Q567" s="184"/>
      <c r="R567" s="184"/>
      <c r="S567" s="184"/>
      <c r="T567" s="184"/>
      <c r="U567" s="184"/>
      <c r="V567" s="184"/>
      <c r="W567" s="184"/>
      <c r="X567" s="184"/>
      <c r="Y567" s="185">
        <v>16</v>
      </c>
    </row>
    <row r="568" spans="1:25">
      <c r="A568" s="118"/>
      <c r="B568" s="101">
        <v>1</v>
      </c>
      <c r="C568" s="90">
        <v>4</v>
      </c>
      <c r="D568" s="186"/>
      <c r="E568" s="186">
        <v>21</v>
      </c>
      <c r="F568" s="183"/>
      <c r="G568" s="184"/>
      <c r="H568" s="184"/>
      <c r="I568" s="184"/>
      <c r="J568" s="184"/>
      <c r="K568" s="184"/>
      <c r="L568" s="184"/>
      <c r="M568" s="184"/>
      <c r="N568" s="184"/>
      <c r="O568" s="184"/>
      <c r="P568" s="184"/>
      <c r="Q568" s="184"/>
      <c r="R568" s="184"/>
      <c r="S568" s="184"/>
      <c r="T568" s="184"/>
      <c r="U568" s="184"/>
      <c r="V568" s="184"/>
      <c r="W568" s="184"/>
      <c r="X568" s="184"/>
      <c r="Y568" s="185">
        <v>28.6666666666667</v>
      </c>
    </row>
    <row r="569" spans="1:25">
      <c r="A569" s="118"/>
      <c r="B569" s="101">
        <v>1</v>
      </c>
      <c r="C569" s="90">
        <v>5</v>
      </c>
      <c r="D569" s="186">
        <v>24</v>
      </c>
      <c r="E569" s="186">
        <v>22</v>
      </c>
      <c r="F569" s="183"/>
      <c r="G569" s="184"/>
      <c r="H569" s="184"/>
      <c r="I569" s="184"/>
      <c r="J569" s="184"/>
      <c r="K569" s="184"/>
      <c r="L569" s="184"/>
      <c r="M569" s="184"/>
      <c r="N569" s="184"/>
      <c r="O569" s="184"/>
      <c r="P569" s="184"/>
      <c r="Q569" s="184"/>
      <c r="R569" s="184"/>
      <c r="S569" s="184"/>
      <c r="T569" s="184"/>
      <c r="U569" s="184"/>
      <c r="V569" s="184"/>
      <c r="W569" s="184"/>
      <c r="X569" s="184"/>
      <c r="Y569" s="187"/>
    </row>
    <row r="570" spans="1:25">
      <c r="A570" s="118"/>
      <c r="B570" s="101">
        <v>1</v>
      </c>
      <c r="C570" s="90">
        <v>6</v>
      </c>
      <c r="D570" s="186"/>
      <c r="E570" s="186">
        <v>21</v>
      </c>
      <c r="F570" s="183"/>
      <c r="G570" s="184"/>
      <c r="H570" s="184"/>
      <c r="I570" s="184"/>
      <c r="J570" s="184"/>
      <c r="K570" s="184"/>
      <c r="L570" s="184"/>
      <c r="M570" s="184"/>
      <c r="N570" s="184"/>
      <c r="O570" s="184"/>
      <c r="P570" s="184"/>
      <c r="Q570" s="184"/>
      <c r="R570" s="184"/>
      <c r="S570" s="184"/>
      <c r="T570" s="184"/>
      <c r="U570" s="184"/>
      <c r="V570" s="184"/>
      <c r="W570" s="184"/>
      <c r="X570" s="184"/>
      <c r="Y570" s="187"/>
    </row>
    <row r="571" spans="1:25">
      <c r="A571" s="118"/>
      <c r="B571" s="102" t="s">
        <v>156</v>
      </c>
      <c r="C571" s="94"/>
      <c r="D571" s="188">
        <v>36</v>
      </c>
      <c r="E571" s="188">
        <v>21.333333333333332</v>
      </c>
      <c r="F571" s="183"/>
      <c r="G571" s="184"/>
      <c r="H571" s="184"/>
      <c r="I571" s="184"/>
      <c r="J571" s="184"/>
      <c r="K571" s="184"/>
      <c r="L571" s="184"/>
      <c r="M571" s="184"/>
      <c r="N571" s="184"/>
      <c r="O571" s="184"/>
      <c r="P571" s="184"/>
      <c r="Q571" s="184"/>
      <c r="R571" s="184"/>
      <c r="S571" s="184"/>
      <c r="T571" s="184"/>
      <c r="U571" s="184"/>
      <c r="V571" s="184"/>
      <c r="W571" s="184"/>
      <c r="X571" s="184"/>
      <c r="Y571" s="187"/>
    </row>
    <row r="572" spans="1:25">
      <c r="A572" s="118"/>
      <c r="B572" s="2" t="s">
        <v>157</v>
      </c>
      <c r="C572" s="114"/>
      <c r="D572" s="189">
        <v>36</v>
      </c>
      <c r="E572" s="189">
        <v>21</v>
      </c>
      <c r="F572" s="183"/>
      <c r="G572" s="184"/>
      <c r="H572" s="184"/>
      <c r="I572" s="184"/>
      <c r="J572" s="184"/>
      <c r="K572" s="184"/>
      <c r="L572" s="184"/>
      <c r="M572" s="184"/>
      <c r="N572" s="184"/>
      <c r="O572" s="184"/>
      <c r="P572" s="184"/>
      <c r="Q572" s="184"/>
      <c r="R572" s="184"/>
      <c r="S572" s="184"/>
      <c r="T572" s="184"/>
      <c r="U572" s="184"/>
      <c r="V572" s="184"/>
      <c r="W572" s="184"/>
      <c r="X572" s="184"/>
      <c r="Y572" s="187"/>
    </row>
    <row r="573" spans="1:25">
      <c r="A573" s="118"/>
      <c r="B573" s="2" t="s">
        <v>158</v>
      </c>
      <c r="C573" s="114"/>
      <c r="D573" s="189">
        <v>16.970562748477139</v>
      </c>
      <c r="E573" s="189">
        <v>0.5163977794943222</v>
      </c>
      <c r="F573" s="183"/>
      <c r="G573" s="184"/>
      <c r="H573" s="184"/>
      <c r="I573" s="184"/>
      <c r="J573" s="184"/>
      <c r="K573" s="184"/>
      <c r="L573" s="184"/>
      <c r="M573" s="184"/>
      <c r="N573" s="184"/>
      <c r="O573" s="184"/>
      <c r="P573" s="184"/>
      <c r="Q573" s="184"/>
      <c r="R573" s="184"/>
      <c r="S573" s="184"/>
      <c r="T573" s="184"/>
      <c r="U573" s="184"/>
      <c r="V573" s="184"/>
      <c r="W573" s="184"/>
      <c r="X573" s="184"/>
      <c r="Y573" s="187"/>
    </row>
    <row r="574" spans="1:25">
      <c r="A574" s="118"/>
      <c r="B574" s="2" t="s">
        <v>93</v>
      </c>
      <c r="C574" s="114"/>
      <c r="D574" s="95">
        <v>0.47140452079103162</v>
      </c>
      <c r="E574" s="95">
        <v>2.4206145913796353E-2</v>
      </c>
      <c r="F574" s="136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116"/>
    </row>
    <row r="575" spans="1:25">
      <c r="A575" s="118"/>
      <c r="B575" s="103" t="s">
        <v>159</v>
      </c>
      <c r="C575" s="114"/>
      <c r="D575" s="95">
        <v>0.25581395348837055</v>
      </c>
      <c r="E575" s="95">
        <v>-0.25581395348837299</v>
      </c>
      <c r="F575" s="136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116"/>
    </row>
    <row r="576" spans="1:25">
      <c r="B576" s="124"/>
      <c r="C576" s="102"/>
      <c r="D576" s="111"/>
      <c r="E576" s="111"/>
    </row>
    <row r="577" spans="1:25">
      <c r="B577" s="128" t="s">
        <v>250</v>
      </c>
      <c r="Y577" s="112" t="s">
        <v>171</v>
      </c>
    </row>
    <row r="578" spans="1:25">
      <c r="A578" s="108" t="s">
        <v>40</v>
      </c>
      <c r="B578" s="100" t="s">
        <v>120</v>
      </c>
      <c r="C578" s="97" t="s">
        <v>121</v>
      </c>
      <c r="D578" s="98" t="s">
        <v>142</v>
      </c>
      <c r="E578" s="136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112">
        <v>1</v>
      </c>
    </row>
    <row r="579" spans="1:25">
      <c r="A579" s="118"/>
      <c r="B579" s="101" t="s">
        <v>143</v>
      </c>
      <c r="C579" s="90" t="s">
        <v>143</v>
      </c>
      <c r="D579" s="134" t="s">
        <v>144</v>
      </c>
      <c r="E579" s="136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112" t="s">
        <v>3</v>
      </c>
    </row>
    <row r="580" spans="1:25">
      <c r="A580" s="118"/>
      <c r="B580" s="101"/>
      <c r="C580" s="90"/>
      <c r="D580" s="91" t="s">
        <v>154</v>
      </c>
      <c r="E580" s="136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112">
        <v>2</v>
      </c>
    </row>
    <row r="581" spans="1:25">
      <c r="A581" s="118"/>
      <c r="B581" s="101"/>
      <c r="C581" s="90"/>
      <c r="D581" s="109"/>
      <c r="E581" s="136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112">
        <v>2</v>
      </c>
    </row>
    <row r="582" spans="1:25">
      <c r="A582" s="118"/>
      <c r="B582" s="100">
        <v>1</v>
      </c>
      <c r="C582" s="96">
        <v>1</v>
      </c>
      <c r="D582" s="104">
        <v>8.5</v>
      </c>
      <c r="E582" s="136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112">
        <v>1</v>
      </c>
    </row>
    <row r="583" spans="1:25">
      <c r="A583" s="118"/>
      <c r="B583" s="101">
        <v>1</v>
      </c>
      <c r="C583" s="90">
        <v>2</v>
      </c>
      <c r="D583" s="92">
        <v>8.42</v>
      </c>
      <c r="E583" s="136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112">
        <v>15</v>
      </c>
    </row>
    <row r="584" spans="1:25">
      <c r="A584" s="118"/>
      <c r="B584" s="102" t="s">
        <v>156</v>
      </c>
      <c r="C584" s="94"/>
      <c r="D584" s="106">
        <v>8.4600000000000009</v>
      </c>
      <c r="E584" s="136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113"/>
    </row>
    <row r="585" spans="1:25">
      <c r="A585" s="118"/>
      <c r="B585" s="2" t="s">
        <v>157</v>
      </c>
      <c r="C585" s="114"/>
      <c r="D585" s="93">
        <v>8.4600000000000009</v>
      </c>
      <c r="E585" s="136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113">
        <v>8.4600000000000009</v>
      </c>
    </row>
    <row r="586" spans="1:25">
      <c r="A586" s="118"/>
      <c r="B586" s="2" t="s">
        <v>158</v>
      </c>
      <c r="C586" s="114"/>
      <c r="D586" s="93">
        <v>5.6568542494923851E-2</v>
      </c>
      <c r="E586" s="180"/>
      <c r="F586" s="181"/>
      <c r="G586" s="181"/>
      <c r="H586" s="181"/>
      <c r="I586" s="181"/>
      <c r="J586" s="181"/>
      <c r="K586" s="181"/>
      <c r="L586" s="181"/>
      <c r="M586" s="181"/>
      <c r="N586" s="181"/>
      <c r="O586" s="181"/>
      <c r="P586" s="181"/>
      <c r="Q586" s="181"/>
      <c r="R586" s="181"/>
      <c r="S586" s="181"/>
      <c r="T586" s="181"/>
      <c r="U586" s="181"/>
      <c r="V586" s="181"/>
      <c r="W586" s="181"/>
      <c r="X586" s="181"/>
      <c r="Y586" s="113"/>
    </row>
    <row r="587" spans="1:25">
      <c r="A587" s="118"/>
      <c r="B587" s="2" t="s">
        <v>93</v>
      </c>
      <c r="C587" s="114"/>
      <c r="D587" s="95">
        <v>6.6865889473905257E-3</v>
      </c>
      <c r="E587" s="136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116"/>
    </row>
    <row r="588" spans="1:25">
      <c r="A588" s="118"/>
      <c r="B588" s="103" t="s">
        <v>159</v>
      </c>
      <c r="C588" s="114"/>
      <c r="D588" s="95">
        <v>0</v>
      </c>
      <c r="E588" s="136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116"/>
    </row>
    <row r="589" spans="1:25">
      <c r="B589" s="124"/>
      <c r="C589" s="102"/>
      <c r="D589" s="111"/>
    </row>
    <row r="590" spans="1:25">
      <c r="B590" s="128" t="s">
        <v>251</v>
      </c>
      <c r="Y590" s="112" t="s">
        <v>171</v>
      </c>
    </row>
    <row r="591" spans="1:25">
      <c r="A591" s="108" t="s">
        <v>43</v>
      </c>
      <c r="B591" s="100" t="s">
        <v>120</v>
      </c>
      <c r="C591" s="97" t="s">
        <v>121</v>
      </c>
      <c r="D591" s="98" t="s">
        <v>142</v>
      </c>
      <c r="E591" s="99" t="s">
        <v>142</v>
      </c>
      <c r="F591" s="136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112">
        <v>1</v>
      </c>
    </row>
    <row r="592" spans="1:25">
      <c r="A592" s="118"/>
      <c r="B592" s="101" t="s">
        <v>143</v>
      </c>
      <c r="C592" s="90" t="s">
        <v>143</v>
      </c>
      <c r="D592" s="134" t="s">
        <v>144</v>
      </c>
      <c r="E592" s="135" t="s">
        <v>145</v>
      </c>
      <c r="F592" s="136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112" t="s">
        <v>3</v>
      </c>
    </row>
    <row r="593" spans="1:25">
      <c r="A593" s="118"/>
      <c r="B593" s="101"/>
      <c r="C593" s="90"/>
      <c r="D593" s="91" t="s">
        <v>154</v>
      </c>
      <c r="E593" s="92" t="s">
        <v>154</v>
      </c>
      <c r="F593" s="136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112">
        <v>0</v>
      </c>
    </row>
    <row r="594" spans="1:25">
      <c r="A594" s="118"/>
      <c r="B594" s="101"/>
      <c r="C594" s="90"/>
      <c r="D594" s="109"/>
      <c r="E594" s="109"/>
      <c r="F594" s="136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112">
        <v>0</v>
      </c>
    </row>
    <row r="595" spans="1:25">
      <c r="A595" s="118"/>
      <c r="B595" s="100">
        <v>1</v>
      </c>
      <c r="C595" s="96">
        <v>1</v>
      </c>
      <c r="D595" s="190"/>
      <c r="E595" s="190">
        <v>122</v>
      </c>
      <c r="F595" s="191"/>
      <c r="G595" s="192"/>
      <c r="H595" s="192"/>
      <c r="I595" s="192"/>
      <c r="J595" s="192"/>
      <c r="K595" s="192"/>
      <c r="L595" s="192"/>
      <c r="M595" s="192"/>
      <c r="N595" s="192"/>
      <c r="O595" s="192"/>
      <c r="P595" s="192"/>
      <c r="Q595" s="192"/>
      <c r="R595" s="192"/>
      <c r="S595" s="192"/>
      <c r="T595" s="192"/>
      <c r="U595" s="192"/>
      <c r="V595" s="192"/>
      <c r="W595" s="192"/>
      <c r="X595" s="192"/>
      <c r="Y595" s="193">
        <v>1</v>
      </c>
    </row>
    <row r="596" spans="1:25">
      <c r="A596" s="118"/>
      <c r="B596" s="101">
        <v>1</v>
      </c>
      <c r="C596" s="90">
        <v>2</v>
      </c>
      <c r="D596" s="194">
        <v>192</v>
      </c>
      <c r="E596" s="194">
        <v>129</v>
      </c>
      <c r="F596" s="191"/>
      <c r="G596" s="192"/>
      <c r="H596" s="192"/>
      <c r="I596" s="192"/>
      <c r="J596" s="192"/>
      <c r="K596" s="192"/>
      <c r="L596" s="192"/>
      <c r="M596" s="192"/>
      <c r="N596" s="192"/>
      <c r="O596" s="192"/>
      <c r="P596" s="192"/>
      <c r="Q596" s="192"/>
      <c r="R596" s="192"/>
      <c r="S596" s="192"/>
      <c r="T596" s="192"/>
      <c r="U596" s="192"/>
      <c r="V596" s="192"/>
      <c r="W596" s="192"/>
      <c r="X596" s="192"/>
      <c r="Y596" s="193">
        <v>16</v>
      </c>
    </row>
    <row r="597" spans="1:25">
      <c r="A597" s="118"/>
      <c r="B597" s="101">
        <v>1</v>
      </c>
      <c r="C597" s="90">
        <v>3</v>
      </c>
      <c r="D597" s="194"/>
      <c r="E597" s="194">
        <v>96.4</v>
      </c>
      <c r="F597" s="191"/>
      <c r="G597" s="192"/>
      <c r="H597" s="192"/>
      <c r="I597" s="192"/>
      <c r="J597" s="192"/>
      <c r="K597" s="192"/>
      <c r="L597" s="192"/>
      <c r="M597" s="192"/>
      <c r="N597" s="192"/>
      <c r="O597" s="192"/>
      <c r="P597" s="192"/>
      <c r="Q597" s="192"/>
      <c r="R597" s="192"/>
      <c r="S597" s="192"/>
      <c r="T597" s="192"/>
      <c r="U597" s="192"/>
      <c r="V597" s="192"/>
      <c r="W597" s="192"/>
      <c r="X597" s="192"/>
      <c r="Y597" s="193">
        <v>16</v>
      </c>
    </row>
    <row r="598" spans="1:25">
      <c r="A598" s="118"/>
      <c r="B598" s="101">
        <v>1</v>
      </c>
      <c r="C598" s="90">
        <v>4</v>
      </c>
      <c r="D598" s="194"/>
      <c r="E598" s="194">
        <v>120</v>
      </c>
      <c r="F598" s="191"/>
      <c r="G598" s="192"/>
      <c r="H598" s="192"/>
      <c r="I598" s="192"/>
      <c r="J598" s="192"/>
      <c r="K598" s="192"/>
      <c r="L598" s="192"/>
      <c r="M598" s="192"/>
      <c r="N598" s="192"/>
      <c r="O598" s="192"/>
      <c r="P598" s="192"/>
      <c r="Q598" s="192"/>
      <c r="R598" s="192"/>
      <c r="S598" s="192"/>
      <c r="T598" s="192"/>
      <c r="U598" s="192"/>
      <c r="V598" s="192"/>
      <c r="W598" s="192"/>
      <c r="X598" s="192"/>
      <c r="Y598" s="193">
        <v>155.94999999999999</v>
      </c>
    </row>
    <row r="599" spans="1:25">
      <c r="A599" s="118"/>
      <c r="B599" s="101">
        <v>1</v>
      </c>
      <c r="C599" s="90">
        <v>5</v>
      </c>
      <c r="D599" s="194">
        <v>189</v>
      </c>
      <c r="E599" s="194">
        <v>131</v>
      </c>
      <c r="F599" s="191"/>
      <c r="G599" s="192"/>
      <c r="H599" s="192"/>
      <c r="I599" s="192"/>
      <c r="J599" s="192"/>
      <c r="K599" s="192"/>
      <c r="L599" s="192"/>
      <c r="M599" s="192"/>
      <c r="N599" s="192"/>
      <c r="O599" s="192"/>
      <c r="P599" s="192"/>
      <c r="Q599" s="192"/>
      <c r="R599" s="192"/>
      <c r="S599" s="192"/>
      <c r="T599" s="192"/>
      <c r="U599" s="192"/>
      <c r="V599" s="192"/>
      <c r="W599" s="192"/>
      <c r="X599" s="192"/>
      <c r="Y599" s="195"/>
    </row>
    <row r="600" spans="1:25">
      <c r="A600" s="118"/>
      <c r="B600" s="101">
        <v>1</v>
      </c>
      <c r="C600" s="90">
        <v>6</v>
      </c>
      <c r="D600" s="194"/>
      <c r="E600" s="194">
        <v>130</v>
      </c>
      <c r="F600" s="191"/>
      <c r="G600" s="192"/>
      <c r="H600" s="192"/>
      <c r="I600" s="192"/>
      <c r="J600" s="192"/>
      <c r="K600" s="192"/>
      <c r="L600" s="192"/>
      <c r="M600" s="192"/>
      <c r="N600" s="192"/>
      <c r="O600" s="192"/>
      <c r="P600" s="192"/>
      <c r="Q600" s="192"/>
      <c r="R600" s="192"/>
      <c r="S600" s="192"/>
      <c r="T600" s="192"/>
      <c r="U600" s="192"/>
      <c r="V600" s="192"/>
      <c r="W600" s="192"/>
      <c r="X600" s="192"/>
      <c r="Y600" s="195"/>
    </row>
    <row r="601" spans="1:25">
      <c r="A601" s="118"/>
      <c r="B601" s="102" t="s">
        <v>156</v>
      </c>
      <c r="C601" s="94"/>
      <c r="D601" s="196">
        <v>190.5</v>
      </c>
      <c r="E601" s="196">
        <v>121.39999999999999</v>
      </c>
      <c r="F601" s="191"/>
      <c r="G601" s="192"/>
      <c r="H601" s="192"/>
      <c r="I601" s="192"/>
      <c r="J601" s="192"/>
      <c r="K601" s="192"/>
      <c r="L601" s="192"/>
      <c r="M601" s="192"/>
      <c r="N601" s="192"/>
      <c r="O601" s="192"/>
      <c r="P601" s="192"/>
      <c r="Q601" s="192"/>
      <c r="R601" s="192"/>
      <c r="S601" s="192"/>
      <c r="T601" s="192"/>
      <c r="U601" s="192"/>
      <c r="V601" s="192"/>
      <c r="W601" s="192"/>
      <c r="X601" s="192"/>
      <c r="Y601" s="195"/>
    </row>
    <row r="602" spans="1:25">
      <c r="A602" s="118"/>
      <c r="B602" s="2" t="s">
        <v>157</v>
      </c>
      <c r="C602" s="114"/>
      <c r="D602" s="197">
        <v>190.5</v>
      </c>
      <c r="E602" s="197">
        <v>125.5</v>
      </c>
      <c r="F602" s="191"/>
      <c r="G602" s="192"/>
      <c r="H602" s="192"/>
      <c r="I602" s="192"/>
      <c r="J602" s="192"/>
      <c r="K602" s="192"/>
      <c r="L602" s="192"/>
      <c r="M602" s="192"/>
      <c r="N602" s="192"/>
      <c r="O602" s="192"/>
      <c r="P602" s="192"/>
      <c r="Q602" s="192"/>
      <c r="R602" s="192"/>
      <c r="S602" s="192"/>
      <c r="T602" s="192"/>
      <c r="U602" s="192"/>
      <c r="V602" s="192"/>
      <c r="W602" s="192"/>
      <c r="X602" s="192"/>
      <c r="Y602" s="195"/>
    </row>
    <row r="603" spans="1:25">
      <c r="A603" s="118"/>
      <c r="B603" s="2" t="s">
        <v>158</v>
      </c>
      <c r="C603" s="114"/>
      <c r="D603" s="197">
        <v>2.1213203435596424</v>
      </c>
      <c r="E603" s="197">
        <v>13.047605144240071</v>
      </c>
      <c r="F603" s="191"/>
      <c r="G603" s="192"/>
      <c r="H603" s="192"/>
      <c r="I603" s="192"/>
      <c r="J603" s="192"/>
      <c r="K603" s="192"/>
      <c r="L603" s="192"/>
      <c r="M603" s="192"/>
      <c r="N603" s="192"/>
      <c r="O603" s="192"/>
      <c r="P603" s="192"/>
      <c r="Q603" s="192"/>
      <c r="R603" s="192"/>
      <c r="S603" s="192"/>
      <c r="T603" s="192"/>
      <c r="U603" s="192"/>
      <c r="V603" s="192"/>
      <c r="W603" s="192"/>
      <c r="X603" s="192"/>
      <c r="Y603" s="195"/>
    </row>
    <row r="604" spans="1:25">
      <c r="A604" s="118"/>
      <c r="B604" s="2" t="s">
        <v>93</v>
      </c>
      <c r="C604" s="114"/>
      <c r="D604" s="95">
        <v>1.1135539861205471E-2</v>
      </c>
      <c r="E604" s="95">
        <v>0.10747615440065958</v>
      </c>
      <c r="F604" s="136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116"/>
    </row>
    <row r="605" spans="1:25">
      <c r="A605" s="118"/>
      <c r="B605" s="103" t="s">
        <v>159</v>
      </c>
      <c r="C605" s="114"/>
      <c r="D605" s="95">
        <v>0.2215453671048413</v>
      </c>
      <c r="E605" s="95">
        <v>-0.2215453671048413</v>
      </c>
      <c r="F605" s="136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116"/>
    </row>
    <row r="606" spans="1:25">
      <c r="B606" s="124"/>
      <c r="C606" s="102"/>
      <c r="D606" s="111"/>
      <c r="E606" s="111"/>
    </row>
    <row r="607" spans="1:25">
      <c r="B607" s="128" t="s">
        <v>252</v>
      </c>
      <c r="Y607" s="112" t="s">
        <v>171</v>
      </c>
    </row>
    <row r="608" spans="1:25">
      <c r="A608" s="108" t="s">
        <v>58</v>
      </c>
      <c r="B608" s="100" t="s">
        <v>120</v>
      </c>
      <c r="C608" s="97" t="s">
        <v>121</v>
      </c>
      <c r="D608" s="98" t="s">
        <v>142</v>
      </c>
      <c r="E608" s="136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112">
        <v>1</v>
      </c>
    </row>
    <row r="609" spans="1:25">
      <c r="A609" s="118"/>
      <c r="B609" s="101" t="s">
        <v>143</v>
      </c>
      <c r="C609" s="90" t="s">
        <v>143</v>
      </c>
      <c r="D609" s="134" t="s">
        <v>144</v>
      </c>
      <c r="E609" s="136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112" t="s">
        <v>3</v>
      </c>
    </row>
    <row r="610" spans="1:25">
      <c r="A610" s="118"/>
      <c r="B610" s="101"/>
      <c r="C610" s="90"/>
      <c r="D610" s="91" t="s">
        <v>154</v>
      </c>
      <c r="E610" s="136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112">
        <v>2</v>
      </c>
    </row>
    <row r="611" spans="1:25">
      <c r="A611" s="118"/>
      <c r="B611" s="101"/>
      <c r="C611" s="90"/>
      <c r="D611" s="109"/>
      <c r="E611" s="136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112">
        <v>2</v>
      </c>
    </row>
    <row r="612" spans="1:25">
      <c r="A612" s="118"/>
      <c r="B612" s="100">
        <v>1</v>
      </c>
      <c r="C612" s="96">
        <v>1</v>
      </c>
      <c r="D612" s="133" t="s">
        <v>115</v>
      </c>
      <c r="E612" s="136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112">
        <v>1</v>
      </c>
    </row>
    <row r="613" spans="1:25">
      <c r="A613" s="118"/>
      <c r="B613" s="101">
        <v>1</v>
      </c>
      <c r="C613" s="90">
        <v>2</v>
      </c>
      <c r="D613" s="132" t="s">
        <v>115</v>
      </c>
      <c r="E613" s="136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112">
        <v>17</v>
      </c>
    </row>
    <row r="614" spans="1:25">
      <c r="A614" s="118"/>
      <c r="B614" s="102" t="s">
        <v>156</v>
      </c>
      <c r="C614" s="94"/>
      <c r="D614" s="106" t="s">
        <v>334</v>
      </c>
      <c r="E614" s="136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113"/>
    </row>
    <row r="615" spans="1:25">
      <c r="A615" s="118"/>
      <c r="B615" s="2" t="s">
        <v>157</v>
      </c>
      <c r="C615" s="114"/>
      <c r="D615" s="93" t="s">
        <v>334</v>
      </c>
      <c r="E615" s="136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113" t="s">
        <v>115</v>
      </c>
    </row>
    <row r="616" spans="1:25">
      <c r="A616" s="118"/>
      <c r="B616" s="2" t="s">
        <v>158</v>
      </c>
      <c r="C616" s="114"/>
      <c r="D616" s="93" t="s">
        <v>334</v>
      </c>
      <c r="E616" s="180"/>
      <c r="F616" s="181"/>
      <c r="G616" s="181"/>
      <c r="H616" s="181"/>
      <c r="I616" s="181"/>
      <c r="J616" s="181"/>
      <c r="K616" s="181"/>
      <c r="L616" s="181"/>
      <c r="M616" s="181"/>
      <c r="N616" s="181"/>
      <c r="O616" s="181"/>
      <c r="P616" s="181"/>
      <c r="Q616" s="181"/>
      <c r="R616" s="181"/>
      <c r="S616" s="181"/>
      <c r="T616" s="181"/>
      <c r="U616" s="181"/>
      <c r="V616" s="181"/>
      <c r="W616" s="181"/>
      <c r="X616" s="181"/>
      <c r="Y616" s="113"/>
    </row>
    <row r="617" spans="1:25">
      <c r="A617" s="118"/>
      <c r="B617" s="2" t="s">
        <v>93</v>
      </c>
      <c r="C617" s="114"/>
      <c r="D617" s="95" t="s">
        <v>334</v>
      </c>
      <c r="E617" s="136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116"/>
    </row>
    <row r="618" spans="1:25">
      <c r="A618" s="118"/>
      <c r="B618" s="103" t="s">
        <v>159</v>
      </c>
      <c r="C618" s="114"/>
      <c r="D618" s="95" t="s">
        <v>334</v>
      </c>
      <c r="E618" s="136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116"/>
    </row>
    <row r="619" spans="1:25">
      <c r="B619" s="124"/>
      <c r="C619" s="102"/>
      <c r="D619" s="111"/>
    </row>
    <row r="620" spans="1:25">
      <c r="B620" s="128" t="s">
        <v>253</v>
      </c>
      <c r="Y620" s="112" t="s">
        <v>66</v>
      </c>
    </row>
    <row r="621" spans="1:25">
      <c r="A621" s="108" t="s">
        <v>59</v>
      </c>
      <c r="B621" s="100" t="s">
        <v>120</v>
      </c>
      <c r="C621" s="97" t="s">
        <v>121</v>
      </c>
      <c r="D621" s="98" t="s">
        <v>142</v>
      </c>
      <c r="E621" s="99" t="s">
        <v>142</v>
      </c>
      <c r="F621" s="99" t="s">
        <v>142</v>
      </c>
      <c r="G621" s="99" t="s">
        <v>142</v>
      </c>
      <c r="H621" s="99" t="s">
        <v>142</v>
      </c>
      <c r="I621" s="99" t="s">
        <v>142</v>
      </c>
      <c r="J621" s="99" t="s">
        <v>142</v>
      </c>
      <c r="K621" s="99" t="s">
        <v>142</v>
      </c>
      <c r="L621" s="99" t="s">
        <v>142</v>
      </c>
      <c r="M621" s="99" t="s">
        <v>142</v>
      </c>
      <c r="N621" s="99" t="s">
        <v>142</v>
      </c>
      <c r="O621" s="99" t="s">
        <v>142</v>
      </c>
      <c r="P621" s="99" t="s">
        <v>142</v>
      </c>
      <c r="Q621" s="99" t="s">
        <v>142</v>
      </c>
      <c r="R621" s="99" t="s">
        <v>142</v>
      </c>
      <c r="S621" s="99" t="s">
        <v>142</v>
      </c>
      <c r="T621" s="99" t="s">
        <v>142</v>
      </c>
      <c r="U621" s="136"/>
      <c r="V621" s="2"/>
      <c r="W621" s="2"/>
      <c r="X621" s="2"/>
      <c r="Y621" s="112">
        <v>1</v>
      </c>
    </row>
    <row r="622" spans="1:25">
      <c r="A622" s="118"/>
      <c r="B622" s="101" t="s">
        <v>143</v>
      </c>
      <c r="C622" s="90" t="s">
        <v>143</v>
      </c>
      <c r="D622" s="134" t="s">
        <v>146</v>
      </c>
      <c r="E622" s="135" t="s">
        <v>147</v>
      </c>
      <c r="F622" s="135" t="s">
        <v>148</v>
      </c>
      <c r="G622" s="135" t="s">
        <v>149</v>
      </c>
      <c r="H622" s="135" t="s">
        <v>144</v>
      </c>
      <c r="I622" s="135" t="s">
        <v>151</v>
      </c>
      <c r="J622" s="135" t="s">
        <v>145</v>
      </c>
      <c r="K622" s="135" t="s">
        <v>152</v>
      </c>
      <c r="L622" s="135" t="s">
        <v>153</v>
      </c>
      <c r="M622" s="135" t="s">
        <v>161</v>
      </c>
      <c r="N622" s="135" t="s">
        <v>162</v>
      </c>
      <c r="O622" s="135" t="s">
        <v>163</v>
      </c>
      <c r="P622" s="135" t="s">
        <v>164</v>
      </c>
      <c r="Q622" s="135" t="s">
        <v>165</v>
      </c>
      <c r="R622" s="135" t="s">
        <v>166</v>
      </c>
      <c r="S622" s="135" t="s">
        <v>167</v>
      </c>
      <c r="T622" s="135" t="s">
        <v>168</v>
      </c>
      <c r="U622" s="136"/>
      <c r="V622" s="2"/>
      <c r="W622" s="2"/>
      <c r="X622" s="2"/>
      <c r="Y622" s="112" t="s">
        <v>1</v>
      </c>
    </row>
    <row r="623" spans="1:25">
      <c r="A623" s="118"/>
      <c r="B623" s="101"/>
      <c r="C623" s="90"/>
      <c r="D623" s="91" t="s">
        <v>123</v>
      </c>
      <c r="E623" s="92" t="s">
        <v>123</v>
      </c>
      <c r="F623" s="92" t="s">
        <v>123</v>
      </c>
      <c r="G623" s="92" t="s">
        <v>123</v>
      </c>
      <c r="H623" s="92" t="s">
        <v>123</v>
      </c>
      <c r="I623" s="92" t="s">
        <v>123</v>
      </c>
      <c r="J623" s="92" t="s">
        <v>154</v>
      </c>
      <c r="K623" s="92" t="s">
        <v>123</v>
      </c>
      <c r="L623" s="92" t="s">
        <v>123</v>
      </c>
      <c r="M623" s="92" t="s">
        <v>123</v>
      </c>
      <c r="N623" s="92" t="s">
        <v>123</v>
      </c>
      <c r="O623" s="92" t="s">
        <v>123</v>
      </c>
      <c r="P623" s="92" t="s">
        <v>110</v>
      </c>
      <c r="Q623" s="92" t="s">
        <v>123</v>
      </c>
      <c r="R623" s="92" t="s">
        <v>123</v>
      </c>
      <c r="S623" s="92" t="s">
        <v>123</v>
      </c>
      <c r="T623" s="92" t="s">
        <v>123</v>
      </c>
      <c r="U623" s="136"/>
      <c r="V623" s="2"/>
      <c r="W623" s="2"/>
      <c r="X623" s="2"/>
      <c r="Y623" s="112">
        <v>3</v>
      </c>
    </row>
    <row r="624" spans="1:25">
      <c r="A624" s="118"/>
      <c r="B624" s="101"/>
      <c r="C624" s="90"/>
      <c r="D624" s="109"/>
      <c r="E624" s="109"/>
      <c r="F624" s="109"/>
      <c r="G624" s="109"/>
      <c r="H624" s="109"/>
      <c r="I624" s="109"/>
      <c r="J624" s="109"/>
      <c r="K624" s="109"/>
      <c r="L624" s="109"/>
      <c r="M624" s="109"/>
      <c r="N624" s="109"/>
      <c r="O624" s="109"/>
      <c r="P624" s="109"/>
      <c r="Q624" s="109"/>
      <c r="R624" s="109"/>
      <c r="S624" s="109"/>
      <c r="T624" s="109"/>
      <c r="U624" s="136"/>
      <c r="V624" s="2"/>
      <c r="W624" s="2"/>
      <c r="X624" s="2"/>
      <c r="Y624" s="112">
        <v>3</v>
      </c>
    </row>
    <row r="625" spans="1:25">
      <c r="A625" s="118"/>
      <c r="B625" s="100">
        <v>1</v>
      </c>
      <c r="C625" s="96">
        <v>1</v>
      </c>
      <c r="D625" s="171">
        <v>0.366535</v>
      </c>
      <c r="E625" s="171">
        <v>0.371</v>
      </c>
      <c r="F625" s="172">
        <v>0.32256503048228358</v>
      </c>
      <c r="G625" s="171">
        <v>0.41219999999999996</v>
      </c>
      <c r="H625" s="172">
        <v>0.34499999999999997</v>
      </c>
      <c r="I625" s="171">
        <v>0.33</v>
      </c>
      <c r="J625" s="172">
        <v>0.37</v>
      </c>
      <c r="K625" s="171">
        <v>0.38</v>
      </c>
      <c r="L625" s="171">
        <v>0.39</v>
      </c>
      <c r="M625" s="214">
        <v>0.38</v>
      </c>
      <c r="N625" s="171">
        <v>0.35870000000000002</v>
      </c>
      <c r="O625" s="171">
        <v>0.34100000000000003</v>
      </c>
      <c r="P625" s="215">
        <v>0.3</v>
      </c>
      <c r="Q625" s="171">
        <v>0.36417085427135698</v>
      </c>
      <c r="R625" s="171">
        <v>0.35</v>
      </c>
      <c r="S625" s="171">
        <v>0.34</v>
      </c>
      <c r="T625" s="214">
        <v>0.22999999999999998</v>
      </c>
      <c r="U625" s="173"/>
      <c r="V625" s="174"/>
      <c r="W625" s="174"/>
      <c r="X625" s="174"/>
      <c r="Y625" s="175">
        <v>1</v>
      </c>
    </row>
    <row r="626" spans="1:25">
      <c r="A626" s="118"/>
      <c r="B626" s="101">
        <v>1</v>
      </c>
      <c r="C626" s="90">
        <v>2</v>
      </c>
      <c r="D626" s="177">
        <v>0.37504999999999999</v>
      </c>
      <c r="E626" s="177">
        <v>0.34599999999999997</v>
      </c>
      <c r="F626" s="178">
        <v>0.33860802022419129</v>
      </c>
      <c r="G626" s="177">
        <v>0.39529999999999998</v>
      </c>
      <c r="H626" s="178">
        <v>0.35500000000000004</v>
      </c>
      <c r="I626" s="177">
        <v>0.33</v>
      </c>
      <c r="J626" s="178">
        <v>0.38</v>
      </c>
      <c r="K626" s="177">
        <v>0.37</v>
      </c>
      <c r="L626" s="177">
        <v>0.38</v>
      </c>
      <c r="M626" s="177">
        <v>0.36</v>
      </c>
      <c r="N626" s="177">
        <v>0.35820000000000002</v>
      </c>
      <c r="O626" s="177">
        <v>0.35499999999999998</v>
      </c>
      <c r="P626" s="176">
        <v>0.3</v>
      </c>
      <c r="Q626" s="177">
        <v>0.36463589743589703</v>
      </c>
      <c r="R626" s="216">
        <v>0.21</v>
      </c>
      <c r="S626" s="177">
        <v>0.33</v>
      </c>
      <c r="T626" s="177">
        <v>0.39</v>
      </c>
      <c r="U626" s="173"/>
      <c r="V626" s="174"/>
      <c r="W626" s="174"/>
      <c r="X626" s="174"/>
      <c r="Y626" s="175">
        <v>42</v>
      </c>
    </row>
    <row r="627" spans="1:25">
      <c r="A627" s="118"/>
      <c r="B627" s="101">
        <v>1</v>
      </c>
      <c r="C627" s="90">
        <v>3</v>
      </c>
      <c r="D627" s="177">
        <v>0.36230050000000003</v>
      </c>
      <c r="E627" s="177">
        <v>0.376</v>
      </c>
      <c r="F627" s="178">
        <v>0.33039305728260909</v>
      </c>
      <c r="G627" s="177">
        <v>0.38890000000000002</v>
      </c>
      <c r="H627" s="178">
        <v>0.35000000000000003</v>
      </c>
      <c r="I627" s="177">
        <v>0.32</v>
      </c>
      <c r="J627" s="178">
        <v>0.36</v>
      </c>
      <c r="K627" s="178">
        <v>0.38</v>
      </c>
      <c r="L627" s="107">
        <v>0.39</v>
      </c>
      <c r="M627" s="107">
        <v>0.36</v>
      </c>
      <c r="N627" s="107">
        <v>0.35109999999999997</v>
      </c>
      <c r="O627" s="107">
        <v>0.374</v>
      </c>
      <c r="P627" s="217">
        <v>0.3</v>
      </c>
      <c r="Q627" s="218">
        <v>0.34710999999999997</v>
      </c>
      <c r="R627" s="107">
        <v>0.37</v>
      </c>
      <c r="S627" s="107">
        <v>0.33</v>
      </c>
      <c r="T627" s="177">
        <v>0.38</v>
      </c>
      <c r="U627" s="173"/>
      <c r="V627" s="174"/>
      <c r="W627" s="174"/>
      <c r="X627" s="174"/>
      <c r="Y627" s="175">
        <v>16</v>
      </c>
    </row>
    <row r="628" spans="1:25">
      <c r="A628" s="118"/>
      <c r="B628" s="101">
        <v>1</v>
      </c>
      <c r="C628" s="90">
        <v>4</v>
      </c>
      <c r="D628" s="177">
        <v>0.36638749999999998</v>
      </c>
      <c r="E628" s="177">
        <v>0.35299999999999998</v>
      </c>
      <c r="F628" s="178">
        <v>0.32973643500134892</v>
      </c>
      <c r="G628" s="177">
        <v>0.40029999999999999</v>
      </c>
      <c r="H628" s="178">
        <v>0.36</v>
      </c>
      <c r="I628" s="177">
        <v>0.33</v>
      </c>
      <c r="J628" s="178">
        <v>0.38</v>
      </c>
      <c r="K628" s="178">
        <v>0.38</v>
      </c>
      <c r="L628" s="107">
        <v>0.39</v>
      </c>
      <c r="M628" s="107">
        <v>0.36</v>
      </c>
      <c r="N628" s="107">
        <v>0.36499999999999999</v>
      </c>
      <c r="O628" s="107">
        <v>0.38900000000000001</v>
      </c>
      <c r="P628" s="217">
        <v>0.31</v>
      </c>
      <c r="Q628" s="107">
        <v>0.36386206896551698</v>
      </c>
      <c r="R628" s="107">
        <v>0.37</v>
      </c>
      <c r="S628" s="107">
        <v>0.34</v>
      </c>
      <c r="T628" s="177">
        <v>0.37</v>
      </c>
      <c r="U628" s="173"/>
      <c r="V628" s="174"/>
      <c r="W628" s="174"/>
      <c r="X628" s="174"/>
      <c r="Y628" s="175">
        <v>0.36378065930863357</v>
      </c>
    </row>
    <row r="629" spans="1:25">
      <c r="A629" s="118"/>
      <c r="B629" s="101">
        <v>1</v>
      </c>
      <c r="C629" s="90">
        <v>5</v>
      </c>
      <c r="D629" s="177">
        <v>0.373224</v>
      </c>
      <c r="E629" s="177">
        <v>0.376</v>
      </c>
      <c r="F629" s="177">
        <v>0.33699286326378936</v>
      </c>
      <c r="G629" s="177">
        <v>0.3831</v>
      </c>
      <c r="H629" s="177">
        <v>0.36499999999999999</v>
      </c>
      <c r="I629" s="177">
        <v>0.32</v>
      </c>
      <c r="J629" s="177">
        <v>0.39</v>
      </c>
      <c r="K629" s="177">
        <v>0.39</v>
      </c>
      <c r="L629" s="177">
        <v>0.4</v>
      </c>
      <c r="M629" s="177">
        <v>0.36</v>
      </c>
      <c r="N629" s="177">
        <v>0.37169999999999997</v>
      </c>
      <c r="O629" s="177">
        <v>0.38100000000000001</v>
      </c>
      <c r="P629" s="176">
        <v>0.32</v>
      </c>
      <c r="Q629" s="177">
        <v>0.35845631067961198</v>
      </c>
      <c r="R629" s="177">
        <v>0.37</v>
      </c>
      <c r="S629" s="177">
        <v>0.35</v>
      </c>
      <c r="T629" s="177">
        <v>0.38</v>
      </c>
      <c r="U629" s="173"/>
      <c r="V629" s="174"/>
      <c r="W629" s="174"/>
      <c r="X629" s="174"/>
      <c r="Y629" s="115"/>
    </row>
    <row r="630" spans="1:25">
      <c r="A630" s="118"/>
      <c r="B630" s="101">
        <v>1</v>
      </c>
      <c r="C630" s="90">
        <v>6</v>
      </c>
      <c r="D630" s="177">
        <v>0.37111300000000003</v>
      </c>
      <c r="E630" s="177">
        <v>0.375</v>
      </c>
      <c r="F630" s="177">
        <v>0.33030802678144106</v>
      </c>
      <c r="G630" s="177">
        <v>0.3921</v>
      </c>
      <c r="H630" s="177">
        <v>0.36</v>
      </c>
      <c r="I630" s="177">
        <v>0.34</v>
      </c>
      <c r="J630" s="177">
        <v>0.38</v>
      </c>
      <c r="K630" s="177">
        <v>0.37</v>
      </c>
      <c r="L630" s="177">
        <v>0.39</v>
      </c>
      <c r="M630" s="177">
        <v>0.36</v>
      </c>
      <c r="N630" s="177">
        <v>0.35449999999999998</v>
      </c>
      <c r="O630" s="177">
        <v>0.35899999999999999</v>
      </c>
      <c r="P630" s="176">
        <v>0.33</v>
      </c>
      <c r="Q630" s="177">
        <v>0.36752475247524802</v>
      </c>
      <c r="R630" s="177">
        <v>0.37</v>
      </c>
      <c r="S630" s="177">
        <v>0.33</v>
      </c>
      <c r="T630" s="177">
        <v>0.37</v>
      </c>
      <c r="U630" s="173"/>
      <c r="V630" s="174"/>
      <c r="W630" s="174"/>
      <c r="X630" s="174"/>
      <c r="Y630" s="115"/>
    </row>
    <row r="631" spans="1:25">
      <c r="A631" s="118"/>
      <c r="B631" s="102" t="s">
        <v>156</v>
      </c>
      <c r="C631" s="94"/>
      <c r="D631" s="179">
        <v>0.36910166666666672</v>
      </c>
      <c r="E631" s="179">
        <v>0.3661666666666667</v>
      </c>
      <c r="F631" s="179">
        <v>0.33143390550594387</v>
      </c>
      <c r="G631" s="179">
        <v>0.39531666666666659</v>
      </c>
      <c r="H631" s="179">
        <v>0.35583333333333339</v>
      </c>
      <c r="I631" s="179">
        <v>0.32833333333333337</v>
      </c>
      <c r="J631" s="179">
        <v>0.37666666666666665</v>
      </c>
      <c r="K631" s="179">
        <v>0.37833333333333335</v>
      </c>
      <c r="L631" s="179">
        <v>0.39000000000000007</v>
      </c>
      <c r="M631" s="179">
        <v>0.36333333333333329</v>
      </c>
      <c r="N631" s="179">
        <v>0.35986666666666661</v>
      </c>
      <c r="O631" s="179">
        <v>0.36649999999999999</v>
      </c>
      <c r="P631" s="179">
        <v>0.31</v>
      </c>
      <c r="Q631" s="179">
        <v>0.36095998063793849</v>
      </c>
      <c r="R631" s="179">
        <v>0.34</v>
      </c>
      <c r="S631" s="179">
        <v>0.33666666666666667</v>
      </c>
      <c r="T631" s="179">
        <v>0.35333333333333333</v>
      </c>
      <c r="U631" s="173"/>
      <c r="V631" s="174"/>
      <c r="W631" s="174"/>
      <c r="X631" s="174"/>
      <c r="Y631" s="115"/>
    </row>
    <row r="632" spans="1:25">
      <c r="A632" s="118"/>
      <c r="B632" s="2" t="s">
        <v>157</v>
      </c>
      <c r="C632" s="114"/>
      <c r="D632" s="107">
        <v>0.36882400000000004</v>
      </c>
      <c r="E632" s="107">
        <v>0.373</v>
      </c>
      <c r="F632" s="107">
        <v>0.33035054203202507</v>
      </c>
      <c r="G632" s="107">
        <v>0.39369999999999999</v>
      </c>
      <c r="H632" s="107">
        <v>0.35750000000000004</v>
      </c>
      <c r="I632" s="107">
        <v>0.33</v>
      </c>
      <c r="J632" s="107">
        <v>0.38</v>
      </c>
      <c r="K632" s="107">
        <v>0.38</v>
      </c>
      <c r="L632" s="107">
        <v>0.39</v>
      </c>
      <c r="M632" s="107">
        <v>0.36</v>
      </c>
      <c r="N632" s="107">
        <v>0.35845000000000005</v>
      </c>
      <c r="O632" s="107">
        <v>0.36649999999999999</v>
      </c>
      <c r="P632" s="107">
        <v>0.30499999999999999</v>
      </c>
      <c r="Q632" s="107">
        <v>0.36401646161843698</v>
      </c>
      <c r="R632" s="107">
        <v>0.37</v>
      </c>
      <c r="S632" s="107">
        <v>0.33500000000000002</v>
      </c>
      <c r="T632" s="107">
        <v>0.375</v>
      </c>
      <c r="U632" s="173"/>
      <c r="V632" s="174"/>
      <c r="W632" s="174"/>
      <c r="X632" s="174"/>
      <c r="Y632" s="115"/>
    </row>
    <row r="633" spans="1:25">
      <c r="A633" s="118"/>
      <c r="B633" s="2" t="s">
        <v>158</v>
      </c>
      <c r="C633" s="114"/>
      <c r="D633" s="107">
        <v>4.8297434679977188E-3</v>
      </c>
      <c r="E633" s="107">
        <v>1.3227496613746191E-2</v>
      </c>
      <c r="F633" s="107">
        <v>5.766441737669205E-3</v>
      </c>
      <c r="G633" s="107">
        <v>1.0105922356057674E-2</v>
      </c>
      <c r="H633" s="107">
        <v>7.3598007219398687E-3</v>
      </c>
      <c r="I633" s="107">
        <v>7.5277265270908156E-3</v>
      </c>
      <c r="J633" s="107">
        <v>1.0327955589886455E-2</v>
      </c>
      <c r="K633" s="107">
        <v>7.5277265270908165E-3</v>
      </c>
      <c r="L633" s="107">
        <v>6.324555320336764E-3</v>
      </c>
      <c r="M633" s="107">
        <v>8.1649658092772665E-3</v>
      </c>
      <c r="N633" s="107">
        <v>7.4320028704694847E-3</v>
      </c>
      <c r="O633" s="107">
        <v>1.7952715672009067E-2</v>
      </c>
      <c r="P633" s="107">
        <v>1.2649110640673528E-2</v>
      </c>
      <c r="Q633" s="107">
        <v>7.3950084065373982E-3</v>
      </c>
      <c r="R633" s="107">
        <v>6.4187226143524942E-2</v>
      </c>
      <c r="S633" s="107">
        <v>8.1649658092772491E-3</v>
      </c>
      <c r="T633" s="107">
        <v>6.0882400303097925E-2</v>
      </c>
      <c r="U633" s="136"/>
      <c r="V633" s="2"/>
      <c r="W633" s="2"/>
      <c r="X633" s="2"/>
      <c r="Y633" s="115"/>
    </row>
    <row r="634" spans="1:25">
      <c r="A634" s="118"/>
      <c r="B634" s="2" t="s">
        <v>93</v>
      </c>
      <c r="C634" s="114"/>
      <c r="D634" s="95">
        <v>1.3085130478046388E-2</v>
      </c>
      <c r="E634" s="95">
        <v>3.6124251107181218E-2</v>
      </c>
      <c r="F634" s="95">
        <v>1.7398466607894437E-2</v>
      </c>
      <c r="G634" s="95">
        <v>2.556411911815256E-2</v>
      </c>
      <c r="H634" s="95">
        <v>2.0683280717395412E-2</v>
      </c>
      <c r="I634" s="95">
        <v>2.2927085869312126E-2</v>
      </c>
      <c r="J634" s="95">
        <v>2.741935112359236E-2</v>
      </c>
      <c r="K634" s="95">
        <v>1.9897074520944889E-2</v>
      </c>
      <c r="L634" s="95">
        <v>1.6216808513684008E-2</v>
      </c>
      <c r="M634" s="95">
        <v>2.247238296131358E-2</v>
      </c>
      <c r="N634" s="95">
        <v>2.0652101344394644E-2</v>
      </c>
      <c r="O634" s="95">
        <v>4.8984217386109329E-2</v>
      </c>
      <c r="P634" s="95">
        <v>4.0803582711850091E-2</v>
      </c>
      <c r="Q634" s="95">
        <v>2.0487058962791151E-2</v>
      </c>
      <c r="R634" s="95">
        <v>0.18878595924566158</v>
      </c>
      <c r="S634" s="95">
        <v>2.4252373690922521E-2</v>
      </c>
      <c r="T634" s="95">
        <v>0.17230868010310735</v>
      </c>
      <c r="U634" s="136"/>
      <c r="V634" s="2"/>
      <c r="W634" s="2"/>
      <c r="X634" s="2"/>
      <c r="Y634" s="116"/>
    </row>
    <row r="635" spans="1:25">
      <c r="A635" s="118"/>
      <c r="B635" s="103" t="s">
        <v>159</v>
      </c>
      <c r="C635" s="114"/>
      <c r="D635" s="95">
        <v>1.4626966062862623E-2</v>
      </c>
      <c r="E635" s="95">
        <v>6.5589175701856739E-3</v>
      </c>
      <c r="F635" s="95">
        <v>-8.8918289015597507E-2</v>
      </c>
      <c r="G635" s="95">
        <v>8.6689620657588895E-2</v>
      </c>
      <c r="H635" s="95">
        <v>-2.1846477463656533E-2</v>
      </c>
      <c r="I635" s="95">
        <v>-9.7441480376301404E-2</v>
      </c>
      <c r="J635" s="95">
        <v>3.5422464136831699E-2</v>
      </c>
      <c r="K635" s="95">
        <v>4.0003979464870998E-2</v>
      </c>
      <c r="L635" s="95">
        <v>7.2074586761144532E-2</v>
      </c>
      <c r="M635" s="95">
        <v>-1.2296584874810224E-3</v>
      </c>
      <c r="N635" s="95">
        <v>-1.0759210369802319E-2</v>
      </c>
      <c r="O635" s="95">
        <v>7.4752206357933115E-3</v>
      </c>
      <c r="P635" s="95">
        <v>-0.14783814898473135</v>
      </c>
      <c r="Q635" s="95">
        <v>-7.7537895391573963E-3</v>
      </c>
      <c r="R635" s="95">
        <v>-6.5370873080027869E-2</v>
      </c>
      <c r="S635" s="95">
        <v>-7.4533903736106133E-2</v>
      </c>
      <c r="T635" s="95">
        <v>-2.8718750455715258E-2</v>
      </c>
      <c r="U635" s="136"/>
      <c r="V635" s="2"/>
      <c r="W635" s="2"/>
      <c r="X635" s="2"/>
      <c r="Y635" s="116"/>
    </row>
    <row r="636" spans="1:25">
      <c r="B636" s="124"/>
      <c r="C636" s="102"/>
      <c r="D636" s="111"/>
      <c r="E636" s="111"/>
      <c r="F636" s="111"/>
      <c r="G636" s="111"/>
      <c r="H636" s="111"/>
      <c r="I636" s="111"/>
      <c r="J636" s="111"/>
      <c r="K636" s="111"/>
      <c r="L636" s="111"/>
      <c r="M636" s="111"/>
      <c r="N636" s="111"/>
      <c r="O636" s="111"/>
      <c r="P636" s="111"/>
      <c r="Q636" s="111"/>
      <c r="R636" s="111"/>
      <c r="S636" s="111"/>
      <c r="T636" s="111"/>
    </row>
    <row r="637" spans="1:25">
      <c r="B637" s="128" t="s">
        <v>254</v>
      </c>
      <c r="Y637" s="112" t="s">
        <v>171</v>
      </c>
    </row>
    <row r="638" spans="1:25">
      <c r="A638" s="108" t="s">
        <v>6</v>
      </c>
      <c r="B638" s="100" t="s">
        <v>120</v>
      </c>
      <c r="C638" s="97" t="s">
        <v>121</v>
      </c>
      <c r="D638" s="98" t="s">
        <v>142</v>
      </c>
      <c r="E638" s="99" t="s">
        <v>142</v>
      </c>
      <c r="F638" s="136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112">
        <v>1</v>
      </c>
    </row>
    <row r="639" spans="1:25">
      <c r="A639" s="118"/>
      <c r="B639" s="101" t="s">
        <v>143</v>
      </c>
      <c r="C639" s="90" t="s">
        <v>143</v>
      </c>
      <c r="D639" s="134" t="s">
        <v>144</v>
      </c>
      <c r="E639" s="135" t="s">
        <v>145</v>
      </c>
      <c r="F639" s="136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112" t="s">
        <v>3</v>
      </c>
    </row>
    <row r="640" spans="1:25">
      <c r="A640" s="118"/>
      <c r="B640" s="101"/>
      <c r="C640" s="90"/>
      <c r="D640" s="91" t="s">
        <v>154</v>
      </c>
      <c r="E640" s="92" t="s">
        <v>154</v>
      </c>
      <c r="F640" s="136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112">
        <v>2</v>
      </c>
    </row>
    <row r="641" spans="1:25">
      <c r="A641" s="118"/>
      <c r="B641" s="101"/>
      <c r="C641" s="90"/>
      <c r="D641" s="109"/>
      <c r="E641" s="109"/>
      <c r="F641" s="136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112">
        <v>2</v>
      </c>
    </row>
    <row r="642" spans="1:25">
      <c r="A642" s="118"/>
      <c r="B642" s="100">
        <v>1</v>
      </c>
      <c r="C642" s="96">
        <v>1</v>
      </c>
      <c r="D642" s="104"/>
      <c r="E642" s="104">
        <v>0.8</v>
      </c>
      <c r="F642" s="136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112">
        <v>1</v>
      </c>
    </row>
    <row r="643" spans="1:25">
      <c r="A643" s="118"/>
      <c r="B643" s="101">
        <v>1</v>
      </c>
      <c r="C643" s="90">
        <v>2</v>
      </c>
      <c r="D643" s="92">
        <v>0.86</v>
      </c>
      <c r="E643" s="92">
        <v>0.6</v>
      </c>
      <c r="F643" s="136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112">
        <v>18</v>
      </c>
    </row>
    <row r="644" spans="1:25">
      <c r="A644" s="118"/>
      <c r="B644" s="101">
        <v>1</v>
      </c>
      <c r="C644" s="90">
        <v>3</v>
      </c>
      <c r="D644" s="92"/>
      <c r="E644" s="92">
        <v>0.5</v>
      </c>
      <c r="F644" s="136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112">
        <v>16</v>
      </c>
    </row>
    <row r="645" spans="1:25">
      <c r="A645" s="118"/>
      <c r="B645" s="101">
        <v>1</v>
      </c>
      <c r="C645" s="90">
        <v>4</v>
      </c>
      <c r="D645" s="92"/>
      <c r="E645" s="92">
        <v>0.5</v>
      </c>
      <c r="F645" s="136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112">
        <v>0.70499999999999996</v>
      </c>
    </row>
    <row r="646" spans="1:25">
      <c r="A646" s="118"/>
      <c r="B646" s="101">
        <v>1</v>
      </c>
      <c r="C646" s="90">
        <v>5</v>
      </c>
      <c r="D646" s="92">
        <v>0.66</v>
      </c>
      <c r="E646" s="92">
        <v>0.6</v>
      </c>
      <c r="F646" s="136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113"/>
    </row>
    <row r="647" spans="1:25">
      <c r="A647" s="118"/>
      <c r="B647" s="101">
        <v>1</v>
      </c>
      <c r="C647" s="90">
        <v>6</v>
      </c>
      <c r="D647" s="92"/>
      <c r="E647" s="92">
        <v>0.9</v>
      </c>
      <c r="F647" s="136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113"/>
    </row>
    <row r="648" spans="1:25">
      <c r="A648" s="118"/>
      <c r="B648" s="102" t="s">
        <v>156</v>
      </c>
      <c r="C648" s="94"/>
      <c r="D648" s="106">
        <v>0.76</v>
      </c>
      <c r="E648" s="106">
        <v>0.65</v>
      </c>
      <c r="F648" s="136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113"/>
    </row>
    <row r="649" spans="1:25">
      <c r="A649" s="118"/>
      <c r="B649" s="2" t="s">
        <v>157</v>
      </c>
      <c r="C649" s="114"/>
      <c r="D649" s="93">
        <v>0.76</v>
      </c>
      <c r="E649" s="93">
        <v>0.6</v>
      </c>
      <c r="F649" s="136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113"/>
    </row>
    <row r="650" spans="1:25">
      <c r="A650" s="118"/>
      <c r="B650" s="2" t="s">
        <v>158</v>
      </c>
      <c r="C650" s="114"/>
      <c r="D650" s="93">
        <v>0.14142135623730956</v>
      </c>
      <c r="E650" s="93">
        <v>0.16431676725154998</v>
      </c>
      <c r="F650" s="180"/>
      <c r="G650" s="181"/>
      <c r="H650" s="181"/>
      <c r="I650" s="181"/>
      <c r="J650" s="181"/>
      <c r="K650" s="181"/>
      <c r="L650" s="181"/>
      <c r="M650" s="181"/>
      <c r="N650" s="181"/>
      <c r="O650" s="181"/>
      <c r="P650" s="181"/>
      <c r="Q650" s="181"/>
      <c r="R650" s="181"/>
      <c r="S650" s="181"/>
      <c r="T650" s="181"/>
      <c r="U650" s="181"/>
      <c r="V650" s="181"/>
      <c r="W650" s="181"/>
      <c r="X650" s="181"/>
      <c r="Y650" s="113"/>
    </row>
    <row r="651" spans="1:25">
      <c r="A651" s="118"/>
      <c r="B651" s="2" t="s">
        <v>93</v>
      </c>
      <c r="C651" s="114"/>
      <c r="D651" s="95">
        <v>0.18608073189119678</v>
      </c>
      <c r="E651" s="95">
        <v>0.25279502654084612</v>
      </c>
      <c r="F651" s="136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116"/>
    </row>
    <row r="652" spans="1:25">
      <c r="A652" s="118"/>
      <c r="B652" s="103" t="s">
        <v>159</v>
      </c>
      <c r="C652" s="114"/>
      <c r="D652" s="95">
        <v>7.8014184397163122E-2</v>
      </c>
      <c r="E652" s="95">
        <v>-7.8014184397163011E-2</v>
      </c>
      <c r="F652" s="136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116"/>
    </row>
    <row r="653" spans="1:25">
      <c r="B653" s="124"/>
      <c r="C653" s="102"/>
      <c r="D653" s="111"/>
      <c r="E653" s="111"/>
    </row>
    <row r="654" spans="1:25">
      <c r="B654" s="128" t="s">
        <v>255</v>
      </c>
      <c r="Y654" s="112" t="s">
        <v>171</v>
      </c>
    </row>
    <row r="655" spans="1:25">
      <c r="A655" s="108" t="s">
        <v>9</v>
      </c>
      <c r="B655" s="100" t="s">
        <v>120</v>
      </c>
      <c r="C655" s="97" t="s">
        <v>121</v>
      </c>
      <c r="D655" s="98" t="s">
        <v>142</v>
      </c>
      <c r="E655" s="99" t="s">
        <v>142</v>
      </c>
      <c r="F655" s="136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112">
        <v>1</v>
      </c>
    </row>
    <row r="656" spans="1:25">
      <c r="A656" s="118"/>
      <c r="B656" s="101" t="s">
        <v>143</v>
      </c>
      <c r="C656" s="90" t="s">
        <v>143</v>
      </c>
      <c r="D656" s="134" t="s">
        <v>144</v>
      </c>
      <c r="E656" s="135" t="s">
        <v>145</v>
      </c>
      <c r="F656" s="136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112" t="s">
        <v>3</v>
      </c>
    </row>
    <row r="657" spans="1:25">
      <c r="A657" s="118"/>
      <c r="B657" s="101"/>
      <c r="C657" s="90"/>
      <c r="D657" s="91" t="s">
        <v>154</v>
      </c>
      <c r="E657" s="92" t="s">
        <v>154</v>
      </c>
      <c r="F657" s="136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112">
        <v>1</v>
      </c>
    </row>
    <row r="658" spans="1:25">
      <c r="A658" s="118"/>
      <c r="B658" s="101"/>
      <c r="C658" s="90"/>
      <c r="D658" s="109"/>
      <c r="E658" s="109"/>
      <c r="F658" s="136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112">
        <v>1</v>
      </c>
    </row>
    <row r="659" spans="1:25">
      <c r="A659" s="118"/>
      <c r="B659" s="100">
        <v>1</v>
      </c>
      <c r="C659" s="96">
        <v>1</v>
      </c>
      <c r="D659" s="182"/>
      <c r="E659" s="182">
        <v>12.4</v>
      </c>
      <c r="F659" s="183"/>
      <c r="G659" s="184"/>
      <c r="H659" s="184"/>
      <c r="I659" s="184"/>
      <c r="J659" s="184"/>
      <c r="K659" s="184"/>
      <c r="L659" s="184"/>
      <c r="M659" s="184"/>
      <c r="N659" s="184"/>
      <c r="O659" s="184"/>
      <c r="P659" s="184"/>
      <c r="Q659" s="184"/>
      <c r="R659" s="184"/>
      <c r="S659" s="184"/>
      <c r="T659" s="184"/>
      <c r="U659" s="184"/>
      <c r="V659" s="184"/>
      <c r="W659" s="184"/>
      <c r="X659" s="184"/>
      <c r="Y659" s="185">
        <v>1</v>
      </c>
    </row>
    <row r="660" spans="1:25">
      <c r="A660" s="118"/>
      <c r="B660" s="101">
        <v>1</v>
      </c>
      <c r="C660" s="90">
        <v>2</v>
      </c>
      <c r="D660" s="186">
        <v>13</v>
      </c>
      <c r="E660" s="186">
        <v>12.7</v>
      </c>
      <c r="F660" s="183"/>
      <c r="G660" s="184"/>
      <c r="H660" s="184"/>
      <c r="I660" s="184"/>
      <c r="J660" s="184"/>
      <c r="K660" s="184"/>
      <c r="L660" s="184"/>
      <c r="M660" s="184"/>
      <c r="N660" s="184"/>
      <c r="O660" s="184"/>
      <c r="P660" s="184"/>
      <c r="Q660" s="184"/>
      <c r="R660" s="184"/>
      <c r="S660" s="184"/>
      <c r="T660" s="184"/>
      <c r="U660" s="184"/>
      <c r="V660" s="184"/>
      <c r="W660" s="184"/>
      <c r="X660" s="184"/>
      <c r="Y660" s="185">
        <v>19</v>
      </c>
    </row>
    <row r="661" spans="1:25">
      <c r="A661" s="118"/>
      <c r="B661" s="101">
        <v>1</v>
      </c>
      <c r="C661" s="90">
        <v>3</v>
      </c>
      <c r="D661" s="186"/>
      <c r="E661" s="186">
        <v>11.4</v>
      </c>
      <c r="F661" s="183"/>
      <c r="G661" s="184"/>
      <c r="H661" s="184"/>
      <c r="I661" s="184"/>
      <c r="J661" s="184"/>
      <c r="K661" s="184"/>
      <c r="L661" s="184"/>
      <c r="M661" s="184"/>
      <c r="N661" s="184"/>
      <c r="O661" s="184"/>
      <c r="P661" s="184"/>
      <c r="Q661" s="184"/>
      <c r="R661" s="184"/>
      <c r="S661" s="184"/>
      <c r="T661" s="184"/>
      <c r="U661" s="184"/>
      <c r="V661" s="184"/>
      <c r="W661" s="184"/>
      <c r="X661" s="184"/>
      <c r="Y661" s="185">
        <v>16</v>
      </c>
    </row>
    <row r="662" spans="1:25">
      <c r="A662" s="118"/>
      <c r="B662" s="101">
        <v>1</v>
      </c>
      <c r="C662" s="90">
        <v>4</v>
      </c>
      <c r="D662" s="186"/>
      <c r="E662" s="186">
        <v>12.7</v>
      </c>
      <c r="F662" s="183"/>
      <c r="G662" s="184"/>
      <c r="H662" s="184"/>
      <c r="I662" s="184"/>
      <c r="J662" s="184"/>
      <c r="K662" s="184"/>
      <c r="L662" s="184"/>
      <c r="M662" s="184"/>
      <c r="N662" s="184"/>
      <c r="O662" s="184"/>
      <c r="P662" s="184"/>
      <c r="Q662" s="184"/>
      <c r="R662" s="184"/>
      <c r="S662" s="184"/>
      <c r="T662" s="184"/>
      <c r="U662" s="184"/>
      <c r="V662" s="184"/>
      <c r="W662" s="184"/>
      <c r="X662" s="184"/>
      <c r="Y662" s="185">
        <v>12.975</v>
      </c>
    </row>
    <row r="663" spans="1:25">
      <c r="A663" s="118"/>
      <c r="B663" s="101">
        <v>1</v>
      </c>
      <c r="C663" s="90">
        <v>5</v>
      </c>
      <c r="D663" s="186">
        <v>14</v>
      </c>
      <c r="E663" s="186">
        <v>12.9</v>
      </c>
      <c r="F663" s="183"/>
      <c r="G663" s="184"/>
      <c r="H663" s="184"/>
      <c r="I663" s="184"/>
      <c r="J663" s="184"/>
      <c r="K663" s="184"/>
      <c r="L663" s="184"/>
      <c r="M663" s="184"/>
      <c r="N663" s="184"/>
      <c r="O663" s="184"/>
      <c r="P663" s="184"/>
      <c r="Q663" s="184"/>
      <c r="R663" s="184"/>
      <c r="S663" s="184"/>
      <c r="T663" s="184"/>
      <c r="U663" s="184"/>
      <c r="V663" s="184"/>
      <c r="W663" s="184"/>
      <c r="X663" s="184"/>
      <c r="Y663" s="187"/>
    </row>
    <row r="664" spans="1:25">
      <c r="A664" s="118"/>
      <c r="B664" s="101">
        <v>1</v>
      </c>
      <c r="C664" s="90">
        <v>6</v>
      </c>
      <c r="D664" s="186"/>
      <c r="E664" s="186">
        <v>12.6</v>
      </c>
      <c r="F664" s="183"/>
      <c r="G664" s="184"/>
      <c r="H664" s="184"/>
      <c r="I664" s="184"/>
      <c r="J664" s="184"/>
      <c r="K664" s="184"/>
      <c r="L664" s="184"/>
      <c r="M664" s="184"/>
      <c r="N664" s="184"/>
      <c r="O664" s="184"/>
      <c r="P664" s="184"/>
      <c r="Q664" s="184"/>
      <c r="R664" s="184"/>
      <c r="S664" s="184"/>
      <c r="T664" s="184"/>
      <c r="U664" s="184"/>
      <c r="V664" s="184"/>
      <c r="W664" s="184"/>
      <c r="X664" s="184"/>
      <c r="Y664" s="187"/>
    </row>
    <row r="665" spans="1:25">
      <c r="A665" s="118"/>
      <c r="B665" s="102" t="s">
        <v>156</v>
      </c>
      <c r="C665" s="94"/>
      <c r="D665" s="188">
        <v>13.5</v>
      </c>
      <c r="E665" s="188">
        <v>12.450000000000001</v>
      </c>
      <c r="F665" s="183"/>
      <c r="G665" s="184"/>
      <c r="H665" s="184"/>
      <c r="I665" s="184"/>
      <c r="J665" s="184"/>
      <c r="K665" s="184"/>
      <c r="L665" s="184"/>
      <c r="M665" s="184"/>
      <c r="N665" s="184"/>
      <c r="O665" s="184"/>
      <c r="P665" s="184"/>
      <c r="Q665" s="184"/>
      <c r="R665" s="184"/>
      <c r="S665" s="184"/>
      <c r="T665" s="184"/>
      <c r="U665" s="184"/>
      <c r="V665" s="184"/>
      <c r="W665" s="184"/>
      <c r="X665" s="184"/>
      <c r="Y665" s="187"/>
    </row>
    <row r="666" spans="1:25">
      <c r="A666" s="118"/>
      <c r="B666" s="2" t="s">
        <v>157</v>
      </c>
      <c r="C666" s="114"/>
      <c r="D666" s="189">
        <v>13.5</v>
      </c>
      <c r="E666" s="189">
        <v>12.649999999999999</v>
      </c>
      <c r="F666" s="183"/>
      <c r="G666" s="184"/>
      <c r="H666" s="184"/>
      <c r="I666" s="184"/>
      <c r="J666" s="184"/>
      <c r="K666" s="184"/>
      <c r="L666" s="184"/>
      <c r="M666" s="184"/>
      <c r="N666" s="184"/>
      <c r="O666" s="184"/>
      <c r="P666" s="184"/>
      <c r="Q666" s="184"/>
      <c r="R666" s="184"/>
      <c r="S666" s="184"/>
      <c r="T666" s="184"/>
      <c r="U666" s="184"/>
      <c r="V666" s="184"/>
      <c r="W666" s="184"/>
      <c r="X666" s="184"/>
      <c r="Y666" s="187"/>
    </row>
    <row r="667" spans="1:25">
      <c r="A667" s="118"/>
      <c r="B667" s="2" t="s">
        <v>158</v>
      </c>
      <c r="C667" s="114"/>
      <c r="D667" s="189">
        <v>0.70710678118654757</v>
      </c>
      <c r="E667" s="189">
        <v>0.5394441583704469</v>
      </c>
      <c r="F667" s="183"/>
      <c r="G667" s="184"/>
      <c r="H667" s="184"/>
      <c r="I667" s="184"/>
      <c r="J667" s="184"/>
      <c r="K667" s="184"/>
      <c r="L667" s="184"/>
      <c r="M667" s="184"/>
      <c r="N667" s="184"/>
      <c r="O667" s="184"/>
      <c r="P667" s="184"/>
      <c r="Q667" s="184"/>
      <c r="R667" s="184"/>
      <c r="S667" s="184"/>
      <c r="T667" s="184"/>
      <c r="U667" s="184"/>
      <c r="V667" s="184"/>
      <c r="W667" s="184"/>
      <c r="X667" s="184"/>
      <c r="Y667" s="187"/>
    </row>
    <row r="668" spans="1:25">
      <c r="A668" s="118"/>
      <c r="B668" s="2" t="s">
        <v>93</v>
      </c>
      <c r="C668" s="114"/>
      <c r="D668" s="95">
        <v>5.2378280087892415E-2</v>
      </c>
      <c r="E668" s="95">
        <v>4.3328848061883279E-2</v>
      </c>
      <c r="F668" s="136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116"/>
    </row>
    <row r="669" spans="1:25">
      <c r="A669" s="118"/>
      <c r="B669" s="103" t="s">
        <v>159</v>
      </c>
      <c r="C669" s="114"/>
      <c r="D669" s="95">
        <v>4.0462427745664664E-2</v>
      </c>
      <c r="E669" s="95">
        <v>-4.0462427745664664E-2</v>
      </c>
      <c r="F669" s="136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116"/>
    </row>
    <row r="670" spans="1:25">
      <c r="B670" s="124"/>
      <c r="C670" s="102"/>
      <c r="D670" s="111"/>
      <c r="E670" s="111"/>
    </row>
    <row r="671" spans="1:25">
      <c r="B671" s="128" t="s">
        <v>256</v>
      </c>
      <c r="Y671" s="112" t="s">
        <v>171</v>
      </c>
    </row>
    <row r="672" spans="1:25">
      <c r="A672" s="108" t="s">
        <v>60</v>
      </c>
      <c r="B672" s="100" t="s">
        <v>120</v>
      </c>
      <c r="C672" s="97" t="s">
        <v>121</v>
      </c>
      <c r="D672" s="98" t="s">
        <v>142</v>
      </c>
      <c r="E672" s="99" t="s">
        <v>142</v>
      </c>
      <c r="F672" s="136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112">
        <v>1</v>
      </c>
    </row>
    <row r="673" spans="1:25">
      <c r="A673" s="118"/>
      <c r="B673" s="101" t="s">
        <v>143</v>
      </c>
      <c r="C673" s="90" t="s">
        <v>143</v>
      </c>
      <c r="D673" s="134" t="s">
        <v>144</v>
      </c>
      <c r="E673" s="135" t="s">
        <v>145</v>
      </c>
      <c r="F673" s="136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112" t="s">
        <v>3</v>
      </c>
    </row>
    <row r="674" spans="1:25">
      <c r="A674" s="118"/>
      <c r="B674" s="101"/>
      <c r="C674" s="90"/>
      <c r="D674" s="91" t="s">
        <v>154</v>
      </c>
      <c r="E674" s="92" t="s">
        <v>154</v>
      </c>
      <c r="F674" s="136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112">
        <v>2</v>
      </c>
    </row>
    <row r="675" spans="1:25">
      <c r="A675" s="118"/>
      <c r="B675" s="101"/>
      <c r="C675" s="90"/>
      <c r="D675" s="109"/>
      <c r="E675" s="109"/>
      <c r="F675" s="136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112">
        <v>2</v>
      </c>
    </row>
    <row r="676" spans="1:25">
      <c r="A676" s="118"/>
      <c r="B676" s="100">
        <v>1</v>
      </c>
      <c r="C676" s="96">
        <v>1</v>
      </c>
      <c r="D676" s="104"/>
      <c r="E676" s="104" t="s">
        <v>113</v>
      </c>
      <c r="F676" s="136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112">
        <v>1</v>
      </c>
    </row>
    <row r="677" spans="1:25">
      <c r="A677" s="118"/>
      <c r="B677" s="101">
        <v>1</v>
      </c>
      <c r="C677" s="90">
        <v>2</v>
      </c>
      <c r="D677" s="132" t="s">
        <v>114</v>
      </c>
      <c r="E677" s="92">
        <v>1</v>
      </c>
      <c r="F677" s="136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112">
        <v>1</v>
      </c>
    </row>
    <row r="678" spans="1:25">
      <c r="A678" s="118"/>
      <c r="B678" s="101">
        <v>1</v>
      </c>
      <c r="C678" s="90">
        <v>3</v>
      </c>
      <c r="D678" s="92"/>
      <c r="E678" s="92">
        <v>1</v>
      </c>
      <c r="F678" s="136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112">
        <v>16</v>
      </c>
    </row>
    <row r="679" spans="1:25">
      <c r="A679" s="118"/>
      <c r="B679" s="101">
        <v>1</v>
      </c>
      <c r="C679" s="90">
        <v>4</v>
      </c>
      <c r="D679" s="92"/>
      <c r="E679" s="92">
        <v>1</v>
      </c>
      <c r="F679" s="136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112">
        <v>0.83333333333333304</v>
      </c>
    </row>
    <row r="680" spans="1:25">
      <c r="A680" s="118"/>
      <c r="B680" s="101">
        <v>1</v>
      </c>
      <c r="C680" s="90">
        <v>5</v>
      </c>
      <c r="D680" s="132" t="s">
        <v>114</v>
      </c>
      <c r="E680" s="92">
        <v>1</v>
      </c>
      <c r="F680" s="136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113"/>
    </row>
    <row r="681" spans="1:25">
      <c r="A681" s="118"/>
      <c r="B681" s="101">
        <v>1</v>
      </c>
      <c r="C681" s="90">
        <v>6</v>
      </c>
      <c r="D681" s="92"/>
      <c r="E681" s="92" t="s">
        <v>113</v>
      </c>
      <c r="F681" s="136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113"/>
    </row>
    <row r="682" spans="1:25">
      <c r="A682" s="118"/>
      <c r="B682" s="102" t="s">
        <v>156</v>
      </c>
      <c r="C682" s="94"/>
      <c r="D682" s="106" t="s">
        <v>334</v>
      </c>
      <c r="E682" s="106">
        <v>1</v>
      </c>
      <c r="F682" s="136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113"/>
    </row>
    <row r="683" spans="1:25">
      <c r="A683" s="118"/>
      <c r="B683" s="2" t="s">
        <v>157</v>
      </c>
      <c r="C683" s="114"/>
      <c r="D683" s="93" t="s">
        <v>334</v>
      </c>
      <c r="E683" s="93">
        <v>1</v>
      </c>
      <c r="F683" s="136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113"/>
    </row>
    <row r="684" spans="1:25">
      <c r="A684" s="118"/>
      <c r="B684" s="2" t="s">
        <v>158</v>
      </c>
      <c r="C684" s="114"/>
      <c r="D684" s="93" t="s">
        <v>334</v>
      </c>
      <c r="E684" s="93">
        <v>0</v>
      </c>
      <c r="F684" s="180"/>
      <c r="G684" s="181"/>
      <c r="H684" s="181"/>
      <c r="I684" s="181"/>
      <c r="J684" s="181"/>
      <c r="K684" s="181"/>
      <c r="L684" s="181"/>
      <c r="M684" s="181"/>
      <c r="N684" s="181"/>
      <c r="O684" s="181"/>
      <c r="P684" s="181"/>
      <c r="Q684" s="181"/>
      <c r="R684" s="181"/>
      <c r="S684" s="181"/>
      <c r="T684" s="181"/>
      <c r="U684" s="181"/>
      <c r="V684" s="181"/>
      <c r="W684" s="181"/>
      <c r="X684" s="181"/>
      <c r="Y684" s="113"/>
    </row>
    <row r="685" spans="1:25">
      <c r="A685" s="118"/>
      <c r="B685" s="2" t="s">
        <v>93</v>
      </c>
      <c r="C685" s="114"/>
      <c r="D685" s="95" t="s">
        <v>334</v>
      </c>
      <c r="E685" s="95">
        <v>0</v>
      </c>
      <c r="F685" s="136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116"/>
    </row>
    <row r="686" spans="1:25">
      <c r="A686" s="118"/>
      <c r="B686" s="103" t="s">
        <v>159</v>
      </c>
      <c r="C686" s="114"/>
      <c r="D686" s="95" t="s">
        <v>334</v>
      </c>
      <c r="E686" s="95">
        <v>0.2000000000000004</v>
      </c>
      <c r="F686" s="136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116"/>
    </row>
    <row r="687" spans="1:25">
      <c r="B687" s="124"/>
      <c r="C687" s="102"/>
      <c r="D687" s="111"/>
      <c r="E687" s="111"/>
    </row>
    <row r="688" spans="1:25">
      <c r="B688" s="128" t="s">
        <v>257</v>
      </c>
      <c r="Y688" s="112" t="s">
        <v>171</v>
      </c>
    </row>
    <row r="689" spans="1:25">
      <c r="A689" s="108" t="s">
        <v>12</v>
      </c>
      <c r="B689" s="100" t="s">
        <v>120</v>
      </c>
      <c r="C689" s="97" t="s">
        <v>121</v>
      </c>
      <c r="D689" s="98" t="s">
        <v>142</v>
      </c>
      <c r="E689" s="136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112">
        <v>1</v>
      </c>
    </row>
    <row r="690" spans="1:25">
      <c r="A690" s="118"/>
      <c r="B690" s="101" t="s">
        <v>143</v>
      </c>
      <c r="C690" s="90" t="s">
        <v>143</v>
      </c>
      <c r="D690" s="134" t="s">
        <v>144</v>
      </c>
      <c r="E690" s="136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112" t="s">
        <v>3</v>
      </c>
    </row>
    <row r="691" spans="1:25">
      <c r="A691" s="118"/>
      <c r="B691" s="101"/>
      <c r="C691" s="90"/>
      <c r="D691" s="91" t="s">
        <v>154</v>
      </c>
      <c r="E691" s="136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112">
        <v>2</v>
      </c>
    </row>
    <row r="692" spans="1:25">
      <c r="A692" s="118"/>
      <c r="B692" s="101"/>
      <c r="C692" s="90"/>
      <c r="D692" s="109"/>
      <c r="E692" s="136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112">
        <v>2</v>
      </c>
    </row>
    <row r="693" spans="1:25">
      <c r="A693" s="118"/>
      <c r="B693" s="100">
        <v>1</v>
      </c>
      <c r="C693" s="96">
        <v>1</v>
      </c>
      <c r="D693" s="104">
        <v>6.2</v>
      </c>
      <c r="E693" s="136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112">
        <v>1</v>
      </c>
    </row>
    <row r="694" spans="1:25">
      <c r="A694" s="118"/>
      <c r="B694" s="101">
        <v>1</v>
      </c>
      <c r="C694" s="90">
        <v>2</v>
      </c>
      <c r="D694" s="92">
        <v>6.1</v>
      </c>
      <c r="E694" s="136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112">
        <v>2</v>
      </c>
    </row>
    <row r="695" spans="1:25">
      <c r="A695" s="118"/>
      <c r="B695" s="102" t="s">
        <v>156</v>
      </c>
      <c r="C695" s="94"/>
      <c r="D695" s="106">
        <v>6.15</v>
      </c>
      <c r="E695" s="136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113"/>
    </row>
    <row r="696" spans="1:25">
      <c r="A696" s="118"/>
      <c r="B696" s="2" t="s">
        <v>157</v>
      </c>
      <c r="C696" s="114"/>
      <c r="D696" s="93">
        <v>6.15</v>
      </c>
      <c r="E696" s="136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113">
        <v>6.15</v>
      </c>
    </row>
    <row r="697" spans="1:25">
      <c r="A697" s="118"/>
      <c r="B697" s="2" t="s">
        <v>158</v>
      </c>
      <c r="C697" s="114"/>
      <c r="D697" s="93">
        <v>7.0710678118655126E-2</v>
      </c>
      <c r="E697" s="180"/>
      <c r="F697" s="181"/>
      <c r="G697" s="181"/>
      <c r="H697" s="181"/>
      <c r="I697" s="181"/>
      <c r="J697" s="181"/>
      <c r="K697" s="181"/>
      <c r="L697" s="181"/>
      <c r="M697" s="181"/>
      <c r="N697" s="181"/>
      <c r="O697" s="181"/>
      <c r="P697" s="181"/>
      <c r="Q697" s="181"/>
      <c r="R697" s="181"/>
      <c r="S697" s="181"/>
      <c r="T697" s="181"/>
      <c r="U697" s="181"/>
      <c r="V697" s="181"/>
      <c r="W697" s="181"/>
      <c r="X697" s="181"/>
      <c r="Y697" s="113"/>
    </row>
    <row r="698" spans="1:25">
      <c r="A698" s="118"/>
      <c r="B698" s="2" t="s">
        <v>93</v>
      </c>
      <c r="C698" s="114"/>
      <c r="D698" s="95">
        <v>1.1497671238805711E-2</v>
      </c>
      <c r="E698" s="136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116"/>
    </row>
    <row r="699" spans="1:25">
      <c r="A699" s="118"/>
      <c r="B699" s="103" t="s">
        <v>159</v>
      </c>
      <c r="C699" s="114"/>
      <c r="D699" s="95">
        <v>0</v>
      </c>
      <c r="E699" s="136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116"/>
    </row>
    <row r="700" spans="1:25">
      <c r="B700" s="124"/>
      <c r="C700" s="102"/>
      <c r="D700" s="111"/>
    </row>
    <row r="701" spans="1:25">
      <c r="B701" s="128" t="s">
        <v>258</v>
      </c>
      <c r="Y701" s="112" t="s">
        <v>171</v>
      </c>
    </row>
    <row r="702" spans="1:25">
      <c r="A702" s="108" t="s">
        <v>15</v>
      </c>
      <c r="B702" s="100" t="s">
        <v>120</v>
      </c>
      <c r="C702" s="97" t="s">
        <v>121</v>
      </c>
      <c r="D702" s="98" t="s">
        <v>142</v>
      </c>
      <c r="E702" s="99" t="s">
        <v>142</v>
      </c>
      <c r="F702" s="136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112">
        <v>1</v>
      </c>
    </row>
    <row r="703" spans="1:25">
      <c r="A703" s="118"/>
      <c r="B703" s="101" t="s">
        <v>143</v>
      </c>
      <c r="C703" s="90" t="s">
        <v>143</v>
      </c>
      <c r="D703" s="134" t="s">
        <v>144</v>
      </c>
      <c r="E703" s="135" t="s">
        <v>145</v>
      </c>
      <c r="F703" s="136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112" t="s">
        <v>3</v>
      </c>
    </row>
    <row r="704" spans="1:25">
      <c r="A704" s="118"/>
      <c r="B704" s="101"/>
      <c r="C704" s="90"/>
      <c r="D704" s="91" t="s">
        <v>154</v>
      </c>
      <c r="E704" s="92" t="s">
        <v>154</v>
      </c>
      <c r="F704" s="136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112">
        <v>2</v>
      </c>
    </row>
    <row r="705" spans="1:25">
      <c r="A705" s="118"/>
      <c r="B705" s="101"/>
      <c r="C705" s="90"/>
      <c r="D705" s="109"/>
      <c r="E705" s="109"/>
      <c r="F705" s="136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112">
        <v>2</v>
      </c>
    </row>
    <row r="706" spans="1:25">
      <c r="A706" s="118"/>
      <c r="B706" s="100">
        <v>1</v>
      </c>
      <c r="C706" s="96">
        <v>1</v>
      </c>
      <c r="D706" s="104"/>
      <c r="E706" s="104">
        <v>5.7</v>
      </c>
      <c r="F706" s="136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112">
        <v>1</v>
      </c>
    </row>
    <row r="707" spans="1:25">
      <c r="A707" s="118"/>
      <c r="B707" s="101">
        <v>1</v>
      </c>
      <c r="C707" s="90">
        <v>2</v>
      </c>
      <c r="D707" s="92">
        <v>6</v>
      </c>
      <c r="E707" s="92">
        <v>5.6</v>
      </c>
      <c r="F707" s="136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112">
        <v>3</v>
      </c>
    </row>
    <row r="708" spans="1:25">
      <c r="A708" s="118"/>
      <c r="B708" s="101">
        <v>1</v>
      </c>
      <c r="C708" s="90">
        <v>3</v>
      </c>
      <c r="D708" s="92"/>
      <c r="E708" s="92">
        <v>5.5</v>
      </c>
      <c r="F708" s="136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112">
        <v>16</v>
      </c>
    </row>
    <row r="709" spans="1:25">
      <c r="A709" s="118"/>
      <c r="B709" s="101">
        <v>1</v>
      </c>
      <c r="C709" s="90">
        <v>4</v>
      </c>
      <c r="D709" s="92"/>
      <c r="E709" s="92">
        <v>5.6</v>
      </c>
      <c r="F709" s="136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112">
        <v>5.81666666666667</v>
      </c>
    </row>
    <row r="710" spans="1:25">
      <c r="A710" s="118"/>
      <c r="B710" s="101">
        <v>1</v>
      </c>
      <c r="C710" s="90">
        <v>5</v>
      </c>
      <c r="D710" s="92">
        <v>6</v>
      </c>
      <c r="E710" s="92">
        <v>5.5</v>
      </c>
      <c r="F710" s="136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113"/>
    </row>
    <row r="711" spans="1:25">
      <c r="A711" s="118"/>
      <c r="B711" s="101">
        <v>1</v>
      </c>
      <c r="C711" s="90">
        <v>6</v>
      </c>
      <c r="D711" s="92"/>
      <c r="E711" s="92">
        <v>5.9</v>
      </c>
      <c r="F711" s="136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113"/>
    </row>
    <row r="712" spans="1:25">
      <c r="A712" s="118"/>
      <c r="B712" s="102" t="s">
        <v>156</v>
      </c>
      <c r="C712" s="94"/>
      <c r="D712" s="106">
        <v>6</v>
      </c>
      <c r="E712" s="106">
        <v>5.6333333333333329</v>
      </c>
      <c r="F712" s="136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113"/>
    </row>
    <row r="713" spans="1:25">
      <c r="A713" s="118"/>
      <c r="B713" s="2" t="s">
        <v>157</v>
      </c>
      <c r="C713" s="114"/>
      <c r="D713" s="93">
        <v>6</v>
      </c>
      <c r="E713" s="93">
        <v>5.6</v>
      </c>
      <c r="F713" s="136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113"/>
    </row>
    <row r="714" spans="1:25">
      <c r="A714" s="118"/>
      <c r="B714" s="2" t="s">
        <v>158</v>
      </c>
      <c r="C714" s="114"/>
      <c r="D714" s="93">
        <v>0</v>
      </c>
      <c r="E714" s="93">
        <v>0.15055453054181639</v>
      </c>
      <c r="F714" s="180"/>
      <c r="G714" s="181"/>
      <c r="H714" s="181"/>
      <c r="I714" s="181"/>
      <c r="J714" s="181"/>
      <c r="K714" s="181"/>
      <c r="L714" s="181"/>
      <c r="M714" s="181"/>
      <c r="N714" s="181"/>
      <c r="O714" s="181"/>
      <c r="P714" s="181"/>
      <c r="Q714" s="181"/>
      <c r="R714" s="181"/>
      <c r="S714" s="181"/>
      <c r="T714" s="181"/>
      <c r="U714" s="181"/>
      <c r="V714" s="181"/>
      <c r="W714" s="181"/>
      <c r="X714" s="181"/>
      <c r="Y714" s="113"/>
    </row>
    <row r="715" spans="1:25">
      <c r="A715" s="118"/>
      <c r="B715" s="2" t="s">
        <v>93</v>
      </c>
      <c r="C715" s="114"/>
      <c r="D715" s="95">
        <v>0</v>
      </c>
      <c r="E715" s="95">
        <v>2.6725656309198178E-2</v>
      </c>
      <c r="F715" s="136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116"/>
    </row>
    <row r="716" spans="1:25">
      <c r="A716" s="118"/>
      <c r="B716" s="103" t="s">
        <v>159</v>
      </c>
      <c r="C716" s="114"/>
      <c r="D716" s="95">
        <v>3.1518624641833304E-2</v>
      </c>
      <c r="E716" s="95">
        <v>-3.1518624641834414E-2</v>
      </c>
      <c r="F716" s="136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116"/>
    </row>
    <row r="717" spans="1:25">
      <c r="B717" s="124"/>
      <c r="C717" s="102"/>
      <c r="D717" s="111"/>
      <c r="E717" s="111"/>
    </row>
    <row r="718" spans="1:25">
      <c r="B718" s="128" t="s">
        <v>259</v>
      </c>
      <c r="Y718" s="112" t="s">
        <v>171</v>
      </c>
    </row>
    <row r="719" spans="1:25">
      <c r="A719" s="108" t="s">
        <v>18</v>
      </c>
      <c r="B719" s="100" t="s">
        <v>120</v>
      </c>
      <c r="C719" s="97" t="s">
        <v>121</v>
      </c>
      <c r="D719" s="98" t="s">
        <v>142</v>
      </c>
      <c r="E719" s="99" t="s">
        <v>142</v>
      </c>
      <c r="F719" s="136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112">
        <v>1</v>
      </c>
    </row>
    <row r="720" spans="1:25">
      <c r="A720" s="118"/>
      <c r="B720" s="101" t="s">
        <v>143</v>
      </c>
      <c r="C720" s="90" t="s">
        <v>143</v>
      </c>
      <c r="D720" s="134" t="s">
        <v>144</v>
      </c>
      <c r="E720" s="135" t="s">
        <v>145</v>
      </c>
      <c r="F720" s="136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112" t="s">
        <v>3</v>
      </c>
    </row>
    <row r="721" spans="1:25">
      <c r="A721" s="118"/>
      <c r="B721" s="101"/>
      <c r="C721" s="90"/>
      <c r="D721" s="91" t="s">
        <v>154</v>
      </c>
      <c r="E721" s="92" t="s">
        <v>154</v>
      </c>
      <c r="F721" s="136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112">
        <v>0</v>
      </c>
    </row>
    <row r="722" spans="1:25">
      <c r="A722" s="118"/>
      <c r="B722" s="101"/>
      <c r="C722" s="90"/>
      <c r="D722" s="109"/>
      <c r="E722" s="109"/>
      <c r="F722" s="136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112">
        <v>0</v>
      </c>
    </row>
    <row r="723" spans="1:25">
      <c r="A723" s="118"/>
      <c r="B723" s="100">
        <v>1</v>
      </c>
      <c r="C723" s="96">
        <v>1</v>
      </c>
      <c r="D723" s="190"/>
      <c r="E723" s="190">
        <v>319</v>
      </c>
      <c r="F723" s="191"/>
      <c r="G723" s="192"/>
      <c r="H723" s="192"/>
      <c r="I723" s="192"/>
      <c r="J723" s="192"/>
      <c r="K723" s="192"/>
      <c r="L723" s="192"/>
      <c r="M723" s="192"/>
      <c r="N723" s="192"/>
      <c r="O723" s="192"/>
      <c r="P723" s="192"/>
      <c r="Q723" s="192"/>
      <c r="R723" s="192"/>
      <c r="S723" s="192"/>
      <c r="T723" s="192"/>
      <c r="U723" s="192"/>
      <c r="V723" s="192"/>
      <c r="W723" s="192"/>
      <c r="X723" s="192"/>
      <c r="Y723" s="193">
        <v>1</v>
      </c>
    </row>
    <row r="724" spans="1:25">
      <c r="A724" s="118"/>
      <c r="B724" s="101">
        <v>1</v>
      </c>
      <c r="C724" s="90">
        <v>2</v>
      </c>
      <c r="D724" s="194">
        <v>323</v>
      </c>
      <c r="E724" s="194">
        <v>333</v>
      </c>
      <c r="F724" s="191"/>
      <c r="G724" s="192"/>
      <c r="H724" s="192"/>
      <c r="I724" s="192"/>
      <c r="J724" s="192"/>
      <c r="K724" s="192"/>
      <c r="L724" s="192"/>
      <c r="M724" s="192"/>
      <c r="N724" s="192"/>
      <c r="O724" s="192"/>
      <c r="P724" s="192"/>
      <c r="Q724" s="192"/>
      <c r="R724" s="192"/>
      <c r="S724" s="192"/>
      <c r="T724" s="192"/>
      <c r="U724" s="192"/>
      <c r="V724" s="192"/>
      <c r="W724" s="192"/>
      <c r="X724" s="192"/>
      <c r="Y724" s="193">
        <v>4</v>
      </c>
    </row>
    <row r="725" spans="1:25">
      <c r="A725" s="118"/>
      <c r="B725" s="101">
        <v>1</v>
      </c>
      <c r="C725" s="90">
        <v>3</v>
      </c>
      <c r="D725" s="194"/>
      <c r="E725" s="194">
        <v>307</v>
      </c>
      <c r="F725" s="191"/>
      <c r="G725" s="192"/>
      <c r="H725" s="192"/>
      <c r="I725" s="192"/>
      <c r="J725" s="192"/>
      <c r="K725" s="192"/>
      <c r="L725" s="192"/>
      <c r="M725" s="192"/>
      <c r="N725" s="192"/>
      <c r="O725" s="192"/>
      <c r="P725" s="192"/>
      <c r="Q725" s="192"/>
      <c r="R725" s="192"/>
      <c r="S725" s="192"/>
      <c r="T725" s="192"/>
      <c r="U725" s="192"/>
      <c r="V725" s="192"/>
      <c r="W725" s="192"/>
      <c r="X725" s="192"/>
      <c r="Y725" s="193">
        <v>16</v>
      </c>
    </row>
    <row r="726" spans="1:25">
      <c r="A726" s="118"/>
      <c r="B726" s="101">
        <v>1</v>
      </c>
      <c r="C726" s="90">
        <v>4</v>
      </c>
      <c r="D726" s="194"/>
      <c r="E726" s="194">
        <v>319</v>
      </c>
      <c r="F726" s="191"/>
      <c r="G726" s="192"/>
      <c r="H726" s="192"/>
      <c r="I726" s="192"/>
      <c r="J726" s="192"/>
      <c r="K726" s="192"/>
      <c r="L726" s="192"/>
      <c r="M726" s="192"/>
      <c r="N726" s="192"/>
      <c r="O726" s="192"/>
      <c r="P726" s="192"/>
      <c r="Q726" s="192"/>
      <c r="R726" s="192"/>
      <c r="S726" s="192"/>
      <c r="T726" s="192"/>
      <c r="U726" s="192"/>
      <c r="V726" s="192"/>
      <c r="W726" s="192"/>
      <c r="X726" s="192"/>
      <c r="Y726" s="193">
        <v>323.5</v>
      </c>
    </row>
    <row r="727" spans="1:25">
      <c r="A727" s="118"/>
      <c r="B727" s="101">
        <v>1</v>
      </c>
      <c r="C727" s="90">
        <v>5</v>
      </c>
      <c r="D727" s="194">
        <v>332</v>
      </c>
      <c r="E727" s="194">
        <v>323</v>
      </c>
      <c r="F727" s="191"/>
      <c r="G727" s="192"/>
      <c r="H727" s="192"/>
      <c r="I727" s="192"/>
      <c r="J727" s="192"/>
      <c r="K727" s="192"/>
      <c r="L727" s="192"/>
      <c r="M727" s="192"/>
      <c r="N727" s="192"/>
      <c r="O727" s="192"/>
      <c r="P727" s="192"/>
      <c r="Q727" s="192"/>
      <c r="R727" s="192"/>
      <c r="S727" s="192"/>
      <c r="T727" s="192"/>
      <c r="U727" s="192"/>
      <c r="V727" s="192"/>
      <c r="W727" s="192"/>
      <c r="X727" s="192"/>
      <c r="Y727" s="195"/>
    </row>
    <row r="728" spans="1:25">
      <c r="A728" s="118"/>
      <c r="B728" s="101">
        <v>1</v>
      </c>
      <c r="C728" s="90">
        <v>6</v>
      </c>
      <c r="D728" s="194"/>
      <c r="E728" s="194">
        <v>316</v>
      </c>
      <c r="F728" s="191"/>
      <c r="G728" s="192"/>
      <c r="H728" s="192"/>
      <c r="I728" s="192"/>
      <c r="J728" s="192"/>
      <c r="K728" s="192"/>
      <c r="L728" s="192"/>
      <c r="M728" s="192"/>
      <c r="N728" s="192"/>
      <c r="O728" s="192"/>
      <c r="P728" s="192"/>
      <c r="Q728" s="192"/>
      <c r="R728" s="192"/>
      <c r="S728" s="192"/>
      <c r="T728" s="192"/>
      <c r="U728" s="192"/>
      <c r="V728" s="192"/>
      <c r="W728" s="192"/>
      <c r="X728" s="192"/>
      <c r="Y728" s="195"/>
    </row>
    <row r="729" spans="1:25">
      <c r="A729" s="118"/>
      <c r="B729" s="102" t="s">
        <v>156</v>
      </c>
      <c r="C729" s="94"/>
      <c r="D729" s="196">
        <v>327.5</v>
      </c>
      <c r="E729" s="196">
        <v>319.5</v>
      </c>
      <c r="F729" s="191"/>
      <c r="G729" s="192"/>
      <c r="H729" s="192"/>
      <c r="I729" s="192"/>
      <c r="J729" s="192"/>
      <c r="K729" s="192"/>
      <c r="L729" s="192"/>
      <c r="M729" s="192"/>
      <c r="N729" s="192"/>
      <c r="O729" s="192"/>
      <c r="P729" s="192"/>
      <c r="Q729" s="192"/>
      <c r="R729" s="192"/>
      <c r="S729" s="192"/>
      <c r="T729" s="192"/>
      <c r="U729" s="192"/>
      <c r="V729" s="192"/>
      <c r="W729" s="192"/>
      <c r="X729" s="192"/>
      <c r="Y729" s="195"/>
    </row>
    <row r="730" spans="1:25">
      <c r="A730" s="118"/>
      <c r="B730" s="2" t="s">
        <v>157</v>
      </c>
      <c r="C730" s="114"/>
      <c r="D730" s="197">
        <v>327.5</v>
      </c>
      <c r="E730" s="197">
        <v>319</v>
      </c>
      <c r="F730" s="191"/>
      <c r="G730" s="192"/>
      <c r="H730" s="192"/>
      <c r="I730" s="192"/>
      <c r="J730" s="192"/>
      <c r="K730" s="192"/>
      <c r="L730" s="192"/>
      <c r="M730" s="192"/>
      <c r="N730" s="192"/>
      <c r="O730" s="192"/>
      <c r="P730" s="192"/>
      <c r="Q730" s="192"/>
      <c r="R730" s="192"/>
      <c r="S730" s="192"/>
      <c r="T730" s="192"/>
      <c r="U730" s="192"/>
      <c r="V730" s="192"/>
      <c r="W730" s="192"/>
      <c r="X730" s="192"/>
      <c r="Y730" s="195"/>
    </row>
    <row r="731" spans="1:25">
      <c r="A731" s="118"/>
      <c r="B731" s="2" t="s">
        <v>158</v>
      </c>
      <c r="C731" s="114"/>
      <c r="D731" s="197">
        <v>6.3639610306789276</v>
      </c>
      <c r="E731" s="197">
        <v>8.5264294989168832</v>
      </c>
      <c r="F731" s="191"/>
      <c r="G731" s="192"/>
      <c r="H731" s="192"/>
      <c r="I731" s="192"/>
      <c r="J731" s="192"/>
      <c r="K731" s="192"/>
      <c r="L731" s="192"/>
      <c r="M731" s="192"/>
      <c r="N731" s="192"/>
      <c r="O731" s="192"/>
      <c r="P731" s="192"/>
      <c r="Q731" s="192"/>
      <c r="R731" s="192"/>
      <c r="S731" s="192"/>
      <c r="T731" s="192"/>
      <c r="U731" s="192"/>
      <c r="V731" s="192"/>
      <c r="W731" s="192"/>
      <c r="X731" s="192"/>
      <c r="Y731" s="195"/>
    </row>
    <row r="732" spans="1:25">
      <c r="A732" s="118"/>
      <c r="B732" s="2" t="s">
        <v>93</v>
      </c>
      <c r="C732" s="114"/>
      <c r="D732" s="95">
        <v>1.943194207840894E-2</v>
      </c>
      <c r="E732" s="95">
        <v>2.6686790293949558E-2</v>
      </c>
      <c r="F732" s="136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116"/>
    </row>
    <row r="733" spans="1:25">
      <c r="A733" s="118"/>
      <c r="B733" s="103" t="s">
        <v>159</v>
      </c>
      <c r="C733" s="114"/>
      <c r="D733" s="95">
        <v>1.2364760432766575E-2</v>
      </c>
      <c r="E733" s="95">
        <v>-1.2364760432766575E-2</v>
      </c>
      <c r="F733" s="136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116"/>
    </row>
    <row r="734" spans="1:25">
      <c r="B734" s="124"/>
      <c r="C734" s="102"/>
      <c r="D734" s="111"/>
      <c r="E734" s="111"/>
    </row>
    <row r="735" spans="1:25">
      <c r="B735" s="128" t="s">
        <v>260</v>
      </c>
      <c r="Y735" s="112" t="s">
        <v>171</v>
      </c>
    </row>
    <row r="736" spans="1:25">
      <c r="A736" s="108" t="s">
        <v>21</v>
      </c>
      <c r="B736" s="100" t="s">
        <v>120</v>
      </c>
      <c r="C736" s="97" t="s">
        <v>121</v>
      </c>
      <c r="D736" s="98" t="s">
        <v>142</v>
      </c>
      <c r="E736" s="99" t="s">
        <v>142</v>
      </c>
      <c r="F736" s="136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112">
        <v>1</v>
      </c>
    </row>
    <row r="737" spans="1:25">
      <c r="A737" s="118"/>
      <c r="B737" s="101" t="s">
        <v>143</v>
      </c>
      <c r="C737" s="90" t="s">
        <v>143</v>
      </c>
      <c r="D737" s="134" t="s">
        <v>144</v>
      </c>
      <c r="E737" s="135" t="s">
        <v>145</v>
      </c>
      <c r="F737" s="136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112" t="s">
        <v>3</v>
      </c>
    </row>
    <row r="738" spans="1:25">
      <c r="A738" s="118"/>
      <c r="B738" s="101"/>
      <c r="C738" s="90"/>
      <c r="D738" s="91" t="s">
        <v>154</v>
      </c>
      <c r="E738" s="92" t="s">
        <v>154</v>
      </c>
      <c r="F738" s="136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112">
        <v>2</v>
      </c>
    </row>
    <row r="739" spans="1:25">
      <c r="A739" s="118"/>
      <c r="B739" s="101"/>
      <c r="C739" s="90"/>
      <c r="D739" s="109"/>
      <c r="E739" s="109"/>
      <c r="F739" s="136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112">
        <v>2</v>
      </c>
    </row>
    <row r="740" spans="1:25">
      <c r="A740" s="118"/>
      <c r="B740" s="100">
        <v>1</v>
      </c>
      <c r="C740" s="96">
        <v>1</v>
      </c>
      <c r="D740" s="104"/>
      <c r="E740" s="104">
        <v>1.6</v>
      </c>
      <c r="F740" s="136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112">
        <v>1</v>
      </c>
    </row>
    <row r="741" spans="1:25">
      <c r="A741" s="118"/>
      <c r="B741" s="101">
        <v>1</v>
      </c>
      <c r="C741" s="90">
        <v>2</v>
      </c>
      <c r="D741" s="92">
        <v>0.7</v>
      </c>
      <c r="E741" s="92">
        <v>1.6</v>
      </c>
      <c r="F741" s="136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112">
        <v>5</v>
      </c>
    </row>
    <row r="742" spans="1:25">
      <c r="A742" s="118"/>
      <c r="B742" s="101">
        <v>1</v>
      </c>
      <c r="C742" s="90">
        <v>3</v>
      </c>
      <c r="D742" s="92"/>
      <c r="E742" s="92">
        <v>1.5</v>
      </c>
      <c r="F742" s="136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112">
        <v>16</v>
      </c>
    </row>
    <row r="743" spans="1:25">
      <c r="A743" s="118"/>
      <c r="B743" s="101">
        <v>1</v>
      </c>
      <c r="C743" s="90">
        <v>4</v>
      </c>
      <c r="D743" s="92"/>
      <c r="E743" s="92">
        <v>1.6</v>
      </c>
      <c r="F743" s="136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112">
        <v>1.1583333333333301</v>
      </c>
    </row>
    <row r="744" spans="1:25">
      <c r="A744" s="118"/>
      <c r="B744" s="101">
        <v>1</v>
      </c>
      <c r="C744" s="90">
        <v>5</v>
      </c>
      <c r="D744" s="92">
        <v>0.8</v>
      </c>
      <c r="E744" s="92">
        <v>1.6</v>
      </c>
      <c r="F744" s="136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113"/>
    </row>
    <row r="745" spans="1:25">
      <c r="A745" s="118"/>
      <c r="B745" s="101">
        <v>1</v>
      </c>
      <c r="C745" s="90">
        <v>6</v>
      </c>
      <c r="D745" s="92"/>
      <c r="E745" s="92">
        <v>1.5</v>
      </c>
      <c r="F745" s="136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113"/>
    </row>
    <row r="746" spans="1:25">
      <c r="A746" s="118"/>
      <c r="B746" s="102" t="s">
        <v>156</v>
      </c>
      <c r="C746" s="94"/>
      <c r="D746" s="106">
        <v>0.75</v>
      </c>
      <c r="E746" s="106">
        <v>1.5666666666666667</v>
      </c>
      <c r="F746" s="136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113"/>
    </row>
    <row r="747" spans="1:25">
      <c r="A747" s="118"/>
      <c r="B747" s="2" t="s">
        <v>157</v>
      </c>
      <c r="C747" s="114"/>
      <c r="D747" s="93">
        <v>0.75</v>
      </c>
      <c r="E747" s="93">
        <v>1.6</v>
      </c>
      <c r="F747" s="136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113"/>
    </row>
    <row r="748" spans="1:25">
      <c r="A748" s="118"/>
      <c r="B748" s="2" t="s">
        <v>158</v>
      </c>
      <c r="C748" s="114"/>
      <c r="D748" s="93">
        <v>7.0710678118654821E-2</v>
      </c>
      <c r="E748" s="93">
        <v>5.1639777949432274E-2</v>
      </c>
      <c r="F748" s="180"/>
      <c r="G748" s="181"/>
      <c r="H748" s="181"/>
      <c r="I748" s="181"/>
      <c r="J748" s="181"/>
      <c r="K748" s="181"/>
      <c r="L748" s="181"/>
      <c r="M748" s="181"/>
      <c r="N748" s="181"/>
      <c r="O748" s="181"/>
      <c r="P748" s="181"/>
      <c r="Q748" s="181"/>
      <c r="R748" s="181"/>
      <c r="S748" s="181"/>
      <c r="T748" s="181"/>
      <c r="U748" s="181"/>
      <c r="V748" s="181"/>
      <c r="W748" s="181"/>
      <c r="X748" s="181"/>
      <c r="Y748" s="113"/>
    </row>
    <row r="749" spans="1:25">
      <c r="A749" s="118"/>
      <c r="B749" s="2" t="s">
        <v>93</v>
      </c>
      <c r="C749" s="114"/>
      <c r="D749" s="95">
        <v>9.4280904158206433E-2</v>
      </c>
      <c r="E749" s="95">
        <v>3.2961560393254645E-2</v>
      </c>
      <c r="F749" s="136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116"/>
    </row>
    <row r="750" spans="1:25">
      <c r="A750" s="118"/>
      <c r="B750" s="103" t="s">
        <v>159</v>
      </c>
      <c r="C750" s="114"/>
      <c r="D750" s="95">
        <v>-0.35251798561150893</v>
      </c>
      <c r="E750" s="95">
        <v>0.35251798561151459</v>
      </c>
      <c r="F750" s="136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116"/>
    </row>
    <row r="751" spans="1:25">
      <c r="B751" s="124"/>
      <c r="C751" s="102"/>
      <c r="D751" s="111"/>
      <c r="E751" s="111"/>
    </row>
    <row r="752" spans="1:25">
      <c r="B752" s="128" t="s">
        <v>261</v>
      </c>
      <c r="Y752" s="112" t="s">
        <v>171</v>
      </c>
    </row>
    <row r="753" spans="1:25">
      <c r="A753" s="108" t="s">
        <v>24</v>
      </c>
      <c r="B753" s="100" t="s">
        <v>120</v>
      </c>
      <c r="C753" s="97" t="s">
        <v>121</v>
      </c>
      <c r="D753" s="98" t="s">
        <v>142</v>
      </c>
      <c r="E753" s="136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112">
        <v>1</v>
      </c>
    </row>
    <row r="754" spans="1:25">
      <c r="A754" s="118"/>
      <c r="B754" s="101" t="s">
        <v>143</v>
      </c>
      <c r="C754" s="90" t="s">
        <v>143</v>
      </c>
      <c r="D754" s="134" t="s">
        <v>144</v>
      </c>
      <c r="E754" s="136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112" t="s">
        <v>3</v>
      </c>
    </row>
    <row r="755" spans="1:25">
      <c r="A755" s="118"/>
      <c r="B755" s="101"/>
      <c r="C755" s="90"/>
      <c r="D755" s="91" t="s">
        <v>154</v>
      </c>
      <c r="E755" s="136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112">
        <v>2</v>
      </c>
    </row>
    <row r="756" spans="1:25">
      <c r="A756" s="118"/>
      <c r="B756" s="101"/>
      <c r="C756" s="90"/>
      <c r="D756" s="109"/>
      <c r="E756" s="136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112">
        <v>2</v>
      </c>
    </row>
    <row r="757" spans="1:25">
      <c r="A757" s="118"/>
      <c r="B757" s="100">
        <v>1</v>
      </c>
      <c r="C757" s="96">
        <v>1</v>
      </c>
      <c r="D757" s="104">
        <v>0.8</v>
      </c>
      <c r="E757" s="136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112">
        <v>1</v>
      </c>
    </row>
    <row r="758" spans="1:25">
      <c r="A758" s="118"/>
      <c r="B758" s="101">
        <v>1</v>
      </c>
      <c r="C758" s="90">
        <v>2</v>
      </c>
      <c r="D758" s="92">
        <v>0.8</v>
      </c>
      <c r="E758" s="136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112">
        <v>6</v>
      </c>
    </row>
    <row r="759" spans="1:25">
      <c r="A759" s="118"/>
      <c r="B759" s="102" t="s">
        <v>156</v>
      </c>
      <c r="C759" s="94"/>
      <c r="D759" s="106">
        <v>0.8</v>
      </c>
      <c r="E759" s="136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113"/>
    </row>
    <row r="760" spans="1:25">
      <c r="A760" s="118"/>
      <c r="B760" s="2" t="s">
        <v>157</v>
      </c>
      <c r="C760" s="114"/>
      <c r="D760" s="93">
        <v>0.8</v>
      </c>
      <c r="E760" s="136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113">
        <v>0.8</v>
      </c>
    </row>
    <row r="761" spans="1:25">
      <c r="A761" s="118"/>
      <c r="B761" s="2" t="s">
        <v>158</v>
      </c>
      <c r="C761" s="114"/>
      <c r="D761" s="93">
        <v>0</v>
      </c>
      <c r="E761" s="180"/>
      <c r="F761" s="181"/>
      <c r="G761" s="181"/>
      <c r="H761" s="181"/>
      <c r="I761" s="181"/>
      <c r="J761" s="181"/>
      <c r="K761" s="181"/>
      <c r="L761" s="181"/>
      <c r="M761" s="181"/>
      <c r="N761" s="181"/>
      <c r="O761" s="181"/>
      <c r="P761" s="181"/>
      <c r="Q761" s="181"/>
      <c r="R761" s="181"/>
      <c r="S761" s="181"/>
      <c r="T761" s="181"/>
      <c r="U761" s="181"/>
      <c r="V761" s="181"/>
      <c r="W761" s="181"/>
      <c r="X761" s="181"/>
      <c r="Y761" s="113"/>
    </row>
    <row r="762" spans="1:25">
      <c r="A762" s="118"/>
      <c r="B762" s="2" t="s">
        <v>93</v>
      </c>
      <c r="C762" s="114"/>
      <c r="D762" s="95">
        <v>0</v>
      </c>
      <c r="E762" s="136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116"/>
    </row>
    <row r="763" spans="1:25">
      <c r="A763" s="118"/>
      <c r="B763" s="103" t="s">
        <v>159</v>
      </c>
      <c r="C763" s="114"/>
      <c r="D763" s="95">
        <v>0</v>
      </c>
      <c r="E763" s="136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116"/>
    </row>
    <row r="764" spans="1:25">
      <c r="B764" s="124"/>
      <c r="C764" s="102"/>
      <c r="D764" s="111"/>
    </row>
    <row r="765" spans="1:25">
      <c r="B765" s="128" t="s">
        <v>262</v>
      </c>
      <c r="Y765" s="112" t="s">
        <v>171</v>
      </c>
    </row>
    <row r="766" spans="1:25">
      <c r="A766" s="108" t="s">
        <v>27</v>
      </c>
      <c r="B766" s="100" t="s">
        <v>120</v>
      </c>
      <c r="C766" s="97" t="s">
        <v>121</v>
      </c>
      <c r="D766" s="98" t="s">
        <v>142</v>
      </c>
      <c r="E766" s="99" t="s">
        <v>142</v>
      </c>
      <c r="F766" s="136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112">
        <v>1</v>
      </c>
    </row>
    <row r="767" spans="1:25">
      <c r="A767" s="118"/>
      <c r="B767" s="101" t="s">
        <v>143</v>
      </c>
      <c r="C767" s="90" t="s">
        <v>143</v>
      </c>
      <c r="D767" s="134" t="s">
        <v>144</v>
      </c>
      <c r="E767" s="135" t="s">
        <v>145</v>
      </c>
      <c r="F767" s="136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112" t="s">
        <v>3</v>
      </c>
    </row>
    <row r="768" spans="1:25">
      <c r="A768" s="118"/>
      <c r="B768" s="101"/>
      <c r="C768" s="90"/>
      <c r="D768" s="91" t="s">
        <v>154</v>
      </c>
      <c r="E768" s="92" t="s">
        <v>154</v>
      </c>
      <c r="F768" s="136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112">
        <v>2</v>
      </c>
    </row>
    <row r="769" spans="1:25">
      <c r="A769" s="118"/>
      <c r="B769" s="101"/>
      <c r="C769" s="90"/>
      <c r="D769" s="109"/>
      <c r="E769" s="109"/>
      <c r="F769" s="136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112">
        <v>2</v>
      </c>
    </row>
    <row r="770" spans="1:25">
      <c r="A770" s="118"/>
      <c r="B770" s="100">
        <v>1</v>
      </c>
      <c r="C770" s="96">
        <v>1</v>
      </c>
      <c r="D770" s="104"/>
      <c r="E770" s="104" t="s">
        <v>136</v>
      </c>
      <c r="F770" s="136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112">
        <v>1</v>
      </c>
    </row>
    <row r="771" spans="1:25">
      <c r="A771" s="118"/>
      <c r="B771" s="101">
        <v>1</v>
      </c>
      <c r="C771" s="90">
        <v>2</v>
      </c>
      <c r="D771" s="132" t="s">
        <v>106</v>
      </c>
      <c r="E771" s="92" t="s">
        <v>136</v>
      </c>
      <c r="F771" s="136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112">
        <v>7</v>
      </c>
    </row>
    <row r="772" spans="1:25">
      <c r="A772" s="118"/>
      <c r="B772" s="101">
        <v>1</v>
      </c>
      <c r="C772" s="90">
        <v>3</v>
      </c>
      <c r="D772" s="92"/>
      <c r="E772" s="92" t="s">
        <v>136</v>
      </c>
      <c r="F772" s="136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112">
        <v>16</v>
      </c>
    </row>
    <row r="773" spans="1:25">
      <c r="A773" s="118"/>
      <c r="B773" s="101">
        <v>1</v>
      </c>
      <c r="C773" s="90">
        <v>4</v>
      </c>
      <c r="D773" s="92"/>
      <c r="E773" s="92" t="s">
        <v>136</v>
      </c>
      <c r="F773" s="136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112" t="s">
        <v>136</v>
      </c>
    </row>
    <row r="774" spans="1:25">
      <c r="A774" s="118"/>
      <c r="B774" s="101">
        <v>1</v>
      </c>
      <c r="C774" s="90">
        <v>5</v>
      </c>
      <c r="D774" s="132" t="s">
        <v>106</v>
      </c>
      <c r="E774" s="92" t="s">
        <v>136</v>
      </c>
      <c r="F774" s="136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113"/>
    </row>
    <row r="775" spans="1:25">
      <c r="A775" s="118"/>
      <c r="B775" s="101">
        <v>1</v>
      </c>
      <c r="C775" s="90">
        <v>6</v>
      </c>
      <c r="D775" s="92"/>
      <c r="E775" s="92">
        <v>0.8</v>
      </c>
      <c r="F775" s="136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113"/>
    </row>
    <row r="776" spans="1:25">
      <c r="A776" s="118"/>
      <c r="B776" s="102" t="s">
        <v>156</v>
      </c>
      <c r="C776" s="94"/>
      <c r="D776" s="106" t="s">
        <v>334</v>
      </c>
      <c r="E776" s="106">
        <v>0.8</v>
      </c>
      <c r="F776" s="136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113"/>
    </row>
    <row r="777" spans="1:25">
      <c r="A777" s="118"/>
      <c r="B777" s="2" t="s">
        <v>157</v>
      </c>
      <c r="C777" s="114"/>
      <c r="D777" s="93" t="s">
        <v>334</v>
      </c>
      <c r="E777" s="93">
        <v>0.8</v>
      </c>
      <c r="F777" s="136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113"/>
    </row>
    <row r="778" spans="1:25">
      <c r="A778" s="118"/>
      <c r="B778" s="2" t="s">
        <v>158</v>
      </c>
      <c r="C778" s="114"/>
      <c r="D778" s="93" t="s">
        <v>334</v>
      </c>
      <c r="E778" s="93" t="s">
        <v>334</v>
      </c>
      <c r="F778" s="180"/>
      <c r="G778" s="181"/>
      <c r="H778" s="181"/>
      <c r="I778" s="181"/>
      <c r="J778" s="181"/>
      <c r="K778" s="181"/>
      <c r="L778" s="181"/>
      <c r="M778" s="181"/>
      <c r="N778" s="181"/>
      <c r="O778" s="181"/>
      <c r="P778" s="181"/>
      <c r="Q778" s="181"/>
      <c r="R778" s="181"/>
      <c r="S778" s="181"/>
      <c r="T778" s="181"/>
      <c r="U778" s="181"/>
      <c r="V778" s="181"/>
      <c r="W778" s="181"/>
      <c r="X778" s="181"/>
      <c r="Y778" s="113"/>
    </row>
    <row r="779" spans="1:25">
      <c r="A779" s="118"/>
      <c r="B779" s="2" t="s">
        <v>93</v>
      </c>
      <c r="C779" s="114"/>
      <c r="D779" s="95" t="s">
        <v>334</v>
      </c>
      <c r="E779" s="95" t="s">
        <v>334</v>
      </c>
      <c r="F779" s="136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116"/>
    </row>
    <row r="780" spans="1:25">
      <c r="A780" s="118"/>
      <c r="B780" s="103" t="s">
        <v>159</v>
      </c>
      <c r="C780" s="114"/>
      <c r="D780" s="95" t="s">
        <v>334</v>
      </c>
      <c r="E780" s="95" t="s">
        <v>334</v>
      </c>
      <c r="F780" s="136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116"/>
    </row>
    <row r="781" spans="1:25">
      <c r="B781" s="124"/>
      <c r="C781" s="102"/>
      <c r="D781" s="111"/>
      <c r="E781" s="111"/>
    </row>
    <row r="782" spans="1:25">
      <c r="B782" s="128" t="s">
        <v>263</v>
      </c>
      <c r="Y782" s="112" t="s">
        <v>171</v>
      </c>
    </row>
    <row r="783" spans="1:25">
      <c r="A783" s="108" t="s">
        <v>30</v>
      </c>
      <c r="B783" s="100" t="s">
        <v>120</v>
      </c>
      <c r="C783" s="97" t="s">
        <v>121</v>
      </c>
      <c r="D783" s="98" t="s">
        <v>142</v>
      </c>
      <c r="E783" s="99" t="s">
        <v>142</v>
      </c>
      <c r="F783" s="136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112">
        <v>1</v>
      </c>
    </row>
    <row r="784" spans="1:25">
      <c r="A784" s="118"/>
      <c r="B784" s="101" t="s">
        <v>143</v>
      </c>
      <c r="C784" s="90" t="s">
        <v>143</v>
      </c>
      <c r="D784" s="134" t="s">
        <v>144</v>
      </c>
      <c r="E784" s="135" t="s">
        <v>145</v>
      </c>
      <c r="F784" s="136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112" t="s">
        <v>3</v>
      </c>
    </row>
    <row r="785" spans="1:25">
      <c r="A785" s="118"/>
      <c r="B785" s="101"/>
      <c r="C785" s="90"/>
      <c r="D785" s="91" t="s">
        <v>154</v>
      </c>
      <c r="E785" s="92" t="s">
        <v>154</v>
      </c>
      <c r="F785" s="136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112">
        <v>1</v>
      </c>
    </row>
    <row r="786" spans="1:25">
      <c r="A786" s="118"/>
      <c r="B786" s="101"/>
      <c r="C786" s="90"/>
      <c r="D786" s="109"/>
      <c r="E786" s="109"/>
      <c r="F786" s="136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112">
        <v>1</v>
      </c>
    </row>
    <row r="787" spans="1:25">
      <c r="A787" s="118"/>
      <c r="B787" s="100">
        <v>1</v>
      </c>
      <c r="C787" s="96">
        <v>1</v>
      </c>
      <c r="D787" s="182"/>
      <c r="E787" s="182">
        <v>15.2</v>
      </c>
      <c r="F787" s="183"/>
      <c r="G787" s="184"/>
      <c r="H787" s="184"/>
      <c r="I787" s="184"/>
      <c r="J787" s="184"/>
      <c r="K787" s="184"/>
      <c r="L787" s="184"/>
      <c r="M787" s="184"/>
      <c r="N787" s="184"/>
      <c r="O787" s="184"/>
      <c r="P787" s="184"/>
      <c r="Q787" s="184"/>
      <c r="R787" s="184"/>
      <c r="S787" s="184"/>
      <c r="T787" s="184"/>
      <c r="U787" s="184"/>
      <c r="V787" s="184"/>
      <c r="W787" s="184"/>
      <c r="X787" s="184"/>
      <c r="Y787" s="185">
        <v>1</v>
      </c>
    </row>
    <row r="788" spans="1:25">
      <c r="A788" s="118"/>
      <c r="B788" s="101">
        <v>1</v>
      </c>
      <c r="C788" s="90">
        <v>2</v>
      </c>
      <c r="D788" s="186">
        <v>16.399999999999999</v>
      </c>
      <c r="E788" s="186">
        <v>15.5</v>
      </c>
      <c r="F788" s="183"/>
      <c r="G788" s="184"/>
      <c r="H788" s="184"/>
      <c r="I788" s="184"/>
      <c r="J788" s="184"/>
      <c r="K788" s="184"/>
      <c r="L788" s="184"/>
      <c r="M788" s="184"/>
      <c r="N788" s="184"/>
      <c r="O788" s="184"/>
      <c r="P788" s="184"/>
      <c r="Q788" s="184"/>
      <c r="R788" s="184"/>
      <c r="S788" s="184"/>
      <c r="T788" s="184"/>
      <c r="U788" s="184"/>
      <c r="V788" s="184"/>
      <c r="W788" s="184"/>
      <c r="X788" s="184"/>
      <c r="Y788" s="185">
        <v>8</v>
      </c>
    </row>
    <row r="789" spans="1:25">
      <c r="A789" s="118"/>
      <c r="B789" s="101">
        <v>1</v>
      </c>
      <c r="C789" s="90">
        <v>3</v>
      </c>
      <c r="D789" s="186"/>
      <c r="E789" s="186">
        <v>12.9</v>
      </c>
      <c r="F789" s="183"/>
      <c r="G789" s="184"/>
      <c r="H789" s="184"/>
      <c r="I789" s="184"/>
      <c r="J789" s="184"/>
      <c r="K789" s="184"/>
      <c r="L789" s="184"/>
      <c r="M789" s="184"/>
      <c r="N789" s="184"/>
      <c r="O789" s="184"/>
      <c r="P789" s="184"/>
      <c r="Q789" s="184"/>
      <c r="R789" s="184"/>
      <c r="S789" s="184"/>
      <c r="T789" s="184"/>
      <c r="U789" s="184"/>
      <c r="V789" s="184"/>
      <c r="W789" s="184"/>
      <c r="X789" s="184"/>
      <c r="Y789" s="185">
        <v>16</v>
      </c>
    </row>
    <row r="790" spans="1:25">
      <c r="A790" s="118"/>
      <c r="B790" s="101">
        <v>1</v>
      </c>
      <c r="C790" s="90">
        <v>4</v>
      </c>
      <c r="D790" s="186"/>
      <c r="E790" s="186">
        <v>15.5</v>
      </c>
      <c r="F790" s="183"/>
      <c r="G790" s="184"/>
      <c r="H790" s="184"/>
      <c r="I790" s="184"/>
      <c r="J790" s="184"/>
      <c r="K790" s="184"/>
      <c r="L790" s="184"/>
      <c r="M790" s="184"/>
      <c r="N790" s="184"/>
      <c r="O790" s="184"/>
      <c r="P790" s="184"/>
      <c r="Q790" s="184"/>
      <c r="R790" s="184"/>
      <c r="S790" s="184"/>
      <c r="T790" s="184"/>
      <c r="U790" s="184"/>
      <c r="V790" s="184"/>
      <c r="W790" s="184"/>
      <c r="X790" s="184"/>
      <c r="Y790" s="185">
        <v>15.8166666666667</v>
      </c>
    </row>
    <row r="791" spans="1:25">
      <c r="A791" s="118"/>
      <c r="B791" s="101">
        <v>1</v>
      </c>
      <c r="C791" s="90">
        <v>5</v>
      </c>
      <c r="D791" s="186">
        <v>17</v>
      </c>
      <c r="E791" s="186">
        <v>15.8</v>
      </c>
      <c r="F791" s="183"/>
      <c r="G791" s="184"/>
      <c r="H791" s="184"/>
      <c r="I791" s="184"/>
      <c r="J791" s="184"/>
      <c r="K791" s="184"/>
      <c r="L791" s="184"/>
      <c r="M791" s="184"/>
      <c r="N791" s="184"/>
      <c r="O791" s="184"/>
      <c r="P791" s="184"/>
      <c r="Q791" s="184"/>
      <c r="R791" s="184"/>
      <c r="S791" s="184"/>
      <c r="T791" s="184"/>
      <c r="U791" s="184"/>
      <c r="V791" s="184"/>
      <c r="W791" s="184"/>
      <c r="X791" s="184"/>
      <c r="Y791" s="187"/>
    </row>
    <row r="792" spans="1:25">
      <c r="A792" s="118"/>
      <c r="B792" s="101">
        <v>1</v>
      </c>
      <c r="C792" s="90">
        <v>6</v>
      </c>
      <c r="D792" s="186"/>
      <c r="E792" s="186">
        <v>14.7</v>
      </c>
      <c r="F792" s="183"/>
      <c r="G792" s="184"/>
      <c r="H792" s="184"/>
      <c r="I792" s="184"/>
      <c r="J792" s="184"/>
      <c r="K792" s="184"/>
      <c r="L792" s="184"/>
      <c r="M792" s="184"/>
      <c r="N792" s="184"/>
      <c r="O792" s="184"/>
      <c r="P792" s="184"/>
      <c r="Q792" s="184"/>
      <c r="R792" s="184"/>
      <c r="S792" s="184"/>
      <c r="T792" s="184"/>
      <c r="U792" s="184"/>
      <c r="V792" s="184"/>
      <c r="W792" s="184"/>
      <c r="X792" s="184"/>
      <c r="Y792" s="187"/>
    </row>
    <row r="793" spans="1:25">
      <c r="A793" s="118"/>
      <c r="B793" s="102" t="s">
        <v>156</v>
      </c>
      <c r="C793" s="94"/>
      <c r="D793" s="188">
        <v>16.7</v>
      </c>
      <c r="E793" s="188">
        <v>14.933333333333335</v>
      </c>
      <c r="F793" s="183"/>
      <c r="G793" s="184"/>
      <c r="H793" s="184"/>
      <c r="I793" s="184"/>
      <c r="J793" s="184"/>
      <c r="K793" s="184"/>
      <c r="L793" s="184"/>
      <c r="M793" s="184"/>
      <c r="N793" s="184"/>
      <c r="O793" s="184"/>
      <c r="P793" s="184"/>
      <c r="Q793" s="184"/>
      <c r="R793" s="184"/>
      <c r="S793" s="184"/>
      <c r="T793" s="184"/>
      <c r="U793" s="184"/>
      <c r="V793" s="184"/>
      <c r="W793" s="184"/>
      <c r="X793" s="184"/>
      <c r="Y793" s="187"/>
    </row>
    <row r="794" spans="1:25">
      <c r="A794" s="118"/>
      <c r="B794" s="2" t="s">
        <v>157</v>
      </c>
      <c r="C794" s="114"/>
      <c r="D794" s="189">
        <v>16.7</v>
      </c>
      <c r="E794" s="189">
        <v>15.35</v>
      </c>
      <c r="F794" s="183"/>
      <c r="G794" s="184"/>
      <c r="H794" s="184"/>
      <c r="I794" s="184"/>
      <c r="J794" s="184"/>
      <c r="K794" s="184"/>
      <c r="L794" s="184"/>
      <c r="M794" s="184"/>
      <c r="N794" s="184"/>
      <c r="O794" s="184"/>
      <c r="P794" s="184"/>
      <c r="Q794" s="184"/>
      <c r="R794" s="184"/>
      <c r="S794" s="184"/>
      <c r="T794" s="184"/>
      <c r="U794" s="184"/>
      <c r="V794" s="184"/>
      <c r="W794" s="184"/>
      <c r="X794" s="184"/>
      <c r="Y794" s="187"/>
    </row>
    <row r="795" spans="1:25">
      <c r="A795" s="118"/>
      <c r="B795" s="2" t="s">
        <v>158</v>
      </c>
      <c r="C795" s="114"/>
      <c r="D795" s="189">
        <v>0.42426406871192951</v>
      </c>
      <c r="E795" s="189">
        <v>1.0633281086601005</v>
      </c>
      <c r="F795" s="183"/>
      <c r="G795" s="184"/>
      <c r="H795" s="184"/>
      <c r="I795" s="184"/>
      <c r="J795" s="184"/>
      <c r="K795" s="184"/>
      <c r="L795" s="184"/>
      <c r="M795" s="184"/>
      <c r="N795" s="184"/>
      <c r="O795" s="184"/>
      <c r="P795" s="184"/>
      <c r="Q795" s="184"/>
      <c r="R795" s="184"/>
      <c r="S795" s="184"/>
      <c r="T795" s="184"/>
      <c r="U795" s="184"/>
      <c r="V795" s="184"/>
      <c r="W795" s="184"/>
      <c r="X795" s="184"/>
      <c r="Y795" s="187"/>
    </row>
    <row r="796" spans="1:25">
      <c r="A796" s="118"/>
      <c r="B796" s="2" t="s">
        <v>93</v>
      </c>
      <c r="C796" s="114"/>
      <c r="D796" s="95">
        <v>2.5405034054606559E-2</v>
      </c>
      <c r="E796" s="95">
        <v>7.1205007276346002E-2</v>
      </c>
      <c r="F796" s="136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116"/>
    </row>
    <row r="797" spans="1:25">
      <c r="A797" s="118"/>
      <c r="B797" s="103" t="s">
        <v>159</v>
      </c>
      <c r="C797" s="114"/>
      <c r="D797" s="95">
        <v>5.5848261327711146E-2</v>
      </c>
      <c r="E797" s="95">
        <v>-5.5848261327715254E-2</v>
      </c>
      <c r="F797" s="136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116"/>
    </row>
    <row r="798" spans="1:25">
      <c r="B798" s="124"/>
      <c r="C798" s="102"/>
      <c r="D798" s="111"/>
      <c r="E798" s="111"/>
    </row>
    <row r="799" spans="1:25">
      <c r="B799" s="128" t="s">
        <v>264</v>
      </c>
      <c r="Y799" s="112" t="s">
        <v>171</v>
      </c>
    </row>
    <row r="800" spans="1:25">
      <c r="A800" s="108" t="s">
        <v>61</v>
      </c>
      <c r="B800" s="100" t="s">
        <v>120</v>
      </c>
      <c r="C800" s="97" t="s">
        <v>121</v>
      </c>
      <c r="D800" s="98" t="s">
        <v>142</v>
      </c>
      <c r="E800" s="136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112">
        <v>1</v>
      </c>
    </row>
    <row r="801" spans="1:25">
      <c r="A801" s="118"/>
      <c r="B801" s="101" t="s">
        <v>143</v>
      </c>
      <c r="C801" s="90" t="s">
        <v>143</v>
      </c>
      <c r="D801" s="134" t="s">
        <v>145</v>
      </c>
      <c r="E801" s="136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112" t="s">
        <v>1</v>
      </c>
    </row>
    <row r="802" spans="1:25">
      <c r="A802" s="118"/>
      <c r="B802" s="101"/>
      <c r="C802" s="90"/>
      <c r="D802" s="91" t="s">
        <v>154</v>
      </c>
      <c r="E802" s="136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112">
        <v>3</v>
      </c>
    </row>
    <row r="803" spans="1:25">
      <c r="A803" s="118"/>
      <c r="B803" s="101"/>
      <c r="C803" s="90"/>
      <c r="D803" s="109"/>
      <c r="E803" s="136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112">
        <v>3</v>
      </c>
    </row>
    <row r="804" spans="1:25">
      <c r="A804" s="118"/>
      <c r="B804" s="100">
        <v>1</v>
      </c>
      <c r="C804" s="96">
        <v>1</v>
      </c>
      <c r="D804" s="171">
        <v>0.5</v>
      </c>
      <c r="E804" s="173"/>
      <c r="F804" s="174"/>
      <c r="G804" s="174"/>
      <c r="H804" s="174"/>
      <c r="I804" s="174"/>
      <c r="J804" s="174"/>
      <c r="K804" s="174"/>
      <c r="L804" s="174"/>
      <c r="M804" s="174"/>
      <c r="N804" s="174"/>
      <c r="O804" s="174"/>
      <c r="P804" s="174"/>
      <c r="Q804" s="174"/>
      <c r="R804" s="174"/>
      <c r="S804" s="174"/>
      <c r="T804" s="174"/>
      <c r="U804" s="174"/>
      <c r="V804" s="174"/>
      <c r="W804" s="174"/>
      <c r="X804" s="174"/>
      <c r="Y804" s="175">
        <v>1</v>
      </c>
    </row>
    <row r="805" spans="1:25">
      <c r="A805" s="118"/>
      <c r="B805" s="101">
        <v>1</v>
      </c>
      <c r="C805" s="90">
        <v>2</v>
      </c>
      <c r="D805" s="177">
        <v>0.49</v>
      </c>
      <c r="E805" s="173"/>
      <c r="F805" s="174"/>
      <c r="G805" s="174"/>
      <c r="H805" s="174"/>
      <c r="I805" s="174"/>
      <c r="J805" s="174"/>
      <c r="K805" s="174"/>
      <c r="L805" s="174"/>
      <c r="M805" s="174"/>
      <c r="N805" s="174"/>
      <c r="O805" s="174"/>
      <c r="P805" s="174"/>
      <c r="Q805" s="174"/>
      <c r="R805" s="174"/>
      <c r="S805" s="174"/>
      <c r="T805" s="174"/>
      <c r="U805" s="174"/>
      <c r="V805" s="174"/>
      <c r="W805" s="174"/>
      <c r="X805" s="174"/>
      <c r="Y805" s="175">
        <v>9</v>
      </c>
    </row>
    <row r="806" spans="1:25">
      <c r="A806" s="118"/>
      <c r="B806" s="101">
        <v>1</v>
      </c>
      <c r="C806" s="90">
        <v>3</v>
      </c>
      <c r="D806" s="177">
        <v>0.46999999999999992</v>
      </c>
      <c r="E806" s="173"/>
      <c r="F806" s="174"/>
      <c r="G806" s="174"/>
      <c r="H806" s="174"/>
      <c r="I806" s="174"/>
      <c r="J806" s="174"/>
      <c r="K806" s="174"/>
      <c r="L806" s="174"/>
      <c r="M806" s="174"/>
      <c r="N806" s="174"/>
      <c r="O806" s="174"/>
      <c r="P806" s="174"/>
      <c r="Q806" s="174"/>
      <c r="R806" s="174"/>
      <c r="S806" s="174"/>
      <c r="T806" s="174"/>
      <c r="U806" s="174"/>
      <c r="V806" s="174"/>
      <c r="W806" s="174"/>
      <c r="X806" s="174"/>
      <c r="Y806" s="175">
        <v>16</v>
      </c>
    </row>
    <row r="807" spans="1:25">
      <c r="A807" s="118"/>
      <c r="B807" s="101">
        <v>1</v>
      </c>
      <c r="C807" s="90">
        <v>4</v>
      </c>
      <c r="D807" s="177">
        <v>0.5</v>
      </c>
      <c r="E807" s="173"/>
      <c r="F807" s="174"/>
      <c r="G807" s="174"/>
      <c r="H807" s="174"/>
      <c r="I807" s="174"/>
      <c r="J807" s="174"/>
      <c r="K807" s="174"/>
      <c r="L807" s="174"/>
      <c r="M807" s="174"/>
      <c r="N807" s="174"/>
      <c r="O807" s="174"/>
      <c r="P807" s="174"/>
      <c r="Q807" s="174"/>
      <c r="R807" s="174"/>
      <c r="S807" s="174"/>
      <c r="T807" s="174"/>
      <c r="U807" s="174"/>
      <c r="V807" s="174"/>
      <c r="W807" s="174"/>
      <c r="X807" s="174"/>
      <c r="Y807" s="175">
        <v>0.48833333333333301</v>
      </c>
    </row>
    <row r="808" spans="1:25">
      <c r="A808" s="118"/>
      <c r="B808" s="101">
        <v>1</v>
      </c>
      <c r="C808" s="90">
        <v>5</v>
      </c>
      <c r="D808" s="177">
        <v>0.49</v>
      </c>
      <c r="E808" s="173"/>
      <c r="F808" s="174"/>
      <c r="G808" s="174"/>
      <c r="H808" s="174"/>
      <c r="I808" s="174"/>
      <c r="J808" s="174"/>
      <c r="K808" s="174"/>
      <c r="L808" s="174"/>
      <c r="M808" s="174"/>
      <c r="N808" s="174"/>
      <c r="O808" s="174"/>
      <c r="P808" s="174"/>
      <c r="Q808" s="174"/>
      <c r="R808" s="174"/>
      <c r="S808" s="174"/>
      <c r="T808" s="174"/>
      <c r="U808" s="174"/>
      <c r="V808" s="174"/>
      <c r="W808" s="174"/>
      <c r="X808" s="174"/>
      <c r="Y808" s="115"/>
    </row>
    <row r="809" spans="1:25">
      <c r="A809" s="118"/>
      <c r="B809" s="101">
        <v>1</v>
      </c>
      <c r="C809" s="90">
        <v>6</v>
      </c>
      <c r="D809" s="177">
        <v>0.48</v>
      </c>
      <c r="E809" s="173"/>
      <c r="F809" s="174"/>
      <c r="G809" s="174"/>
      <c r="H809" s="174"/>
      <c r="I809" s="174"/>
      <c r="J809" s="174"/>
      <c r="K809" s="174"/>
      <c r="L809" s="174"/>
      <c r="M809" s="174"/>
      <c r="N809" s="174"/>
      <c r="O809" s="174"/>
      <c r="P809" s="174"/>
      <c r="Q809" s="174"/>
      <c r="R809" s="174"/>
      <c r="S809" s="174"/>
      <c r="T809" s="174"/>
      <c r="U809" s="174"/>
      <c r="V809" s="174"/>
      <c r="W809" s="174"/>
      <c r="X809" s="174"/>
      <c r="Y809" s="115"/>
    </row>
    <row r="810" spans="1:25">
      <c r="A810" s="118"/>
      <c r="B810" s="102" t="s">
        <v>156</v>
      </c>
      <c r="C810" s="94"/>
      <c r="D810" s="179">
        <v>0.48833333333333334</v>
      </c>
      <c r="E810" s="173"/>
      <c r="F810" s="174"/>
      <c r="G810" s="174"/>
      <c r="H810" s="174"/>
      <c r="I810" s="174"/>
      <c r="J810" s="174"/>
      <c r="K810" s="174"/>
      <c r="L810" s="174"/>
      <c r="M810" s="174"/>
      <c r="N810" s="174"/>
      <c r="O810" s="174"/>
      <c r="P810" s="174"/>
      <c r="Q810" s="174"/>
      <c r="R810" s="174"/>
      <c r="S810" s="174"/>
      <c r="T810" s="174"/>
      <c r="U810" s="174"/>
      <c r="V810" s="174"/>
      <c r="W810" s="174"/>
      <c r="X810" s="174"/>
      <c r="Y810" s="115"/>
    </row>
    <row r="811" spans="1:25">
      <c r="A811" s="118"/>
      <c r="B811" s="2" t="s">
        <v>157</v>
      </c>
      <c r="C811" s="114"/>
      <c r="D811" s="107">
        <v>0.49</v>
      </c>
      <c r="E811" s="173"/>
      <c r="F811" s="174"/>
      <c r="G811" s="174"/>
      <c r="H811" s="174"/>
      <c r="I811" s="174"/>
      <c r="J811" s="174"/>
      <c r="K811" s="174"/>
      <c r="L811" s="174"/>
      <c r="M811" s="174"/>
      <c r="N811" s="174"/>
      <c r="O811" s="174"/>
      <c r="P811" s="174"/>
      <c r="Q811" s="174"/>
      <c r="R811" s="174"/>
      <c r="S811" s="174"/>
      <c r="T811" s="174"/>
      <c r="U811" s="174"/>
      <c r="V811" s="174"/>
      <c r="W811" s="174"/>
      <c r="X811" s="174"/>
      <c r="Y811" s="115"/>
    </row>
    <row r="812" spans="1:25">
      <c r="A812" s="118"/>
      <c r="B812" s="2" t="s">
        <v>158</v>
      </c>
      <c r="C812" s="114"/>
      <c r="D812" s="107">
        <v>1.1690451944500151E-2</v>
      </c>
      <c r="E812" s="136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115"/>
    </row>
    <row r="813" spans="1:25">
      <c r="A813" s="118"/>
      <c r="B813" s="2" t="s">
        <v>93</v>
      </c>
      <c r="C813" s="114"/>
      <c r="D813" s="95">
        <v>2.3939492036519079E-2</v>
      </c>
      <c r="E813" s="136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116"/>
    </row>
    <row r="814" spans="1:25">
      <c r="A814" s="118"/>
      <c r="B814" s="103" t="s">
        <v>159</v>
      </c>
      <c r="C814" s="114"/>
      <c r="D814" s="95">
        <v>6.6613381477509392E-16</v>
      </c>
      <c r="E814" s="136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116"/>
    </row>
    <row r="815" spans="1:25">
      <c r="B815" s="124"/>
      <c r="C815" s="102"/>
      <c r="D815" s="111"/>
    </row>
    <row r="816" spans="1:25">
      <c r="B816" s="128" t="s">
        <v>265</v>
      </c>
      <c r="Y816" s="112" t="s">
        <v>171</v>
      </c>
    </row>
    <row r="817" spans="1:25">
      <c r="A817" s="108" t="s">
        <v>62</v>
      </c>
      <c r="B817" s="100" t="s">
        <v>120</v>
      </c>
      <c r="C817" s="97" t="s">
        <v>121</v>
      </c>
      <c r="D817" s="98" t="s">
        <v>142</v>
      </c>
      <c r="E817" s="136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112">
        <v>1</v>
      </c>
    </row>
    <row r="818" spans="1:25">
      <c r="A818" s="118"/>
      <c r="B818" s="101" t="s">
        <v>143</v>
      </c>
      <c r="C818" s="90" t="s">
        <v>143</v>
      </c>
      <c r="D818" s="134" t="s">
        <v>144</v>
      </c>
      <c r="E818" s="136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112" t="s">
        <v>3</v>
      </c>
    </row>
    <row r="819" spans="1:25">
      <c r="A819" s="118"/>
      <c r="B819" s="101"/>
      <c r="C819" s="90"/>
      <c r="D819" s="91" t="s">
        <v>154</v>
      </c>
      <c r="E819" s="136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112">
        <v>2</v>
      </c>
    </row>
    <row r="820" spans="1:25">
      <c r="A820" s="118"/>
      <c r="B820" s="101"/>
      <c r="C820" s="90"/>
      <c r="D820" s="109"/>
      <c r="E820" s="136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112">
        <v>2</v>
      </c>
    </row>
    <row r="821" spans="1:25">
      <c r="A821" s="118"/>
      <c r="B821" s="100">
        <v>1</v>
      </c>
      <c r="C821" s="96">
        <v>1</v>
      </c>
      <c r="D821" s="104">
        <v>0.9</v>
      </c>
      <c r="E821" s="136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112">
        <v>1</v>
      </c>
    </row>
    <row r="822" spans="1:25">
      <c r="A822" s="118"/>
      <c r="B822" s="101">
        <v>1</v>
      </c>
      <c r="C822" s="90">
        <v>2</v>
      </c>
      <c r="D822" s="92">
        <v>0.9</v>
      </c>
      <c r="E822" s="136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112">
        <v>10</v>
      </c>
    </row>
    <row r="823" spans="1:25">
      <c r="A823" s="118"/>
      <c r="B823" s="102" t="s">
        <v>156</v>
      </c>
      <c r="C823" s="94"/>
      <c r="D823" s="106">
        <v>0.9</v>
      </c>
      <c r="E823" s="136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113"/>
    </row>
    <row r="824" spans="1:25">
      <c r="A824" s="118"/>
      <c r="B824" s="2" t="s">
        <v>157</v>
      </c>
      <c r="C824" s="114"/>
      <c r="D824" s="93">
        <v>0.9</v>
      </c>
      <c r="E824" s="136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113">
        <v>0.9</v>
      </c>
    </row>
    <row r="825" spans="1:25">
      <c r="A825" s="118"/>
      <c r="B825" s="2" t="s">
        <v>158</v>
      </c>
      <c r="C825" s="114"/>
      <c r="D825" s="93">
        <v>0</v>
      </c>
      <c r="E825" s="180"/>
      <c r="F825" s="181"/>
      <c r="G825" s="181"/>
      <c r="H825" s="181"/>
      <c r="I825" s="181"/>
      <c r="J825" s="181"/>
      <c r="K825" s="181"/>
      <c r="L825" s="181"/>
      <c r="M825" s="181"/>
      <c r="N825" s="181"/>
      <c r="O825" s="181"/>
      <c r="P825" s="181"/>
      <c r="Q825" s="181"/>
      <c r="R825" s="181"/>
      <c r="S825" s="181"/>
      <c r="T825" s="181"/>
      <c r="U825" s="181"/>
      <c r="V825" s="181"/>
      <c r="W825" s="181"/>
      <c r="X825" s="181"/>
      <c r="Y825" s="113"/>
    </row>
    <row r="826" spans="1:25">
      <c r="A826" s="118"/>
      <c r="B826" s="2" t="s">
        <v>93</v>
      </c>
      <c r="C826" s="114"/>
      <c r="D826" s="95">
        <v>0</v>
      </c>
      <c r="E826" s="136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116"/>
    </row>
    <row r="827" spans="1:25">
      <c r="A827" s="118"/>
      <c r="B827" s="103" t="s">
        <v>159</v>
      </c>
      <c r="C827" s="114"/>
      <c r="D827" s="95">
        <v>0</v>
      </c>
      <c r="E827" s="136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116"/>
    </row>
    <row r="828" spans="1:25">
      <c r="B828" s="124"/>
      <c r="C828" s="102"/>
      <c r="D828" s="111"/>
    </row>
    <row r="829" spans="1:25">
      <c r="B829" s="128" t="s">
        <v>266</v>
      </c>
      <c r="Y829" s="112" t="s">
        <v>171</v>
      </c>
    </row>
    <row r="830" spans="1:25">
      <c r="A830" s="108" t="s">
        <v>63</v>
      </c>
      <c r="B830" s="100" t="s">
        <v>120</v>
      </c>
      <c r="C830" s="97" t="s">
        <v>121</v>
      </c>
      <c r="D830" s="98" t="s">
        <v>142</v>
      </c>
      <c r="E830" s="136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112">
        <v>1</v>
      </c>
    </row>
    <row r="831" spans="1:25">
      <c r="A831" s="118"/>
      <c r="B831" s="101" t="s">
        <v>143</v>
      </c>
      <c r="C831" s="90" t="s">
        <v>143</v>
      </c>
      <c r="D831" s="134" t="s">
        <v>144</v>
      </c>
      <c r="E831" s="136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112" t="s">
        <v>3</v>
      </c>
    </row>
    <row r="832" spans="1:25">
      <c r="A832" s="118"/>
      <c r="B832" s="101"/>
      <c r="C832" s="90"/>
      <c r="D832" s="91" t="s">
        <v>154</v>
      </c>
      <c r="E832" s="136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112">
        <v>2</v>
      </c>
    </row>
    <row r="833" spans="1:25">
      <c r="A833" s="118"/>
      <c r="B833" s="101"/>
      <c r="C833" s="90"/>
      <c r="D833" s="109"/>
      <c r="E833" s="136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112">
        <v>2</v>
      </c>
    </row>
    <row r="834" spans="1:25">
      <c r="A834" s="118"/>
      <c r="B834" s="100">
        <v>1</v>
      </c>
      <c r="C834" s="96">
        <v>1</v>
      </c>
      <c r="D834" s="104">
        <v>0.4</v>
      </c>
      <c r="E834" s="136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112">
        <v>1</v>
      </c>
    </row>
    <row r="835" spans="1:25">
      <c r="A835" s="118"/>
      <c r="B835" s="101">
        <v>1</v>
      </c>
      <c r="C835" s="90">
        <v>2</v>
      </c>
      <c r="D835" s="92">
        <v>0.4</v>
      </c>
      <c r="E835" s="136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112">
        <v>11</v>
      </c>
    </row>
    <row r="836" spans="1:25">
      <c r="A836" s="118"/>
      <c r="B836" s="102" t="s">
        <v>156</v>
      </c>
      <c r="C836" s="94"/>
      <c r="D836" s="106">
        <v>0.4</v>
      </c>
      <c r="E836" s="136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113"/>
    </row>
    <row r="837" spans="1:25">
      <c r="A837" s="118"/>
      <c r="B837" s="2" t="s">
        <v>157</v>
      </c>
      <c r="C837" s="114"/>
      <c r="D837" s="93">
        <v>0.4</v>
      </c>
      <c r="E837" s="136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113">
        <v>0.4</v>
      </c>
    </row>
    <row r="838" spans="1:25">
      <c r="A838" s="118"/>
      <c r="B838" s="2" t="s">
        <v>158</v>
      </c>
      <c r="C838" s="114"/>
      <c r="D838" s="93">
        <v>0</v>
      </c>
      <c r="E838" s="180"/>
      <c r="F838" s="181"/>
      <c r="G838" s="181"/>
      <c r="H838" s="181"/>
      <c r="I838" s="181"/>
      <c r="J838" s="181"/>
      <c r="K838" s="181"/>
      <c r="L838" s="181"/>
      <c r="M838" s="181"/>
      <c r="N838" s="181"/>
      <c r="O838" s="181"/>
      <c r="P838" s="181"/>
      <c r="Q838" s="181"/>
      <c r="R838" s="181"/>
      <c r="S838" s="181"/>
      <c r="T838" s="181"/>
      <c r="U838" s="181"/>
      <c r="V838" s="181"/>
      <c r="W838" s="181"/>
      <c r="X838" s="181"/>
      <c r="Y838" s="113"/>
    </row>
    <row r="839" spans="1:25">
      <c r="A839" s="118"/>
      <c r="B839" s="2" t="s">
        <v>93</v>
      </c>
      <c r="C839" s="114"/>
      <c r="D839" s="95">
        <v>0</v>
      </c>
      <c r="E839" s="136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116"/>
    </row>
    <row r="840" spans="1:25">
      <c r="A840" s="118"/>
      <c r="B840" s="103" t="s">
        <v>159</v>
      </c>
      <c r="C840" s="114"/>
      <c r="D840" s="95">
        <v>0</v>
      </c>
      <c r="E840" s="136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116"/>
    </row>
    <row r="841" spans="1:25">
      <c r="B841" s="124"/>
      <c r="C841" s="102"/>
      <c r="D841" s="111"/>
    </row>
    <row r="842" spans="1:25">
      <c r="B842" s="128" t="s">
        <v>267</v>
      </c>
      <c r="Y842" s="112" t="s">
        <v>171</v>
      </c>
    </row>
    <row r="843" spans="1:25">
      <c r="A843" s="108" t="s">
        <v>32</v>
      </c>
      <c r="B843" s="100" t="s">
        <v>120</v>
      </c>
      <c r="C843" s="97" t="s">
        <v>121</v>
      </c>
      <c r="D843" s="98" t="s">
        <v>142</v>
      </c>
      <c r="E843" s="99" t="s">
        <v>142</v>
      </c>
      <c r="F843" s="136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112">
        <v>1</v>
      </c>
    </row>
    <row r="844" spans="1:25">
      <c r="A844" s="118"/>
      <c r="B844" s="101" t="s">
        <v>143</v>
      </c>
      <c r="C844" s="90" t="s">
        <v>143</v>
      </c>
      <c r="D844" s="134" t="s">
        <v>144</v>
      </c>
      <c r="E844" s="135" t="s">
        <v>145</v>
      </c>
      <c r="F844" s="136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112" t="s">
        <v>3</v>
      </c>
    </row>
    <row r="845" spans="1:25">
      <c r="A845" s="118"/>
      <c r="B845" s="101"/>
      <c r="C845" s="90"/>
      <c r="D845" s="91" t="s">
        <v>154</v>
      </c>
      <c r="E845" s="92" t="s">
        <v>154</v>
      </c>
      <c r="F845" s="136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112">
        <v>2</v>
      </c>
    </row>
    <row r="846" spans="1:25">
      <c r="A846" s="118"/>
      <c r="B846" s="101"/>
      <c r="C846" s="90"/>
      <c r="D846" s="109"/>
      <c r="E846" s="109"/>
      <c r="F846" s="136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112">
        <v>2</v>
      </c>
    </row>
    <row r="847" spans="1:25">
      <c r="A847" s="118"/>
      <c r="B847" s="100">
        <v>1</v>
      </c>
      <c r="C847" s="96">
        <v>1</v>
      </c>
      <c r="D847" s="104"/>
      <c r="E847" s="104">
        <v>3.9</v>
      </c>
      <c r="F847" s="136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112">
        <v>1</v>
      </c>
    </row>
    <row r="848" spans="1:25">
      <c r="A848" s="118"/>
      <c r="B848" s="101">
        <v>1</v>
      </c>
      <c r="C848" s="90">
        <v>2</v>
      </c>
      <c r="D848" s="92">
        <v>5</v>
      </c>
      <c r="E848" s="92">
        <v>4</v>
      </c>
      <c r="F848" s="136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112">
        <v>12</v>
      </c>
    </row>
    <row r="849" spans="1:25">
      <c r="A849" s="118"/>
      <c r="B849" s="101">
        <v>1</v>
      </c>
      <c r="C849" s="90">
        <v>3</v>
      </c>
      <c r="D849" s="92"/>
      <c r="E849" s="92">
        <v>4.5</v>
      </c>
      <c r="F849" s="136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112">
        <v>16</v>
      </c>
    </row>
    <row r="850" spans="1:25">
      <c r="A850" s="118"/>
      <c r="B850" s="101">
        <v>1</v>
      </c>
      <c r="C850" s="90">
        <v>4</v>
      </c>
      <c r="D850" s="92"/>
      <c r="E850" s="92">
        <v>4.3</v>
      </c>
      <c r="F850" s="136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112">
        <v>4.5916666666666703</v>
      </c>
    </row>
    <row r="851" spans="1:25">
      <c r="A851" s="118"/>
      <c r="B851" s="101">
        <v>1</v>
      </c>
      <c r="C851" s="90">
        <v>5</v>
      </c>
      <c r="D851" s="92">
        <v>5.2</v>
      </c>
      <c r="E851" s="92">
        <v>4.0999999999999996</v>
      </c>
      <c r="F851" s="136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113"/>
    </row>
    <row r="852" spans="1:25">
      <c r="A852" s="118"/>
      <c r="B852" s="101">
        <v>1</v>
      </c>
      <c r="C852" s="90">
        <v>6</v>
      </c>
      <c r="D852" s="92"/>
      <c r="E852" s="92">
        <v>3.7</v>
      </c>
      <c r="F852" s="136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113"/>
    </row>
    <row r="853" spans="1:25">
      <c r="A853" s="118"/>
      <c r="B853" s="102" t="s">
        <v>156</v>
      </c>
      <c r="C853" s="94"/>
      <c r="D853" s="106">
        <v>5.0999999999999996</v>
      </c>
      <c r="E853" s="106">
        <v>4.083333333333333</v>
      </c>
      <c r="F853" s="136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113"/>
    </row>
    <row r="854" spans="1:25">
      <c r="A854" s="118"/>
      <c r="B854" s="2" t="s">
        <v>157</v>
      </c>
      <c r="C854" s="114"/>
      <c r="D854" s="93">
        <v>5.0999999999999996</v>
      </c>
      <c r="E854" s="93">
        <v>4.05</v>
      </c>
      <c r="F854" s="136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113"/>
    </row>
    <row r="855" spans="1:25">
      <c r="A855" s="118"/>
      <c r="B855" s="2" t="s">
        <v>158</v>
      </c>
      <c r="C855" s="114"/>
      <c r="D855" s="93">
        <v>0.14142135623730964</v>
      </c>
      <c r="E855" s="93">
        <v>0.28577380332470403</v>
      </c>
      <c r="F855" s="180"/>
      <c r="G855" s="181"/>
      <c r="H855" s="181"/>
      <c r="I855" s="181"/>
      <c r="J855" s="181"/>
      <c r="K855" s="181"/>
      <c r="L855" s="181"/>
      <c r="M855" s="181"/>
      <c r="N855" s="181"/>
      <c r="O855" s="181"/>
      <c r="P855" s="181"/>
      <c r="Q855" s="181"/>
      <c r="R855" s="181"/>
      <c r="S855" s="181"/>
      <c r="T855" s="181"/>
      <c r="U855" s="181"/>
      <c r="V855" s="181"/>
      <c r="W855" s="181"/>
      <c r="X855" s="181"/>
      <c r="Y855" s="113"/>
    </row>
    <row r="856" spans="1:25">
      <c r="A856" s="118"/>
      <c r="B856" s="2" t="s">
        <v>93</v>
      </c>
      <c r="C856" s="114"/>
      <c r="D856" s="95">
        <v>2.7729677693590127E-2</v>
      </c>
      <c r="E856" s="95">
        <v>6.9985421222376498E-2</v>
      </c>
      <c r="F856" s="136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116"/>
    </row>
    <row r="857" spans="1:25">
      <c r="A857" s="118"/>
      <c r="B857" s="103" t="s">
        <v>159</v>
      </c>
      <c r="C857" s="114"/>
      <c r="D857" s="95">
        <v>0.11070780399273961</v>
      </c>
      <c r="E857" s="95">
        <v>-0.11070780399274127</v>
      </c>
      <c r="F857" s="136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116"/>
    </row>
    <row r="858" spans="1:25">
      <c r="B858" s="124"/>
      <c r="C858" s="102"/>
      <c r="D858" s="111"/>
      <c r="E858" s="111"/>
    </row>
    <row r="859" spans="1:25">
      <c r="B859" s="128" t="s">
        <v>268</v>
      </c>
      <c r="Y859" s="112" t="s">
        <v>171</v>
      </c>
    </row>
    <row r="860" spans="1:25">
      <c r="A860" s="108" t="s">
        <v>65</v>
      </c>
      <c r="B860" s="100" t="s">
        <v>120</v>
      </c>
      <c r="C860" s="97" t="s">
        <v>121</v>
      </c>
      <c r="D860" s="98" t="s">
        <v>142</v>
      </c>
      <c r="E860" s="136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112">
        <v>1</v>
      </c>
    </row>
    <row r="861" spans="1:25">
      <c r="A861" s="118"/>
      <c r="B861" s="101" t="s">
        <v>143</v>
      </c>
      <c r="C861" s="90" t="s">
        <v>143</v>
      </c>
      <c r="D861" s="134" t="s">
        <v>145</v>
      </c>
      <c r="E861" s="136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112" t="s">
        <v>3</v>
      </c>
    </row>
    <row r="862" spans="1:25">
      <c r="A862" s="118"/>
      <c r="B862" s="101"/>
      <c r="C862" s="90"/>
      <c r="D862" s="91" t="s">
        <v>154</v>
      </c>
      <c r="E862" s="136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112">
        <v>0</v>
      </c>
    </row>
    <row r="863" spans="1:25">
      <c r="A863" s="118"/>
      <c r="B863" s="101"/>
      <c r="C863" s="90"/>
      <c r="D863" s="109"/>
      <c r="E863" s="136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112">
        <v>0</v>
      </c>
    </row>
    <row r="864" spans="1:25">
      <c r="A864" s="118"/>
      <c r="B864" s="100">
        <v>1</v>
      </c>
      <c r="C864" s="96">
        <v>1</v>
      </c>
      <c r="D864" s="190">
        <v>119</v>
      </c>
      <c r="E864" s="191"/>
      <c r="F864" s="192"/>
      <c r="G864" s="192"/>
      <c r="H864" s="192"/>
      <c r="I864" s="192"/>
      <c r="J864" s="192"/>
      <c r="K864" s="192"/>
      <c r="L864" s="192"/>
      <c r="M864" s="192"/>
      <c r="N864" s="192"/>
      <c r="O864" s="192"/>
      <c r="P864" s="192"/>
      <c r="Q864" s="192"/>
      <c r="R864" s="192"/>
      <c r="S864" s="192"/>
      <c r="T864" s="192"/>
      <c r="U864" s="192"/>
      <c r="V864" s="192"/>
      <c r="W864" s="192"/>
      <c r="X864" s="192"/>
      <c r="Y864" s="193">
        <v>1</v>
      </c>
    </row>
    <row r="865" spans="1:25">
      <c r="A865" s="118"/>
      <c r="B865" s="101">
        <v>1</v>
      </c>
      <c r="C865" s="90">
        <v>2</v>
      </c>
      <c r="D865" s="194">
        <v>119</v>
      </c>
      <c r="E865" s="191"/>
      <c r="F865" s="192"/>
      <c r="G865" s="192"/>
      <c r="H865" s="192"/>
      <c r="I865" s="192"/>
      <c r="J865" s="192"/>
      <c r="K865" s="192"/>
      <c r="L865" s="192"/>
      <c r="M865" s="192"/>
      <c r="N865" s="192"/>
      <c r="O865" s="192"/>
      <c r="P865" s="192"/>
      <c r="Q865" s="192"/>
      <c r="R865" s="192"/>
      <c r="S865" s="192"/>
      <c r="T865" s="192"/>
      <c r="U865" s="192"/>
      <c r="V865" s="192"/>
      <c r="W865" s="192"/>
      <c r="X865" s="192"/>
      <c r="Y865" s="193">
        <v>13</v>
      </c>
    </row>
    <row r="866" spans="1:25">
      <c r="A866" s="118"/>
      <c r="B866" s="101">
        <v>1</v>
      </c>
      <c r="C866" s="90">
        <v>3</v>
      </c>
      <c r="D866" s="194">
        <v>115</v>
      </c>
      <c r="E866" s="191"/>
      <c r="F866" s="192"/>
      <c r="G866" s="192"/>
      <c r="H866" s="192"/>
      <c r="I866" s="192"/>
      <c r="J866" s="192"/>
      <c r="K866" s="192"/>
      <c r="L866" s="192"/>
      <c r="M866" s="192"/>
      <c r="N866" s="192"/>
      <c r="O866" s="192"/>
      <c r="P866" s="192"/>
      <c r="Q866" s="192"/>
      <c r="R866" s="192"/>
      <c r="S866" s="192"/>
      <c r="T866" s="192"/>
      <c r="U866" s="192"/>
      <c r="V866" s="192"/>
      <c r="W866" s="192"/>
      <c r="X866" s="192"/>
      <c r="Y866" s="193">
        <v>16</v>
      </c>
    </row>
    <row r="867" spans="1:25">
      <c r="A867" s="118"/>
      <c r="B867" s="101">
        <v>1</v>
      </c>
      <c r="C867" s="90">
        <v>4</v>
      </c>
      <c r="D867" s="194">
        <v>121</v>
      </c>
      <c r="E867" s="191"/>
      <c r="F867" s="192"/>
      <c r="G867" s="192"/>
      <c r="H867" s="192"/>
      <c r="I867" s="192"/>
      <c r="J867" s="192"/>
      <c r="K867" s="192"/>
      <c r="L867" s="192"/>
      <c r="M867" s="192"/>
      <c r="N867" s="192"/>
      <c r="O867" s="192"/>
      <c r="P867" s="192"/>
      <c r="Q867" s="192"/>
      <c r="R867" s="192"/>
      <c r="S867" s="192"/>
      <c r="T867" s="192"/>
      <c r="U867" s="192"/>
      <c r="V867" s="192"/>
      <c r="W867" s="192"/>
      <c r="X867" s="192"/>
      <c r="Y867" s="193">
        <v>118.833333333333</v>
      </c>
    </row>
    <row r="868" spans="1:25">
      <c r="A868" s="118"/>
      <c r="B868" s="101">
        <v>1</v>
      </c>
      <c r="C868" s="90">
        <v>5</v>
      </c>
      <c r="D868" s="194">
        <v>120</v>
      </c>
      <c r="E868" s="191"/>
      <c r="F868" s="192"/>
      <c r="G868" s="192"/>
      <c r="H868" s="192"/>
      <c r="I868" s="192"/>
      <c r="J868" s="192"/>
      <c r="K868" s="192"/>
      <c r="L868" s="192"/>
      <c r="M868" s="192"/>
      <c r="N868" s="192"/>
      <c r="O868" s="192"/>
      <c r="P868" s="192"/>
      <c r="Q868" s="192"/>
      <c r="R868" s="192"/>
      <c r="S868" s="192"/>
      <c r="T868" s="192"/>
      <c r="U868" s="192"/>
      <c r="V868" s="192"/>
      <c r="W868" s="192"/>
      <c r="X868" s="192"/>
      <c r="Y868" s="195"/>
    </row>
    <row r="869" spans="1:25">
      <c r="A869" s="118"/>
      <c r="B869" s="101">
        <v>1</v>
      </c>
      <c r="C869" s="90">
        <v>6</v>
      </c>
      <c r="D869" s="194">
        <v>119</v>
      </c>
      <c r="E869" s="191"/>
      <c r="F869" s="192"/>
      <c r="G869" s="192"/>
      <c r="H869" s="192"/>
      <c r="I869" s="192"/>
      <c r="J869" s="192"/>
      <c r="K869" s="192"/>
      <c r="L869" s="192"/>
      <c r="M869" s="192"/>
      <c r="N869" s="192"/>
      <c r="O869" s="192"/>
      <c r="P869" s="192"/>
      <c r="Q869" s="192"/>
      <c r="R869" s="192"/>
      <c r="S869" s="192"/>
      <c r="T869" s="192"/>
      <c r="U869" s="192"/>
      <c r="V869" s="192"/>
      <c r="W869" s="192"/>
      <c r="X869" s="192"/>
      <c r="Y869" s="195"/>
    </row>
    <row r="870" spans="1:25">
      <c r="A870" s="118"/>
      <c r="B870" s="102" t="s">
        <v>156</v>
      </c>
      <c r="C870" s="94"/>
      <c r="D870" s="196">
        <v>118.83333333333333</v>
      </c>
      <c r="E870" s="191"/>
      <c r="F870" s="192"/>
      <c r="G870" s="192"/>
      <c r="H870" s="192"/>
      <c r="I870" s="192"/>
      <c r="J870" s="192"/>
      <c r="K870" s="192"/>
      <c r="L870" s="192"/>
      <c r="M870" s="192"/>
      <c r="N870" s="192"/>
      <c r="O870" s="192"/>
      <c r="P870" s="192"/>
      <c r="Q870" s="192"/>
      <c r="R870" s="192"/>
      <c r="S870" s="192"/>
      <c r="T870" s="192"/>
      <c r="U870" s="192"/>
      <c r="V870" s="192"/>
      <c r="W870" s="192"/>
      <c r="X870" s="192"/>
      <c r="Y870" s="195"/>
    </row>
    <row r="871" spans="1:25">
      <c r="A871" s="118"/>
      <c r="B871" s="2" t="s">
        <v>157</v>
      </c>
      <c r="C871" s="114"/>
      <c r="D871" s="197">
        <v>119</v>
      </c>
      <c r="E871" s="191"/>
      <c r="F871" s="192"/>
      <c r="G871" s="192"/>
      <c r="H871" s="192"/>
      <c r="I871" s="192"/>
      <c r="J871" s="192"/>
      <c r="K871" s="192"/>
      <c r="L871" s="192"/>
      <c r="M871" s="192"/>
      <c r="N871" s="192"/>
      <c r="O871" s="192"/>
      <c r="P871" s="192"/>
      <c r="Q871" s="192"/>
      <c r="R871" s="192"/>
      <c r="S871" s="192"/>
      <c r="T871" s="192"/>
      <c r="U871" s="192"/>
      <c r="V871" s="192"/>
      <c r="W871" s="192"/>
      <c r="X871" s="192"/>
      <c r="Y871" s="195"/>
    </row>
    <row r="872" spans="1:25">
      <c r="A872" s="118"/>
      <c r="B872" s="2" t="s">
        <v>158</v>
      </c>
      <c r="C872" s="114"/>
      <c r="D872" s="197">
        <v>2.0412414523193148</v>
      </c>
      <c r="E872" s="191"/>
      <c r="F872" s="192"/>
      <c r="G872" s="192"/>
      <c r="H872" s="192"/>
      <c r="I872" s="192"/>
      <c r="J872" s="192"/>
      <c r="K872" s="192"/>
      <c r="L872" s="192"/>
      <c r="M872" s="192"/>
      <c r="N872" s="192"/>
      <c r="O872" s="192"/>
      <c r="P872" s="192"/>
      <c r="Q872" s="192"/>
      <c r="R872" s="192"/>
      <c r="S872" s="192"/>
      <c r="T872" s="192"/>
      <c r="U872" s="192"/>
      <c r="V872" s="192"/>
      <c r="W872" s="192"/>
      <c r="X872" s="192"/>
      <c r="Y872" s="195"/>
    </row>
    <row r="873" spans="1:25">
      <c r="A873" s="118"/>
      <c r="B873" s="2" t="s">
        <v>93</v>
      </c>
      <c r="C873" s="114"/>
      <c r="D873" s="95">
        <v>1.7177347424846969E-2</v>
      </c>
      <c r="E873" s="136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116"/>
    </row>
    <row r="874" spans="1:25">
      <c r="A874" s="118"/>
      <c r="B874" s="103" t="s">
        <v>159</v>
      </c>
      <c r="C874" s="114"/>
      <c r="D874" s="95">
        <v>2.6645352591003757E-15</v>
      </c>
      <c r="E874" s="136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116"/>
    </row>
    <row r="875" spans="1:25">
      <c r="B875" s="124"/>
      <c r="C875" s="102"/>
      <c r="D875" s="111"/>
    </row>
    <row r="876" spans="1:25">
      <c r="B876" s="128" t="s">
        <v>269</v>
      </c>
      <c r="Y876" s="112" t="s">
        <v>171</v>
      </c>
    </row>
    <row r="877" spans="1:25">
      <c r="A877" s="108" t="s">
        <v>35</v>
      </c>
      <c r="B877" s="100" t="s">
        <v>120</v>
      </c>
      <c r="C877" s="97" t="s">
        <v>121</v>
      </c>
      <c r="D877" s="98" t="s">
        <v>142</v>
      </c>
      <c r="E877" s="99" t="s">
        <v>142</v>
      </c>
      <c r="F877" s="136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112">
        <v>1</v>
      </c>
    </row>
    <row r="878" spans="1:25">
      <c r="A878" s="118"/>
      <c r="B878" s="101" t="s">
        <v>143</v>
      </c>
      <c r="C878" s="90" t="s">
        <v>143</v>
      </c>
      <c r="D878" s="134" t="s">
        <v>144</v>
      </c>
      <c r="E878" s="135" t="s">
        <v>145</v>
      </c>
      <c r="F878" s="136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112" t="s">
        <v>3</v>
      </c>
    </row>
    <row r="879" spans="1:25">
      <c r="A879" s="118"/>
      <c r="B879" s="101"/>
      <c r="C879" s="90"/>
      <c r="D879" s="91" t="s">
        <v>154</v>
      </c>
      <c r="E879" s="92" t="s">
        <v>154</v>
      </c>
      <c r="F879" s="136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112">
        <v>2</v>
      </c>
    </row>
    <row r="880" spans="1:25">
      <c r="A880" s="118"/>
      <c r="B880" s="101"/>
      <c r="C880" s="90"/>
      <c r="D880" s="109"/>
      <c r="E880" s="109"/>
      <c r="F880" s="136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112">
        <v>2</v>
      </c>
    </row>
    <row r="881" spans="1:25">
      <c r="A881" s="118"/>
      <c r="B881" s="100">
        <v>1</v>
      </c>
      <c r="C881" s="96">
        <v>1</v>
      </c>
      <c r="D881" s="104"/>
      <c r="E881" s="104">
        <v>3.5</v>
      </c>
      <c r="F881" s="136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112">
        <v>1</v>
      </c>
    </row>
    <row r="882" spans="1:25">
      <c r="A882" s="118"/>
      <c r="B882" s="101">
        <v>1</v>
      </c>
      <c r="C882" s="90">
        <v>2</v>
      </c>
      <c r="D882" s="92">
        <v>4</v>
      </c>
      <c r="E882" s="92">
        <v>3.3</v>
      </c>
      <c r="F882" s="136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112">
        <v>14</v>
      </c>
    </row>
    <row r="883" spans="1:25">
      <c r="A883" s="118"/>
      <c r="B883" s="101">
        <v>1</v>
      </c>
      <c r="C883" s="90">
        <v>3</v>
      </c>
      <c r="D883" s="92"/>
      <c r="E883" s="92">
        <v>3.2</v>
      </c>
      <c r="F883" s="136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112">
        <v>16</v>
      </c>
    </row>
    <row r="884" spans="1:25">
      <c r="A884" s="118"/>
      <c r="B884" s="101">
        <v>1</v>
      </c>
      <c r="C884" s="90">
        <v>4</v>
      </c>
      <c r="D884" s="92"/>
      <c r="E884" s="92">
        <v>3.8</v>
      </c>
      <c r="F884" s="136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112">
        <v>3.625</v>
      </c>
    </row>
    <row r="885" spans="1:25">
      <c r="A885" s="118"/>
      <c r="B885" s="101">
        <v>1</v>
      </c>
      <c r="C885" s="90">
        <v>5</v>
      </c>
      <c r="D885" s="92">
        <v>3</v>
      </c>
      <c r="E885" s="92">
        <v>3.3</v>
      </c>
      <c r="F885" s="136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113"/>
    </row>
    <row r="886" spans="1:25">
      <c r="A886" s="118"/>
      <c r="B886" s="101">
        <v>1</v>
      </c>
      <c r="C886" s="90">
        <v>6</v>
      </c>
      <c r="D886" s="92"/>
      <c r="E886" s="92">
        <v>5.4</v>
      </c>
      <c r="F886" s="136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113"/>
    </row>
    <row r="887" spans="1:25">
      <c r="A887" s="118"/>
      <c r="B887" s="102" t="s">
        <v>156</v>
      </c>
      <c r="C887" s="94"/>
      <c r="D887" s="106">
        <v>3.5</v>
      </c>
      <c r="E887" s="106">
        <v>3.75</v>
      </c>
      <c r="F887" s="136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113"/>
    </row>
    <row r="888" spans="1:25">
      <c r="A888" s="118"/>
      <c r="B888" s="2" t="s">
        <v>157</v>
      </c>
      <c r="C888" s="114"/>
      <c r="D888" s="93">
        <v>3.5</v>
      </c>
      <c r="E888" s="93">
        <v>3.4</v>
      </c>
      <c r="F888" s="136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113"/>
    </row>
    <row r="889" spans="1:25">
      <c r="A889" s="118"/>
      <c r="B889" s="2" t="s">
        <v>158</v>
      </c>
      <c r="C889" s="114"/>
      <c r="D889" s="93">
        <v>0.70710678118654757</v>
      </c>
      <c r="E889" s="93">
        <v>0.8360621986431398</v>
      </c>
      <c r="F889" s="180"/>
      <c r="G889" s="181"/>
      <c r="H889" s="181"/>
      <c r="I889" s="181"/>
      <c r="J889" s="181"/>
      <c r="K889" s="181"/>
      <c r="L889" s="181"/>
      <c r="M889" s="181"/>
      <c r="N889" s="181"/>
      <c r="O889" s="181"/>
      <c r="P889" s="181"/>
      <c r="Q889" s="181"/>
      <c r="R889" s="181"/>
      <c r="S889" s="181"/>
      <c r="T889" s="181"/>
      <c r="U889" s="181"/>
      <c r="V889" s="181"/>
      <c r="W889" s="181"/>
      <c r="X889" s="181"/>
      <c r="Y889" s="113"/>
    </row>
    <row r="890" spans="1:25">
      <c r="A890" s="118"/>
      <c r="B890" s="2" t="s">
        <v>93</v>
      </c>
      <c r="C890" s="114"/>
      <c r="D890" s="95">
        <v>0.20203050891044216</v>
      </c>
      <c r="E890" s="95">
        <v>0.22294991963817062</v>
      </c>
      <c r="F890" s="136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116"/>
    </row>
    <row r="891" spans="1:25">
      <c r="A891" s="118"/>
      <c r="B891" s="103" t="s">
        <v>159</v>
      </c>
      <c r="C891" s="114"/>
      <c r="D891" s="95">
        <v>-3.4482758620689613E-2</v>
      </c>
      <c r="E891" s="95">
        <v>3.4482758620689724E-2</v>
      </c>
      <c r="F891" s="136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116"/>
    </row>
    <row r="892" spans="1:25">
      <c r="B892" s="124"/>
      <c r="C892" s="102"/>
      <c r="D892" s="111"/>
      <c r="E892" s="111"/>
    </row>
    <row r="893" spans="1:25">
      <c r="B893" s="128" t="s">
        <v>270</v>
      </c>
      <c r="Y893" s="112" t="s">
        <v>171</v>
      </c>
    </row>
    <row r="894" spans="1:25">
      <c r="A894" s="108" t="s">
        <v>38</v>
      </c>
      <c r="B894" s="100" t="s">
        <v>120</v>
      </c>
      <c r="C894" s="97" t="s">
        <v>121</v>
      </c>
      <c r="D894" s="98" t="s">
        <v>142</v>
      </c>
      <c r="E894" s="99" t="s">
        <v>142</v>
      </c>
      <c r="F894" s="136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112">
        <v>1</v>
      </c>
    </row>
    <row r="895" spans="1:25">
      <c r="A895" s="118"/>
      <c r="B895" s="101" t="s">
        <v>143</v>
      </c>
      <c r="C895" s="90" t="s">
        <v>143</v>
      </c>
      <c r="D895" s="134" t="s">
        <v>144</v>
      </c>
      <c r="E895" s="135" t="s">
        <v>145</v>
      </c>
      <c r="F895" s="136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112" t="s">
        <v>3</v>
      </c>
    </row>
    <row r="896" spans="1:25">
      <c r="A896" s="118"/>
      <c r="B896" s="101"/>
      <c r="C896" s="90"/>
      <c r="D896" s="91" t="s">
        <v>154</v>
      </c>
      <c r="E896" s="92" t="s">
        <v>154</v>
      </c>
      <c r="F896" s="136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112">
        <v>1</v>
      </c>
    </row>
    <row r="897" spans="1:25">
      <c r="A897" s="118"/>
      <c r="B897" s="101"/>
      <c r="C897" s="90"/>
      <c r="D897" s="109"/>
      <c r="E897" s="109"/>
      <c r="F897" s="136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112">
        <v>1</v>
      </c>
    </row>
    <row r="898" spans="1:25">
      <c r="A898" s="118"/>
      <c r="B898" s="100">
        <v>1</v>
      </c>
      <c r="C898" s="96">
        <v>1</v>
      </c>
      <c r="D898" s="182"/>
      <c r="E898" s="182">
        <v>20.100000000000001</v>
      </c>
      <c r="F898" s="183"/>
      <c r="G898" s="184"/>
      <c r="H898" s="184"/>
      <c r="I898" s="184"/>
      <c r="J898" s="184"/>
      <c r="K898" s="184"/>
      <c r="L898" s="184"/>
      <c r="M898" s="184"/>
      <c r="N898" s="184"/>
      <c r="O898" s="184"/>
      <c r="P898" s="184"/>
      <c r="Q898" s="184"/>
      <c r="R898" s="184"/>
      <c r="S898" s="184"/>
      <c r="T898" s="184"/>
      <c r="U898" s="184"/>
      <c r="V898" s="184"/>
      <c r="W898" s="184"/>
      <c r="X898" s="184"/>
      <c r="Y898" s="185">
        <v>1</v>
      </c>
    </row>
    <row r="899" spans="1:25">
      <c r="A899" s="118"/>
      <c r="B899" s="101">
        <v>1</v>
      </c>
      <c r="C899" s="90">
        <v>2</v>
      </c>
      <c r="D899" s="186">
        <v>25.9</v>
      </c>
      <c r="E899" s="186">
        <v>21.2</v>
      </c>
      <c r="F899" s="183"/>
      <c r="G899" s="184"/>
      <c r="H899" s="184"/>
      <c r="I899" s="184"/>
      <c r="J899" s="184"/>
      <c r="K899" s="184"/>
      <c r="L899" s="184"/>
      <c r="M899" s="184"/>
      <c r="N899" s="184"/>
      <c r="O899" s="184"/>
      <c r="P899" s="184"/>
      <c r="Q899" s="184"/>
      <c r="R899" s="184"/>
      <c r="S899" s="184"/>
      <c r="T899" s="184"/>
      <c r="U899" s="184"/>
      <c r="V899" s="184"/>
      <c r="W899" s="184"/>
      <c r="X899" s="184"/>
      <c r="Y899" s="185">
        <v>15</v>
      </c>
    </row>
    <row r="900" spans="1:25">
      <c r="A900" s="118"/>
      <c r="B900" s="101">
        <v>1</v>
      </c>
      <c r="C900" s="90">
        <v>3</v>
      </c>
      <c r="D900" s="186"/>
      <c r="E900" s="186">
        <v>18.8</v>
      </c>
      <c r="F900" s="183"/>
      <c r="G900" s="184"/>
      <c r="H900" s="184"/>
      <c r="I900" s="184"/>
      <c r="J900" s="184"/>
      <c r="K900" s="184"/>
      <c r="L900" s="184"/>
      <c r="M900" s="184"/>
      <c r="N900" s="184"/>
      <c r="O900" s="184"/>
      <c r="P900" s="184"/>
      <c r="Q900" s="184"/>
      <c r="R900" s="184"/>
      <c r="S900" s="184"/>
      <c r="T900" s="184"/>
      <c r="U900" s="184"/>
      <c r="V900" s="184"/>
      <c r="W900" s="184"/>
      <c r="X900" s="184"/>
      <c r="Y900" s="185">
        <v>16</v>
      </c>
    </row>
    <row r="901" spans="1:25">
      <c r="A901" s="118"/>
      <c r="B901" s="101">
        <v>1</v>
      </c>
      <c r="C901" s="90">
        <v>4</v>
      </c>
      <c r="D901" s="186"/>
      <c r="E901" s="186">
        <v>20.8</v>
      </c>
      <c r="F901" s="183"/>
      <c r="G901" s="184"/>
      <c r="H901" s="184"/>
      <c r="I901" s="184"/>
      <c r="J901" s="184"/>
      <c r="K901" s="184"/>
      <c r="L901" s="184"/>
      <c r="M901" s="184"/>
      <c r="N901" s="184"/>
      <c r="O901" s="184"/>
      <c r="P901" s="184"/>
      <c r="Q901" s="184"/>
      <c r="R901" s="184"/>
      <c r="S901" s="184"/>
      <c r="T901" s="184"/>
      <c r="U901" s="184"/>
      <c r="V901" s="184"/>
      <c r="W901" s="184"/>
      <c r="X901" s="184"/>
      <c r="Y901" s="185">
        <v>23.116666666666699</v>
      </c>
    </row>
    <row r="902" spans="1:25">
      <c r="A902" s="118"/>
      <c r="B902" s="101">
        <v>1</v>
      </c>
      <c r="C902" s="90">
        <v>5</v>
      </c>
      <c r="D902" s="186">
        <v>26.2</v>
      </c>
      <c r="E902" s="186">
        <v>20.9</v>
      </c>
      <c r="F902" s="183"/>
      <c r="G902" s="184"/>
      <c r="H902" s="184"/>
      <c r="I902" s="184"/>
      <c r="J902" s="184"/>
      <c r="K902" s="184"/>
      <c r="L902" s="184"/>
      <c r="M902" s="184"/>
      <c r="N902" s="184"/>
      <c r="O902" s="184"/>
      <c r="P902" s="184"/>
      <c r="Q902" s="184"/>
      <c r="R902" s="184"/>
      <c r="S902" s="184"/>
      <c r="T902" s="184"/>
      <c r="U902" s="184"/>
      <c r="V902" s="184"/>
      <c r="W902" s="184"/>
      <c r="X902" s="184"/>
      <c r="Y902" s="187"/>
    </row>
    <row r="903" spans="1:25">
      <c r="A903" s="118"/>
      <c r="B903" s="101">
        <v>1</v>
      </c>
      <c r="C903" s="90">
        <v>6</v>
      </c>
      <c r="D903" s="186"/>
      <c r="E903" s="186">
        <v>19.3</v>
      </c>
      <c r="F903" s="183"/>
      <c r="G903" s="184"/>
      <c r="H903" s="184"/>
      <c r="I903" s="184"/>
      <c r="J903" s="184"/>
      <c r="K903" s="184"/>
      <c r="L903" s="184"/>
      <c r="M903" s="184"/>
      <c r="N903" s="184"/>
      <c r="O903" s="184"/>
      <c r="P903" s="184"/>
      <c r="Q903" s="184"/>
      <c r="R903" s="184"/>
      <c r="S903" s="184"/>
      <c r="T903" s="184"/>
      <c r="U903" s="184"/>
      <c r="V903" s="184"/>
      <c r="W903" s="184"/>
      <c r="X903" s="184"/>
      <c r="Y903" s="187"/>
    </row>
    <row r="904" spans="1:25">
      <c r="A904" s="118"/>
      <c r="B904" s="102" t="s">
        <v>156</v>
      </c>
      <c r="C904" s="94"/>
      <c r="D904" s="188">
        <v>26.049999999999997</v>
      </c>
      <c r="E904" s="188">
        <v>20.18333333333333</v>
      </c>
      <c r="F904" s="183"/>
      <c r="G904" s="184"/>
      <c r="H904" s="184"/>
      <c r="I904" s="184"/>
      <c r="J904" s="184"/>
      <c r="K904" s="184"/>
      <c r="L904" s="184"/>
      <c r="M904" s="184"/>
      <c r="N904" s="184"/>
      <c r="O904" s="184"/>
      <c r="P904" s="184"/>
      <c r="Q904" s="184"/>
      <c r="R904" s="184"/>
      <c r="S904" s="184"/>
      <c r="T904" s="184"/>
      <c r="U904" s="184"/>
      <c r="V904" s="184"/>
      <c r="W904" s="184"/>
      <c r="X904" s="184"/>
      <c r="Y904" s="187"/>
    </row>
    <row r="905" spans="1:25">
      <c r="A905" s="118"/>
      <c r="B905" s="2" t="s">
        <v>157</v>
      </c>
      <c r="C905" s="114"/>
      <c r="D905" s="189">
        <v>26.049999999999997</v>
      </c>
      <c r="E905" s="189">
        <v>20.450000000000003</v>
      </c>
      <c r="F905" s="183"/>
      <c r="G905" s="184"/>
      <c r="H905" s="184"/>
      <c r="I905" s="184"/>
      <c r="J905" s="184"/>
      <c r="K905" s="184"/>
      <c r="L905" s="184"/>
      <c r="M905" s="184"/>
      <c r="N905" s="184"/>
      <c r="O905" s="184"/>
      <c r="P905" s="184"/>
      <c r="Q905" s="184"/>
      <c r="R905" s="184"/>
      <c r="S905" s="184"/>
      <c r="T905" s="184"/>
      <c r="U905" s="184"/>
      <c r="V905" s="184"/>
      <c r="W905" s="184"/>
      <c r="X905" s="184"/>
      <c r="Y905" s="187"/>
    </row>
    <row r="906" spans="1:25">
      <c r="A906" s="118"/>
      <c r="B906" s="2" t="s">
        <v>158</v>
      </c>
      <c r="C906" s="114"/>
      <c r="D906" s="189">
        <v>0.21213203435596475</v>
      </c>
      <c r="E906" s="189">
        <v>0.96211572415518998</v>
      </c>
      <c r="F906" s="183"/>
      <c r="G906" s="184"/>
      <c r="H906" s="184"/>
      <c r="I906" s="184"/>
      <c r="J906" s="184"/>
      <c r="K906" s="184"/>
      <c r="L906" s="184"/>
      <c r="M906" s="184"/>
      <c r="N906" s="184"/>
      <c r="O906" s="184"/>
      <c r="P906" s="184"/>
      <c r="Q906" s="184"/>
      <c r="R906" s="184"/>
      <c r="S906" s="184"/>
      <c r="T906" s="184"/>
      <c r="U906" s="184"/>
      <c r="V906" s="184"/>
      <c r="W906" s="184"/>
      <c r="X906" s="184"/>
      <c r="Y906" s="187"/>
    </row>
    <row r="907" spans="1:25">
      <c r="A907" s="118"/>
      <c r="B907" s="2" t="s">
        <v>93</v>
      </c>
      <c r="C907" s="114"/>
      <c r="D907" s="95">
        <v>8.1432642747011428E-3</v>
      </c>
      <c r="E907" s="95">
        <v>4.7668822006037496E-2</v>
      </c>
      <c r="F907" s="136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116"/>
    </row>
    <row r="908" spans="1:25">
      <c r="A908" s="118"/>
      <c r="B908" s="103" t="s">
        <v>159</v>
      </c>
      <c r="C908" s="114"/>
      <c r="D908" s="95">
        <v>0.1268925739005029</v>
      </c>
      <c r="E908" s="95">
        <v>-0.12689257390050601</v>
      </c>
      <c r="F908" s="136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116"/>
    </row>
    <row r="909" spans="1:25">
      <c r="B909" s="124"/>
      <c r="C909" s="102"/>
      <c r="D909" s="111"/>
      <c r="E909" s="111"/>
    </row>
    <row r="910" spans="1:25">
      <c r="B910" s="128" t="s">
        <v>271</v>
      </c>
      <c r="Y910" s="112" t="s">
        <v>171</v>
      </c>
    </row>
    <row r="911" spans="1:25">
      <c r="A911" s="108" t="s">
        <v>41</v>
      </c>
      <c r="B911" s="100" t="s">
        <v>120</v>
      </c>
      <c r="C911" s="97" t="s">
        <v>121</v>
      </c>
      <c r="D911" s="98" t="s">
        <v>142</v>
      </c>
      <c r="E911" s="136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112">
        <v>1</v>
      </c>
    </row>
    <row r="912" spans="1:25">
      <c r="A912" s="118"/>
      <c r="B912" s="101" t="s">
        <v>143</v>
      </c>
      <c r="C912" s="90" t="s">
        <v>143</v>
      </c>
      <c r="D912" s="134" t="s">
        <v>144</v>
      </c>
      <c r="E912" s="136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112" t="s">
        <v>3</v>
      </c>
    </row>
    <row r="913" spans="1:25">
      <c r="A913" s="118"/>
      <c r="B913" s="101"/>
      <c r="C913" s="90"/>
      <c r="D913" s="91" t="s">
        <v>154</v>
      </c>
      <c r="E913" s="136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112">
        <v>2</v>
      </c>
    </row>
    <row r="914" spans="1:25">
      <c r="A914" s="118"/>
      <c r="B914" s="101"/>
      <c r="C914" s="90"/>
      <c r="D914" s="109"/>
      <c r="E914" s="136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112">
        <v>2</v>
      </c>
    </row>
    <row r="915" spans="1:25">
      <c r="A915" s="118"/>
      <c r="B915" s="100">
        <v>1</v>
      </c>
      <c r="C915" s="96">
        <v>1</v>
      </c>
      <c r="D915" s="104">
        <v>2.5</v>
      </c>
      <c r="E915" s="136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112">
        <v>1</v>
      </c>
    </row>
    <row r="916" spans="1:25">
      <c r="A916" s="118"/>
      <c r="B916" s="101">
        <v>1</v>
      </c>
      <c r="C916" s="90">
        <v>2</v>
      </c>
      <c r="D916" s="92">
        <v>2.4</v>
      </c>
      <c r="E916" s="136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112">
        <v>16</v>
      </c>
    </row>
    <row r="917" spans="1:25">
      <c r="A917" s="118"/>
      <c r="B917" s="102" t="s">
        <v>156</v>
      </c>
      <c r="C917" s="94"/>
      <c r="D917" s="106">
        <v>2.4500000000000002</v>
      </c>
      <c r="E917" s="136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113"/>
    </row>
    <row r="918" spans="1:25">
      <c r="A918" s="118"/>
      <c r="B918" s="2" t="s">
        <v>157</v>
      </c>
      <c r="C918" s="114"/>
      <c r="D918" s="93">
        <v>2.4500000000000002</v>
      </c>
      <c r="E918" s="136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113">
        <v>2.4500000000000002</v>
      </c>
    </row>
    <row r="919" spans="1:25">
      <c r="A919" s="118"/>
      <c r="B919" s="2" t="s">
        <v>158</v>
      </c>
      <c r="C919" s="114"/>
      <c r="D919" s="93">
        <v>7.0710678118654821E-2</v>
      </c>
      <c r="E919" s="180"/>
      <c r="F919" s="181"/>
      <c r="G919" s="181"/>
      <c r="H919" s="181"/>
      <c r="I919" s="181"/>
      <c r="J919" s="181"/>
      <c r="K919" s="181"/>
      <c r="L919" s="181"/>
      <c r="M919" s="181"/>
      <c r="N919" s="181"/>
      <c r="O919" s="181"/>
      <c r="P919" s="181"/>
      <c r="Q919" s="181"/>
      <c r="R919" s="181"/>
      <c r="S919" s="181"/>
      <c r="T919" s="181"/>
      <c r="U919" s="181"/>
      <c r="V919" s="181"/>
      <c r="W919" s="181"/>
      <c r="X919" s="181"/>
      <c r="Y919" s="113"/>
    </row>
    <row r="920" spans="1:25">
      <c r="A920" s="118"/>
      <c r="B920" s="2" t="s">
        <v>93</v>
      </c>
      <c r="C920" s="114"/>
      <c r="D920" s="95">
        <v>2.8861501272920333E-2</v>
      </c>
      <c r="E920" s="136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116"/>
    </row>
    <row r="921" spans="1:25">
      <c r="A921" s="118"/>
      <c r="B921" s="103" t="s">
        <v>159</v>
      </c>
      <c r="C921" s="114"/>
      <c r="D921" s="95">
        <v>0</v>
      </c>
      <c r="E921" s="136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116"/>
    </row>
    <row r="922" spans="1:25">
      <c r="B922" s="124"/>
      <c r="C922" s="102"/>
      <c r="D922" s="111"/>
    </row>
    <row r="923" spans="1:25">
      <c r="B923" s="128" t="s">
        <v>272</v>
      </c>
      <c r="Y923" s="112" t="s">
        <v>171</v>
      </c>
    </row>
    <row r="924" spans="1:25">
      <c r="A924" s="108" t="s">
        <v>44</v>
      </c>
      <c r="B924" s="100" t="s">
        <v>120</v>
      </c>
      <c r="C924" s="97" t="s">
        <v>121</v>
      </c>
      <c r="D924" s="98" t="s">
        <v>142</v>
      </c>
      <c r="E924" s="99" t="s">
        <v>142</v>
      </c>
      <c r="F924" s="136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112">
        <v>1</v>
      </c>
    </row>
    <row r="925" spans="1:25">
      <c r="A925" s="118"/>
      <c r="B925" s="101" t="s">
        <v>143</v>
      </c>
      <c r="C925" s="90" t="s">
        <v>143</v>
      </c>
      <c r="D925" s="134" t="s">
        <v>144</v>
      </c>
      <c r="E925" s="135" t="s">
        <v>145</v>
      </c>
      <c r="F925" s="136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112" t="s">
        <v>3</v>
      </c>
    </row>
    <row r="926" spans="1:25">
      <c r="A926" s="118"/>
      <c r="B926" s="101"/>
      <c r="C926" s="90"/>
      <c r="D926" s="91" t="s">
        <v>154</v>
      </c>
      <c r="E926" s="92" t="s">
        <v>154</v>
      </c>
      <c r="F926" s="136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112">
        <v>0</v>
      </c>
    </row>
    <row r="927" spans="1:25">
      <c r="A927" s="118"/>
      <c r="B927" s="101"/>
      <c r="C927" s="90"/>
      <c r="D927" s="109"/>
      <c r="E927" s="109"/>
      <c r="F927" s="136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112">
        <v>0</v>
      </c>
    </row>
    <row r="928" spans="1:25">
      <c r="A928" s="118"/>
      <c r="B928" s="100">
        <v>1</v>
      </c>
      <c r="C928" s="96">
        <v>1</v>
      </c>
      <c r="D928" s="190"/>
      <c r="E928" s="190">
        <v>107</v>
      </c>
      <c r="F928" s="191"/>
      <c r="G928" s="192"/>
      <c r="H928" s="192"/>
      <c r="I928" s="192"/>
      <c r="J928" s="192"/>
      <c r="K928" s="192"/>
      <c r="L928" s="192"/>
      <c r="M928" s="192"/>
      <c r="N928" s="192"/>
      <c r="O928" s="192"/>
      <c r="P928" s="192"/>
      <c r="Q928" s="192"/>
      <c r="R928" s="192"/>
      <c r="S928" s="192"/>
      <c r="T928" s="192"/>
      <c r="U928" s="192"/>
      <c r="V928" s="192"/>
      <c r="W928" s="192"/>
      <c r="X928" s="192"/>
      <c r="Y928" s="193">
        <v>1</v>
      </c>
    </row>
    <row r="929" spans="1:25">
      <c r="A929" s="118"/>
      <c r="B929" s="101">
        <v>1</v>
      </c>
      <c r="C929" s="90">
        <v>2</v>
      </c>
      <c r="D929" s="194">
        <v>106</v>
      </c>
      <c r="E929" s="194">
        <v>105</v>
      </c>
      <c r="F929" s="191"/>
      <c r="G929" s="192"/>
      <c r="H929" s="192"/>
      <c r="I929" s="192"/>
      <c r="J929" s="192"/>
      <c r="K929" s="192"/>
      <c r="L929" s="192"/>
      <c r="M929" s="192"/>
      <c r="N929" s="192"/>
      <c r="O929" s="192"/>
      <c r="P929" s="192"/>
      <c r="Q929" s="192"/>
      <c r="R929" s="192"/>
      <c r="S929" s="192"/>
      <c r="T929" s="192"/>
      <c r="U929" s="192"/>
      <c r="V929" s="192"/>
      <c r="W929" s="192"/>
      <c r="X929" s="192"/>
      <c r="Y929" s="193">
        <v>17</v>
      </c>
    </row>
    <row r="930" spans="1:25">
      <c r="A930" s="118"/>
      <c r="B930" s="101">
        <v>1</v>
      </c>
      <c r="C930" s="90">
        <v>3</v>
      </c>
      <c r="D930" s="194"/>
      <c r="E930" s="194">
        <v>100</v>
      </c>
      <c r="F930" s="191"/>
      <c r="G930" s="192"/>
      <c r="H930" s="192"/>
      <c r="I930" s="192"/>
      <c r="J930" s="192"/>
      <c r="K930" s="192"/>
      <c r="L930" s="192"/>
      <c r="M930" s="192"/>
      <c r="N930" s="192"/>
      <c r="O930" s="192"/>
      <c r="P930" s="192"/>
      <c r="Q930" s="192"/>
      <c r="R930" s="192"/>
      <c r="S930" s="192"/>
      <c r="T930" s="192"/>
      <c r="U930" s="192"/>
      <c r="V930" s="192"/>
      <c r="W930" s="192"/>
      <c r="X930" s="192"/>
      <c r="Y930" s="193">
        <v>16</v>
      </c>
    </row>
    <row r="931" spans="1:25">
      <c r="A931" s="118"/>
      <c r="B931" s="101">
        <v>1</v>
      </c>
      <c r="C931" s="90">
        <v>4</v>
      </c>
      <c r="D931" s="194"/>
      <c r="E931" s="194">
        <v>114</v>
      </c>
      <c r="F931" s="191"/>
      <c r="G931" s="192"/>
      <c r="H931" s="192"/>
      <c r="I931" s="192"/>
      <c r="J931" s="192"/>
      <c r="K931" s="192"/>
      <c r="L931" s="192"/>
      <c r="M931" s="192"/>
      <c r="N931" s="192"/>
      <c r="O931" s="192"/>
      <c r="P931" s="192"/>
      <c r="Q931" s="192"/>
      <c r="R931" s="192"/>
      <c r="S931" s="192"/>
      <c r="T931" s="192"/>
      <c r="U931" s="192"/>
      <c r="V931" s="192"/>
      <c r="W931" s="192"/>
      <c r="X931" s="192"/>
      <c r="Y931" s="193">
        <v>102.083333333333</v>
      </c>
    </row>
    <row r="932" spans="1:25">
      <c r="A932" s="118"/>
      <c r="B932" s="101">
        <v>1</v>
      </c>
      <c r="C932" s="90">
        <v>5</v>
      </c>
      <c r="D932" s="194">
        <v>90</v>
      </c>
      <c r="E932" s="194">
        <v>105</v>
      </c>
      <c r="F932" s="191"/>
      <c r="G932" s="192"/>
      <c r="H932" s="192"/>
      <c r="I932" s="192"/>
      <c r="J932" s="192"/>
      <c r="K932" s="192"/>
      <c r="L932" s="192"/>
      <c r="M932" s="192"/>
      <c r="N932" s="192"/>
      <c r="O932" s="192"/>
      <c r="P932" s="192"/>
      <c r="Q932" s="192"/>
      <c r="R932" s="192"/>
      <c r="S932" s="192"/>
      <c r="T932" s="192"/>
      <c r="U932" s="192"/>
      <c r="V932" s="192"/>
      <c r="W932" s="192"/>
      <c r="X932" s="192"/>
      <c r="Y932" s="195"/>
    </row>
    <row r="933" spans="1:25">
      <c r="A933" s="118"/>
      <c r="B933" s="101">
        <v>1</v>
      </c>
      <c r="C933" s="90">
        <v>6</v>
      </c>
      <c r="D933" s="194"/>
      <c r="E933" s="194">
        <v>106</v>
      </c>
      <c r="F933" s="191"/>
      <c r="G933" s="192"/>
      <c r="H933" s="192"/>
      <c r="I933" s="192"/>
      <c r="J933" s="192"/>
      <c r="K933" s="192"/>
      <c r="L933" s="192"/>
      <c r="M933" s="192"/>
      <c r="N933" s="192"/>
      <c r="O933" s="192"/>
      <c r="P933" s="192"/>
      <c r="Q933" s="192"/>
      <c r="R933" s="192"/>
      <c r="S933" s="192"/>
      <c r="T933" s="192"/>
      <c r="U933" s="192"/>
      <c r="V933" s="192"/>
      <c r="W933" s="192"/>
      <c r="X933" s="192"/>
      <c r="Y933" s="195"/>
    </row>
    <row r="934" spans="1:25">
      <c r="A934" s="118"/>
      <c r="B934" s="102" t="s">
        <v>156</v>
      </c>
      <c r="C934" s="94"/>
      <c r="D934" s="196">
        <v>98</v>
      </c>
      <c r="E934" s="196">
        <v>106.16666666666667</v>
      </c>
      <c r="F934" s="191"/>
      <c r="G934" s="192"/>
      <c r="H934" s="192"/>
      <c r="I934" s="192"/>
      <c r="J934" s="192"/>
      <c r="K934" s="192"/>
      <c r="L934" s="192"/>
      <c r="M934" s="192"/>
      <c r="N934" s="192"/>
      <c r="O934" s="192"/>
      <c r="P934" s="192"/>
      <c r="Q934" s="192"/>
      <c r="R934" s="192"/>
      <c r="S934" s="192"/>
      <c r="T934" s="192"/>
      <c r="U934" s="192"/>
      <c r="V934" s="192"/>
      <c r="W934" s="192"/>
      <c r="X934" s="192"/>
      <c r="Y934" s="195"/>
    </row>
    <row r="935" spans="1:25">
      <c r="A935" s="118"/>
      <c r="B935" s="2" t="s">
        <v>157</v>
      </c>
      <c r="C935" s="114"/>
      <c r="D935" s="197">
        <v>98</v>
      </c>
      <c r="E935" s="197">
        <v>105.5</v>
      </c>
      <c r="F935" s="191"/>
      <c r="G935" s="192"/>
      <c r="H935" s="192"/>
      <c r="I935" s="192"/>
      <c r="J935" s="192"/>
      <c r="K935" s="192"/>
      <c r="L935" s="192"/>
      <c r="M935" s="192"/>
      <c r="N935" s="192"/>
      <c r="O935" s="192"/>
      <c r="P935" s="192"/>
      <c r="Q935" s="192"/>
      <c r="R935" s="192"/>
      <c r="S935" s="192"/>
      <c r="T935" s="192"/>
      <c r="U935" s="192"/>
      <c r="V935" s="192"/>
      <c r="W935" s="192"/>
      <c r="X935" s="192"/>
      <c r="Y935" s="195"/>
    </row>
    <row r="936" spans="1:25">
      <c r="A936" s="118"/>
      <c r="B936" s="2" t="s">
        <v>158</v>
      </c>
      <c r="C936" s="114"/>
      <c r="D936" s="197">
        <v>11.313708498984761</v>
      </c>
      <c r="E936" s="197">
        <v>4.5350486950711639</v>
      </c>
      <c r="F936" s="191"/>
      <c r="G936" s="192"/>
      <c r="H936" s="192"/>
      <c r="I936" s="192"/>
      <c r="J936" s="192"/>
      <c r="K936" s="192"/>
      <c r="L936" s="192"/>
      <c r="M936" s="192"/>
      <c r="N936" s="192"/>
      <c r="O936" s="192"/>
      <c r="P936" s="192"/>
      <c r="Q936" s="192"/>
      <c r="R936" s="192"/>
      <c r="S936" s="192"/>
      <c r="T936" s="192"/>
      <c r="U936" s="192"/>
      <c r="V936" s="192"/>
      <c r="W936" s="192"/>
      <c r="X936" s="192"/>
      <c r="Y936" s="195"/>
    </row>
    <row r="937" spans="1:25">
      <c r="A937" s="118"/>
      <c r="B937" s="2" t="s">
        <v>93</v>
      </c>
      <c r="C937" s="114"/>
      <c r="D937" s="95">
        <v>0.11544600509168124</v>
      </c>
      <c r="E937" s="95">
        <v>4.2716314239288823E-2</v>
      </c>
      <c r="F937" s="136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116"/>
    </row>
    <row r="938" spans="1:25">
      <c r="A938" s="118"/>
      <c r="B938" s="103" t="s">
        <v>159</v>
      </c>
      <c r="C938" s="114"/>
      <c r="D938" s="95">
        <v>-3.9999999999996927E-2</v>
      </c>
      <c r="E938" s="95">
        <v>4.0000000000003366E-2</v>
      </c>
      <c r="F938" s="136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116"/>
    </row>
    <row r="939" spans="1:25">
      <c r="B939" s="124"/>
      <c r="C939" s="102"/>
      <c r="D939" s="111"/>
      <c r="E939" s="111"/>
    </row>
    <row r="940" spans="1:25">
      <c r="B940" s="128" t="s">
        <v>273</v>
      </c>
      <c r="Y940" s="112" t="s">
        <v>171</v>
      </c>
    </row>
    <row r="941" spans="1:25">
      <c r="A941" s="108" t="s">
        <v>45</v>
      </c>
      <c r="B941" s="100" t="s">
        <v>120</v>
      </c>
      <c r="C941" s="97" t="s">
        <v>121</v>
      </c>
      <c r="D941" s="98" t="s">
        <v>142</v>
      </c>
      <c r="E941" s="99" t="s">
        <v>142</v>
      </c>
      <c r="F941" s="136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112">
        <v>1</v>
      </c>
    </row>
    <row r="942" spans="1:25">
      <c r="A942" s="118"/>
      <c r="B942" s="101" t="s">
        <v>143</v>
      </c>
      <c r="C942" s="90" t="s">
        <v>143</v>
      </c>
      <c r="D942" s="134" t="s">
        <v>144</v>
      </c>
      <c r="E942" s="135" t="s">
        <v>145</v>
      </c>
      <c r="F942" s="136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112" t="s">
        <v>3</v>
      </c>
    </row>
    <row r="943" spans="1:25">
      <c r="A943" s="118"/>
      <c r="B943" s="101"/>
      <c r="C943" s="90"/>
      <c r="D943" s="91" t="s">
        <v>154</v>
      </c>
      <c r="E943" s="92" t="s">
        <v>154</v>
      </c>
      <c r="F943" s="136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112">
        <v>0</v>
      </c>
    </row>
    <row r="944" spans="1:25">
      <c r="A944" s="118"/>
      <c r="B944" s="101"/>
      <c r="C944" s="90"/>
      <c r="D944" s="109"/>
      <c r="E944" s="109"/>
      <c r="F944" s="136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112">
        <v>0</v>
      </c>
    </row>
    <row r="945" spans="1:25">
      <c r="A945" s="118"/>
      <c r="B945" s="100">
        <v>1</v>
      </c>
      <c r="C945" s="96">
        <v>1</v>
      </c>
      <c r="D945" s="190"/>
      <c r="E945" s="190">
        <v>61</v>
      </c>
      <c r="F945" s="191"/>
      <c r="G945" s="192"/>
      <c r="H945" s="192"/>
      <c r="I945" s="192"/>
      <c r="J945" s="192"/>
      <c r="K945" s="192"/>
      <c r="L945" s="192"/>
      <c r="M945" s="192"/>
      <c r="N945" s="192"/>
      <c r="O945" s="192"/>
      <c r="P945" s="192"/>
      <c r="Q945" s="192"/>
      <c r="R945" s="192"/>
      <c r="S945" s="192"/>
      <c r="T945" s="192"/>
      <c r="U945" s="192"/>
      <c r="V945" s="192"/>
      <c r="W945" s="192"/>
      <c r="X945" s="192"/>
      <c r="Y945" s="193">
        <v>1</v>
      </c>
    </row>
    <row r="946" spans="1:25">
      <c r="A946" s="118"/>
      <c r="B946" s="101">
        <v>1</v>
      </c>
      <c r="C946" s="90">
        <v>2</v>
      </c>
      <c r="D946" s="194">
        <v>114</v>
      </c>
      <c r="E946" s="194">
        <v>61</v>
      </c>
      <c r="F946" s="191"/>
      <c r="G946" s="192"/>
      <c r="H946" s="192"/>
      <c r="I946" s="192"/>
      <c r="J946" s="192"/>
      <c r="K946" s="192"/>
      <c r="L946" s="192"/>
      <c r="M946" s="192"/>
      <c r="N946" s="192"/>
      <c r="O946" s="192"/>
      <c r="P946" s="192"/>
      <c r="Q946" s="192"/>
      <c r="R946" s="192"/>
      <c r="S946" s="192"/>
      <c r="T946" s="192"/>
      <c r="U946" s="192"/>
      <c r="V946" s="192"/>
      <c r="W946" s="192"/>
      <c r="X946" s="192"/>
      <c r="Y946" s="193">
        <v>18</v>
      </c>
    </row>
    <row r="947" spans="1:25">
      <c r="A947" s="118"/>
      <c r="B947" s="101">
        <v>1</v>
      </c>
      <c r="C947" s="90">
        <v>3</v>
      </c>
      <c r="D947" s="194"/>
      <c r="E947" s="194">
        <v>55</v>
      </c>
      <c r="F947" s="191"/>
      <c r="G947" s="192"/>
      <c r="H947" s="192"/>
      <c r="I947" s="192"/>
      <c r="J947" s="192"/>
      <c r="K947" s="192"/>
      <c r="L947" s="192"/>
      <c r="M947" s="192"/>
      <c r="N947" s="192"/>
      <c r="O947" s="192"/>
      <c r="P947" s="192"/>
      <c r="Q947" s="192"/>
      <c r="R947" s="192"/>
      <c r="S947" s="192"/>
      <c r="T947" s="192"/>
      <c r="U947" s="192"/>
      <c r="V947" s="192"/>
      <c r="W947" s="192"/>
      <c r="X947" s="192"/>
      <c r="Y947" s="193">
        <v>16</v>
      </c>
    </row>
    <row r="948" spans="1:25">
      <c r="A948" s="118"/>
      <c r="B948" s="101">
        <v>1</v>
      </c>
      <c r="C948" s="90">
        <v>4</v>
      </c>
      <c r="D948" s="194"/>
      <c r="E948" s="194">
        <v>59</v>
      </c>
      <c r="F948" s="191"/>
      <c r="G948" s="192"/>
      <c r="H948" s="192"/>
      <c r="I948" s="192"/>
      <c r="J948" s="192"/>
      <c r="K948" s="192"/>
      <c r="L948" s="192"/>
      <c r="M948" s="192"/>
      <c r="N948" s="192"/>
      <c r="O948" s="192"/>
      <c r="P948" s="192"/>
      <c r="Q948" s="192"/>
      <c r="R948" s="192"/>
      <c r="S948" s="192"/>
      <c r="T948" s="192"/>
      <c r="U948" s="192"/>
      <c r="V948" s="192"/>
      <c r="W948" s="192"/>
      <c r="X948" s="192"/>
      <c r="Y948" s="193">
        <v>83.5833333333333</v>
      </c>
    </row>
    <row r="949" spans="1:25">
      <c r="A949" s="118"/>
      <c r="B949" s="101">
        <v>1</v>
      </c>
      <c r="C949" s="90">
        <v>5</v>
      </c>
      <c r="D949" s="194">
        <v>102</v>
      </c>
      <c r="E949" s="194">
        <v>59</v>
      </c>
      <c r="F949" s="191"/>
      <c r="G949" s="192"/>
      <c r="H949" s="192"/>
      <c r="I949" s="192"/>
      <c r="J949" s="192"/>
      <c r="K949" s="192"/>
      <c r="L949" s="192"/>
      <c r="M949" s="192"/>
      <c r="N949" s="192"/>
      <c r="O949" s="192"/>
      <c r="P949" s="192"/>
      <c r="Q949" s="192"/>
      <c r="R949" s="192"/>
      <c r="S949" s="192"/>
      <c r="T949" s="192"/>
      <c r="U949" s="192"/>
      <c r="V949" s="192"/>
      <c r="W949" s="192"/>
      <c r="X949" s="192"/>
      <c r="Y949" s="195"/>
    </row>
    <row r="950" spans="1:25">
      <c r="A950" s="118"/>
      <c r="B950" s="101">
        <v>1</v>
      </c>
      <c r="C950" s="90">
        <v>6</v>
      </c>
      <c r="D950" s="194"/>
      <c r="E950" s="194">
        <v>60</v>
      </c>
      <c r="F950" s="191"/>
      <c r="G950" s="192"/>
      <c r="H950" s="192"/>
      <c r="I950" s="192"/>
      <c r="J950" s="192"/>
      <c r="K950" s="192"/>
      <c r="L950" s="192"/>
      <c r="M950" s="192"/>
      <c r="N950" s="192"/>
      <c r="O950" s="192"/>
      <c r="P950" s="192"/>
      <c r="Q950" s="192"/>
      <c r="R950" s="192"/>
      <c r="S950" s="192"/>
      <c r="T950" s="192"/>
      <c r="U950" s="192"/>
      <c r="V950" s="192"/>
      <c r="W950" s="192"/>
      <c r="X950" s="192"/>
      <c r="Y950" s="195"/>
    </row>
    <row r="951" spans="1:25">
      <c r="A951" s="118"/>
      <c r="B951" s="102" t="s">
        <v>156</v>
      </c>
      <c r="C951" s="94"/>
      <c r="D951" s="196">
        <v>108</v>
      </c>
      <c r="E951" s="196">
        <v>59.166666666666664</v>
      </c>
      <c r="F951" s="191"/>
      <c r="G951" s="192"/>
      <c r="H951" s="192"/>
      <c r="I951" s="192"/>
      <c r="J951" s="192"/>
      <c r="K951" s="192"/>
      <c r="L951" s="192"/>
      <c r="M951" s="192"/>
      <c r="N951" s="192"/>
      <c r="O951" s="192"/>
      <c r="P951" s="192"/>
      <c r="Q951" s="192"/>
      <c r="R951" s="192"/>
      <c r="S951" s="192"/>
      <c r="T951" s="192"/>
      <c r="U951" s="192"/>
      <c r="V951" s="192"/>
      <c r="W951" s="192"/>
      <c r="X951" s="192"/>
      <c r="Y951" s="195"/>
    </row>
    <row r="952" spans="1:25">
      <c r="A952" s="118"/>
      <c r="B952" s="2" t="s">
        <v>157</v>
      </c>
      <c r="C952" s="114"/>
      <c r="D952" s="197">
        <v>108</v>
      </c>
      <c r="E952" s="197">
        <v>59.5</v>
      </c>
      <c r="F952" s="191"/>
      <c r="G952" s="192"/>
      <c r="H952" s="192"/>
      <c r="I952" s="192"/>
      <c r="J952" s="192"/>
      <c r="K952" s="192"/>
      <c r="L952" s="192"/>
      <c r="M952" s="192"/>
      <c r="N952" s="192"/>
      <c r="O952" s="192"/>
      <c r="P952" s="192"/>
      <c r="Q952" s="192"/>
      <c r="R952" s="192"/>
      <c r="S952" s="192"/>
      <c r="T952" s="192"/>
      <c r="U952" s="192"/>
      <c r="V952" s="192"/>
      <c r="W952" s="192"/>
      <c r="X952" s="192"/>
      <c r="Y952" s="195"/>
    </row>
    <row r="953" spans="1:25">
      <c r="A953" s="118"/>
      <c r="B953" s="2" t="s">
        <v>158</v>
      </c>
      <c r="C953" s="114"/>
      <c r="D953" s="197">
        <v>8.4852813742385695</v>
      </c>
      <c r="E953" s="197">
        <v>2.228601953392904</v>
      </c>
      <c r="F953" s="191"/>
      <c r="G953" s="192"/>
      <c r="H953" s="192"/>
      <c r="I953" s="192"/>
      <c r="J953" s="192"/>
      <c r="K953" s="192"/>
      <c r="L953" s="192"/>
      <c r="M953" s="192"/>
      <c r="N953" s="192"/>
      <c r="O953" s="192"/>
      <c r="P953" s="192"/>
      <c r="Q953" s="192"/>
      <c r="R953" s="192"/>
      <c r="S953" s="192"/>
      <c r="T953" s="192"/>
      <c r="U953" s="192"/>
      <c r="V953" s="192"/>
      <c r="W953" s="192"/>
      <c r="X953" s="192"/>
      <c r="Y953" s="195"/>
    </row>
    <row r="954" spans="1:25">
      <c r="A954" s="118"/>
      <c r="B954" s="2" t="s">
        <v>93</v>
      </c>
      <c r="C954" s="114"/>
      <c r="D954" s="95">
        <v>7.8567420131838608E-2</v>
      </c>
      <c r="E954" s="95">
        <v>3.7666511888330777E-2</v>
      </c>
      <c r="F954" s="136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116"/>
    </row>
    <row r="955" spans="1:25">
      <c r="A955" s="118"/>
      <c r="B955" s="103" t="s">
        <v>159</v>
      </c>
      <c r="C955" s="114"/>
      <c r="D955" s="95">
        <v>0.29212362911266254</v>
      </c>
      <c r="E955" s="95">
        <v>-0.29212362911266176</v>
      </c>
      <c r="F955" s="136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116"/>
    </row>
    <row r="956" spans="1:25">
      <c r="B956" s="124"/>
      <c r="C956" s="102"/>
      <c r="D956" s="111"/>
      <c r="E956" s="111"/>
    </row>
  </sheetData>
  <dataConsolidate/>
  <conditionalFormatting sqref="C29:C34 C46:C51 C63:C68 C80:C85 C97:C102 C114:C119 C131:C136 C148:C153 C165:C170 C182:C187 C195:C200 C225:C230 C238:C243 C251:C256 C268:C273 C285:C290 C298:C303 C315:C320 C332:C337 C345:C350 C358:C363 C375:C380 C392:C397 C409:C414 C422:C427 C439:C444 C456:C461 C490:C495 C507:C512 C520:C525 C537:C542 C554:C559 C571:C576 C584:C589 C601:C606 C614:C619 C631:C636 C648:C653 C665:C670 C682:C687 C695:C700 C712:C717 C729:C734 C746:C751 C759:C764 C776:C781 C793:C798 C810:C815 C823:C828 C836:C841 C853:C858 C870:C875 C887:C892 C904:C909 C917:C922 C934:C939 C951:C956 C2:O17 D19:D34 D36:E51 D53:E68 D70:E85 D87:E102 D104:D119 D121:E136 D138:E153 D155:E170 D172:D187 D189:D200 C212:V217 D202:V210 D219:D230 D232:D243 D245:D256 D258:D273 D275:E290 D292:D303 D305:E320 D322:D337 D339:D350 D352:D363 D365:D380 D382:E397 D399:E414 D416:D427 D429:D444 D446:D461 C473:V478 D463:V471 D480:D495 D497:E512 D514:D525 D527:E542 D544:D559 D561:E576 D578:D589 D591:E606 D608:D619 D621:T636 D638:E653 D655:E670 D672:E687 D689:D700 D702:E717 D719:E734 D736:E751 D753:D764 D766:E781 D783:E798 D800:D815 D817:D828 D830:D841 D843:E858 D860:D875 D877:E892 D894:E909 D911:D922 D924:E939 D941:E956">
    <cfRule type="expression" dxfId="252" priority="537" stopIfTrue="1">
      <formula>AND(ISBLANK(INDIRECT(Anlyt_LabRefLastCol)),ISBLANK(INDIRECT(Anlyt_LabRefThisCol)))</formula>
    </cfRule>
    <cfRule type="expression" dxfId="251" priority="538">
      <formula>ISBLANK(INDIRECT(Anlyt_LabRefThisCol))</formula>
    </cfRule>
  </conditionalFormatting>
  <conditionalFormatting sqref="B206:C211 B467:C472 B6:O11 B23:D28 B40:E45 B57:E62 B74:E79 B91:E96 B108:D113 B125:E130 B142:E147 B159:E164 B176:D181 B193:D194 D206:V210 B223:D224 B236:D237 B249:D250 B262:D267 B279:E284 B296:D297 B309:E314 B326:D331 B343:D344 B356:D357 B369:D374 B386:E391 B403:E408 B420:D421 B433:D438 B450:D455 D467:V471 B484:D489 B501:E506 B518:D519 B531:E536 B548:D553 B565:E570 B582:D583 B595:E600 B612:D613 B625:T630 B642:E647 B659:E664 B676:E681 B693:D694 B706:E711 B723:E728 B740:E745 B757:D758 B770:E775 B787:E792 B804:D809 B821:D822 B834:D835 B847:E852 B864:D869 B881:E886 B898:E903 B915:D916 B928:E933 B945:E950">
    <cfRule type="expression" dxfId="250" priority="539">
      <formula>AND($B6&lt;&gt;$B5,NOT(ISBLANK(INDIRECT(Anlyt_LabRefThisCol))))</formula>
    </cfRule>
  </conditionalFormatting>
  <conditionalFormatting sqref="C19:C28">
    <cfRule type="expression" dxfId="249" priority="528" stopIfTrue="1">
      <formula>AND(ISBLANK(INDIRECT(Anlyt_LabRefLastCol)),ISBLANK(INDIRECT(Anlyt_LabRefThisCol)))</formula>
    </cfRule>
    <cfRule type="expression" dxfId="248" priority="529">
      <formula>ISBLANK(INDIRECT(Anlyt_LabRefThisCol))</formula>
    </cfRule>
  </conditionalFormatting>
  <conditionalFormatting sqref="C36:C45">
    <cfRule type="expression" dxfId="247" priority="519" stopIfTrue="1">
      <formula>AND(ISBLANK(INDIRECT(Anlyt_LabRefLastCol)),ISBLANK(INDIRECT(Anlyt_LabRefThisCol)))</formula>
    </cfRule>
    <cfRule type="expression" dxfId="246" priority="520">
      <formula>ISBLANK(INDIRECT(Anlyt_LabRefThisCol))</formula>
    </cfRule>
  </conditionalFormatting>
  <conditionalFormatting sqref="C53:C62">
    <cfRule type="expression" dxfId="245" priority="510" stopIfTrue="1">
      <formula>AND(ISBLANK(INDIRECT(Anlyt_LabRefLastCol)),ISBLANK(INDIRECT(Anlyt_LabRefThisCol)))</formula>
    </cfRule>
    <cfRule type="expression" dxfId="244" priority="511">
      <formula>ISBLANK(INDIRECT(Anlyt_LabRefThisCol))</formula>
    </cfRule>
  </conditionalFormatting>
  <conditionalFormatting sqref="C70:C79">
    <cfRule type="expression" dxfId="243" priority="501" stopIfTrue="1">
      <formula>AND(ISBLANK(INDIRECT(Anlyt_LabRefLastCol)),ISBLANK(INDIRECT(Anlyt_LabRefThisCol)))</formula>
    </cfRule>
    <cfRule type="expression" dxfId="242" priority="502">
      <formula>ISBLANK(INDIRECT(Anlyt_LabRefThisCol))</formula>
    </cfRule>
  </conditionalFormatting>
  <conditionalFormatting sqref="C87:C96">
    <cfRule type="expression" dxfId="241" priority="492" stopIfTrue="1">
      <formula>AND(ISBLANK(INDIRECT(Anlyt_LabRefLastCol)),ISBLANK(INDIRECT(Anlyt_LabRefThisCol)))</formula>
    </cfRule>
    <cfRule type="expression" dxfId="240" priority="493">
      <formula>ISBLANK(INDIRECT(Anlyt_LabRefThisCol))</formula>
    </cfRule>
  </conditionalFormatting>
  <conditionalFormatting sqref="C104:C113">
    <cfRule type="expression" dxfId="239" priority="483" stopIfTrue="1">
      <formula>AND(ISBLANK(INDIRECT(Anlyt_LabRefLastCol)),ISBLANK(INDIRECT(Anlyt_LabRefThisCol)))</formula>
    </cfRule>
    <cfRule type="expression" dxfId="238" priority="484">
      <formula>ISBLANK(INDIRECT(Anlyt_LabRefThisCol))</formula>
    </cfRule>
  </conditionalFormatting>
  <conditionalFormatting sqref="C121:C130">
    <cfRule type="expression" dxfId="237" priority="474" stopIfTrue="1">
      <formula>AND(ISBLANK(INDIRECT(Anlyt_LabRefLastCol)),ISBLANK(INDIRECT(Anlyt_LabRefThisCol)))</formula>
    </cfRule>
    <cfRule type="expression" dxfId="236" priority="475">
      <formula>ISBLANK(INDIRECT(Anlyt_LabRefThisCol))</formula>
    </cfRule>
  </conditionalFormatting>
  <conditionalFormatting sqref="C138:C147">
    <cfRule type="expression" dxfId="235" priority="465" stopIfTrue="1">
      <formula>AND(ISBLANK(INDIRECT(Anlyt_LabRefLastCol)),ISBLANK(INDIRECT(Anlyt_LabRefThisCol)))</formula>
    </cfRule>
    <cfRule type="expression" dxfId="234" priority="466">
      <formula>ISBLANK(INDIRECT(Anlyt_LabRefThisCol))</formula>
    </cfRule>
  </conditionalFormatting>
  <conditionalFormatting sqref="C155:C164">
    <cfRule type="expression" dxfId="233" priority="456" stopIfTrue="1">
      <formula>AND(ISBLANK(INDIRECT(Anlyt_LabRefLastCol)),ISBLANK(INDIRECT(Anlyt_LabRefThisCol)))</formula>
    </cfRule>
    <cfRule type="expression" dxfId="232" priority="457">
      <formula>ISBLANK(INDIRECT(Anlyt_LabRefThisCol))</formula>
    </cfRule>
  </conditionalFormatting>
  <conditionalFormatting sqref="C172:C181">
    <cfRule type="expression" dxfId="231" priority="447" stopIfTrue="1">
      <formula>AND(ISBLANK(INDIRECT(Anlyt_LabRefLastCol)),ISBLANK(INDIRECT(Anlyt_LabRefThisCol)))</formula>
    </cfRule>
    <cfRule type="expression" dxfId="230" priority="448">
      <formula>ISBLANK(INDIRECT(Anlyt_LabRefThisCol))</formula>
    </cfRule>
  </conditionalFormatting>
  <conditionalFormatting sqref="C189:C194">
    <cfRule type="expression" dxfId="229" priority="438" stopIfTrue="1">
      <formula>AND(ISBLANK(INDIRECT(Anlyt_LabRefLastCol)),ISBLANK(INDIRECT(Anlyt_LabRefThisCol)))</formula>
    </cfRule>
    <cfRule type="expression" dxfId="228" priority="439">
      <formula>ISBLANK(INDIRECT(Anlyt_LabRefThisCol))</formula>
    </cfRule>
  </conditionalFormatting>
  <conditionalFormatting sqref="C202:C211 D211:V211">
    <cfRule type="expression" dxfId="227" priority="429" stopIfTrue="1">
      <formula>AND(ISBLANK(INDIRECT(Anlyt_LabRefLastCol)),ISBLANK(INDIRECT(Anlyt_LabRefThisCol)))</formula>
    </cfRule>
    <cfRule type="expression" dxfId="226" priority="430">
      <formula>ISBLANK(INDIRECT(Anlyt_LabRefThisCol))</formula>
    </cfRule>
  </conditionalFormatting>
  <conditionalFormatting sqref="D211:V211">
    <cfRule type="expression" dxfId="225" priority="431">
      <formula>AND($B211&lt;&gt;$B210,NOT(ISBLANK(INDIRECT(Anlyt_LabRefThisCol))))</formula>
    </cfRule>
  </conditionalFormatting>
  <conditionalFormatting sqref="C219:C224">
    <cfRule type="expression" dxfId="224" priority="420" stopIfTrue="1">
      <formula>AND(ISBLANK(INDIRECT(Anlyt_LabRefLastCol)),ISBLANK(INDIRECT(Anlyt_LabRefThisCol)))</formula>
    </cfRule>
    <cfRule type="expression" dxfId="223" priority="421">
      <formula>ISBLANK(INDIRECT(Anlyt_LabRefThisCol))</formula>
    </cfRule>
  </conditionalFormatting>
  <conditionalFormatting sqref="C232:C237">
    <cfRule type="expression" dxfId="222" priority="411" stopIfTrue="1">
      <formula>AND(ISBLANK(INDIRECT(Anlyt_LabRefLastCol)),ISBLANK(INDIRECT(Anlyt_LabRefThisCol)))</formula>
    </cfRule>
    <cfRule type="expression" dxfId="221" priority="412">
      <formula>ISBLANK(INDIRECT(Anlyt_LabRefThisCol))</formula>
    </cfRule>
  </conditionalFormatting>
  <conditionalFormatting sqref="C245:C250">
    <cfRule type="expression" dxfId="220" priority="402" stopIfTrue="1">
      <formula>AND(ISBLANK(INDIRECT(Anlyt_LabRefLastCol)),ISBLANK(INDIRECT(Anlyt_LabRefThisCol)))</formula>
    </cfRule>
    <cfRule type="expression" dxfId="219" priority="403">
      <formula>ISBLANK(INDIRECT(Anlyt_LabRefThisCol))</formula>
    </cfRule>
  </conditionalFormatting>
  <conditionalFormatting sqref="C258:C267">
    <cfRule type="expression" dxfId="218" priority="393" stopIfTrue="1">
      <formula>AND(ISBLANK(INDIRECT(Anlyt_LabRefLastCol)),ISBLANK(INDIRECT(Anlyt_LabRefThisCol)))</formula>
    </cfRule>
    <cfRule type="expression" dxfId="217" priority="394">
      <formula>ISBLANK(INDIRECT(Anlyt_LabRefThisCol))</formula>
    </cfRule>
  </conditionalFormatting>
  <conditionalFormatting sqref="C275:C284">
    <cfRule type="expression" dxfId="216" priority="384" stopIfTrue="1">
      <formula>AND(ISBLANK(INDIRECT(Anlyt_LabRefLastCol)),ISBLANK(INDIRECT(Anlyt_LabRefThisCol)))</formula>
    </cfRule>
    <cfRule type="expression" dxfId="215" priority="385">
      <formula>ISBLANK(INDIRECT(Anlyt_LabRefThisCol))</formula>
    </cfRule>
  </conditionalFormatting>
  <conditionalFormatting sqref="C292:C297">
    <cfRule type="expression" dxfId="214" priority="375" stopIfTrue="1">
      <formula>AND(ISBLANK(INDIRECT(Anlyt_LabRefLastCol)),ISBLANK(INDIRECT(Anlyt_LabRefThisCol)))</formula>
    </cfRule>
    <cfRule type="expression" dxfId="213" priority="376">
      <formula>ISBLANK(INDIRECT(Anlyt_LabRefThisCol))</formula>
    </cfRule>
  </conditionalFormatting>
  <conditionalFormatting sqref="C305:C314">
    <cfRule type="expression" dxfId="212" priority="366" stopIfTrue="1">
      <formula>AND(ISBLANK(INDIRECT(Anlyt_LabRefLastCol)),ISBLANK(INDIRECT(Anlyt_LabRefThisCol)))</formula>
    </cfRule>
    <cfRule type="expression" dxfId="211" priority="367">
      <formula>ISBLANK(INDIRECT(Anlyt_LabRefThisCol))</formula>
    </cfRule>
  </conditionalFormatting>
  <conditionalFormatting sqref="C322:C331">
    <cfRule type="expression" dxfId="210" priority="357" stopIfTrue="1">
      <formula>AND(ISBLANK(INDIRECT(Anlyt_LabRefLastCol)),ISBLANK(INDIRECT(Anlyt_LabRefThisCol)))</formula>
    </cfRule>
    <cfRule type="expression" dxfId="209" priority="358">
      <formula>ISBLANK(INDIRECT(Anlyt_LabRefThisCol))</formula>
    </cfRule>
  </conditionalFormatting>
  <conditionalFormatting sqref="C339:C344">
    <cfRule type="expression" dxfId="208" priority="348" stopIfTrue="1">
      <formula>AND(ISBLANK(INDIRECT(Anlyt_LabRefLastCol)),ISBLANK(INDIRECT(Anlyt_LabRefThisCol)))</formula>
    </cfRule>
    <cfRule type="expression" dxfId="207" priority="349">
      <formula>ISBLANK(INDIRECT(Anlyt_LabRefThisCol))</formula>
    </cfRule>
  </conditionalFormatting>
  <conditionalFormatting sqref="C352:C357">
    <cfRule type="expression" dxfId="206" priority="339" stopIfTrue="1">
      <formula>AND(ISBLANK(INDIRECT(Anlyt_LabRefLastCol)),ISBLANK(INDIRECT(Anlyt_LabRefThisCol)))</formula>
    </cfRule>
    <cfRule type="expression" dxfId="205" priority="340">
      <formula>ISBLANK(INDIRECT(Anlyt_LabRefThisCol))</formula>
    </cfRule>
  </conditionalFormatting>
  <conditionalFormatting sqref="C365:C374">
    <cfRule type="expression" dxfId="204" priority="330" stopIfTrue="1">
      <formula>AND(ISBLANK(INDIRECT(Anlyt_LabRefLastCol)),ISBLANK(INDIRECT(Anlyt_LabRefThisCol)))</formula>
    </cfRule>
    <cfRule type="expression" dxfId="203" priority="331">
      <formula>ISBLANK(INDIRECT(Anlyt_LabRefThisCol))</formula>
    </cfRule>
  </conditionalFormatting>
  <conditionalFormatting sqref="C382:C391">
    <cfRule type="expression" dxfId="202" priority="321" stopIfTrue="1">
      <formula>AND(ISBLANK(INDIRECT(Anlyt_LabRefLastCol)),ISBLANK(INDIRECT(Anlyt_LabRefThisCol)))</formula>
    </cfRule>
    <cfRule type="expression" dxfId="201" priority="322">
      <formula>ISBLANK(INDIRECT(Anlyt_LabRefThisCol))</formula>
    </cfRule>
  </conditionalFormatting>
  <conditionalFormatting sqref="C399:C408">
    <cfRule type="expression" dxfId="200" priority="312" stopIfTrue="1">
      <formula>AND(ISBLANK(INDIRECT(Anlyt_LabRefLastCol)),ISBLANK(INDIRECT(Anlyt_LabRefThisCol)))</formula>
    </cfRule>
    <cfRule type="expression" dxfId="199" priority="313">
      <formula>ISBLANK(INDIRECT(Anlyt_LabRefThisCol))</formula>
    </cfRule>
  </conditionalFormatting>
  <conditionalFormatting sqref="C416:C421">
    <cfRule type="expression" dxfId="198" priority="303" stopIfTrue="1">
      <formula>AND(ISBLANK(INDIRECT(Anlyt_LabRefLastCol)),ISBLANK(INDIRECT(Anlyt_LabRefThisCol)))</formula>
    </cfRule>
    <cfRule type="expression" dxfId="197" priority="304">
      <formula>ISBLANK(INDIRECT(Anlyt_LabRefThisCol))</formula>
    </cfRule>
  </conditionalFormatting>
  <conditionalFormatting sqref="C429:C438">
    <cfRule type="expression" dxfId="196" priority="294" stopIfTrue="1">
      <formula>AND(ISBLANK(INDIRECT(Anlyt_LabRefLastCol)),ISBLANK(INDIRECT(Anlyt_LabRefThisCol)))</formula>
    </cfRule>
    <cfRule type="expression" dxfId="195" priority="295">
      <formula>ISBLANK(INDIRECT(Anlyt_LabRefThisCol))</formula>
    </cfRule>
  </conditionalFormatting>
  <conditionalFormatting sqref="C446:C455">
    <cfRule type="expression" dxfId="194" priority="285" stopIfTrue="1">
      <formula>AND(ISBLANK(INDIRECT(Anlyt_LabRefLastCol)),ISBLANK(INDIRECT(Anlyt_LabRefThisCol)))</formula>
    </cfRule>
    <cfRule type="expression" dxfId="193" priority="286">
      <formula>ISBLANK(INDIRECT(Anlyt_LabRefThisCol))</formula>
    </cfRule>
  </conditionalFormatting>
  <conditionalFormatting sqref="C463:C472 D472:V472">
    <cfRule type="expression" dxfId="192" priority="276" stopIfTrue="1">
      <formula>AND(ISBLANK(INDIRECT(Anlyt_LabRefLastCol)),ISBLANK(INDIRECT(Anlyt_LabRefThisCol)))</formula>
    </cfRule>
    <cfRule type="expression" dxfId="191" priority="277">
      <formula>ISBLANK(INDIRECT(Anlyt_LabRefThisCol))</formula>
    </cfRule>
  </conditionalFormatting>
  <conditionalFormatting sqref="D472:V472">
    <cfRule type="expression" dxfId="190" priority="278">
      <formula>AND($B472&lt;&gt;$B471,NOT(ISBLANK(INDIRECT(Anlyt_LabRefThisCol))))</formula>
    </cfRule>
  </conditionalFormatting>
  <conditionalFormatting sqref="C480:C489">
    <cfRule type="expression" dxfId="189" priority="267" stopIfTrue="1">
      <formula>AND(ISBLANK(INDIRECT(Anlyt_LabRefLastCol)),ISBLANK(INDIRECT(Anlyt_LabRefThisCol)))</formula>
    </cfRule>
    <cfRule type="expression" dxfId="188" priority="268">
      <formula>ISBLANK(INDIRECT(Anlyt_LabRefThisCol))</formula>
    </cfRule>
  </conditionalFormatting>
  <conditionalFormatting sqref="C497:C506">
    <cfRule type="expression" dxfId="187" priority="258" stopIfTrue="1">
      <formula>AND(ISBLANK(INDIRECT(Anlyt_LabRefLastCol)),ISBLANK(INDIRECT(Anlyt_LabRefThisCol)))</formula>
    </cfRule>
    <cfRule type="expression" dxfId="186" priority="259">
      <formula>ISBLANK(INDIRECT(Anlyt_LabRefThisCol))</formula>
    </cfRule>
  </conditionalFormatting>
  <conditionalFormatting sqref="C514:C519">
    <cfRule type="expression" dxfId="185" priority="249" stopIfTrue="1">
      <formula>AND(ISBLANK(INDIRECT(Anlyt_LabRefLastCol)),ISBLANK(INDIRECT(Anlyt_LabRefThisCol)))</formula>
    </cfRule>
    <cfRule type="expression" dxfId="184" priority="250">
      <formula>ISBLANK(INDIRECT(Anlyt_LabRefThisCol))</formula>
    </cfRule>
  </conditionalFormatting>
  <conditionalFormatting sqref="C527:C536">
    <cfRule type="expression" dxfId="183" priority="240" stopIfTrue="1">
      <formula>AND(ISBLANK(INDIRECT(Anlyt_LabRefLastCol)),ISBLANK(INDIRECT(Anlyt_LabRefThisCol)))</formula>
    </cfRule>
    <cfRule type="expression" dxfId="182" priority="241">
      <formula>ISBLANK(INDIRECT(Anlyt_LabRefThisCol))</formula>
    </cfRule>
  </conditionalFormatting>
  <conditionalFormatting sqref="C544:C553">
    <cfRule type="expression" dxfId="181" priority="231" stopIfTrue="1">
      <formula>AND(ISBLANK(INDIRECT(Anlyt_LabRefLastCol)),ISBLANK(INDIRECT(Anlyt_LabRefThisCol)))</formula>
    </cfRule>
    <cfRule type="expression" dxfId="180" priority="232">
      <formula>ISBLANK(INDIRECT(Anlyt_LabRefThisCol))</formula>
    </cfRule>
  </conditionalFormatting>
  <conditionalFormatting sqref="C561:C570">
    <cfRule type="expression" dxfId="179" priority="222" stopIfTrue="1">
      <formula>AND(ISBLANK(INDIRECT(Anlyt_LabRefLastCol)),ISBLANK(INDIRECT(Anlyt_LabRefThisCol)))</formula>
    </cfRule>
    <cfRule type="expression" dxfId="178" priority="223">
      <formula>ISBLANK(INDIRECT(Anlyt_LabRefThisCol))</formula>
    </cfRule>
  </conditionalFormatting>
  <conditionalFormatting sqref="C578:C583">
    <cfRule type="expression" dxfId="177" priority="213" stopIfTrue="1">
      <formula>AND(ISBLANK(INDIRECT(Anlyt_LabRefLastCol)),ISBLANK(INDIRECT(Anlyt_LabRefThisCol)))</formula>
    </cfRule>
    <cfRule type="expression" dxfId="176" priority="214">
      <formula>ISBLANK(INDIRECT(Anlyt_LabRefThisCol))</formula>
    </cfRule>
  </conditionalFormatting>
  <conditionalFormatting sqref="C591:C600">
    <cfRule type="expression" dxfId="175" priority="204" stopIfTrue="1">
      <formula>AND(ISBLANK(INDIRECT(Anlyt_LabRefLastCol)),ISBLANK(INDIRECT(Anlyt_LabRefThisCol)))</formula>
    </cfRule>
    <cfRule type="expression" dxfId="174" priority="205">
      <formula>ISBLANK(INDIRECT(Anlyt_LabRefThisCol))</formula>
    </cfRule>
  </conditionalFormatting>
  <conditionalFormatting sqref="C608:C613">
    <cfRule type="expression" dxfId="173" priority="195" stopIfTrue="1">
      <formula>AND(ISBLANK(INDIRECT(Anlyt_LabRefLastCol)),ISBLANK(INDIRECT(Anlyt_LabRefThisCol)))</formula>
    </cfRule>
    <cfRule type="expression" dxfId="172" priority="196">
      <formula>ISBLANK(INDIRECT(Anlyt_LabRefThisCol))</formula>
    </cfRule>
  </conditionalFormatting>
  <conditionalFormatting sqref="C621:C630">
    <cfRule type="expression" dxfId="171" priority="186" stopIfTrue="1">
      <formula>AND(ISBLANK(INDIRECT(Anlyt_LabRefLastCol)),ISBLANK(INDIRECT(Anlyt_LabRefThisCol)))</formula>
    </cfRule>
    <cfRule type="expression" dxfId="170" priority="187">
      <formula>ISBLANK(INDIRECT(Anlyt_LabRefThisCol))</formula>
    </cfRule>
  </conditionalFormatting>
  <conditionalFormatting sqref="C638:C647">
    <cfRule type="expression" dxfId="169" priority="177" stopIfTrue="1">
      <formula>AND(ISBLANK(INDIRECT(Anlyt_LabRefLastCol)),ISBLANK(INDIRECT(Anlyt_LabRefThisCol)))</formula>
    </cfRule>
    <cfRule type="expression" dxfId="168" priority="178">
      <formula>ISBLANK(INDIRECT(Anlyt_LabRefThisCol))</formula>
    </cfRule>
  </conditionalFormatting>
  <conditionalFormatting sqref="C655:C664">
    <cfRule type="expression" dxfId="167" priority="168" stopIfTrue="1">
      <formula>AND(ISBLANK(INDIRECT(Anlyt_LabRefLastCol)),ISBLANK(INDIRECT(Anlyt_LabRefThisCol)))</formula>
    </cfRule>
    <cfRule type="expression" dxfId="166" priority="169">
      <formula>ISBLANK(INDIRECT(Anlyt_LabRefThisCol))</formula>
    </cfRule>
  </conditionalFormatting>
  <conditionalFormatting sqref="C672:C681">
    <cfRule type="expression" dxfId="165" priority="159" stopIfTrue="1">
      <formula>AND(ISBLANK(INDIRECT(Anlyt_LabRefLastCol)),ISBLANK(INDIRECT(Anlyt_LabRefThisCol)))</formula>
    </cfRule>
    <cfRule type="expression" dxfId="164" priority="160">
      <formula>ISBLANK(INDIRECT(Anlyt_LabRefThisCol))</formula>
    </cfRule>
  </conditionalFormatting>
  <conditionalFormatting sqref="C689:C694">
    <cfRule type="expression" dxfId="163" priority="150" stopIfTrue="1">
      <formula>AND(ISBLANK(INDIRECT(Anlyt_LabRefLastCol)),ISBLANK(INDIRECT(Anlyt_LabRefThisCol)))</formula>
    </cfRule>
    <cfRule type="expression" dxfId="162" priority="151">
      <formula>ISBLANK(INDIRECT(Anlyt_LabRefThisCol))</formula>
    </cfRule>
  </conditionalFormatting>
  <conditionalFormatting sqref="C702:C711">
    <cfRule type="expression" dxfId="161" priority="141" stopIfTrue="1">
      <formula>AND(ISBLANK(INDIRECT(Anlyt_LabRefLastCol)),ISBLANK(INDIRECT(Anlyt_LabRefThisCol)))</formula>
    </cfRule>
    <cfRule type="expression" dxfId="160" priority="142">
      <formula>ISBLANK(INDIRECT(Anlyt_LabRefThisCol))</formula>
    </cfRule>
  </conditionalFormatting>
  <conditionalFormatting sqref="C719:C728">
    <cfRule type="expression" dxfId="159" priority="132" stopIfTrue="1">
      <formula>AND(ISBLANK(INDIRECT(Anlyt_LabRefLastCol)),ISBLANK(INDIRECT(Anlyt_LabRefThisCol)))</formula>
    </cfRule>
    <cfRule type="expression" dxfId="158" priority="133">
      <formula>ISBLANK(INDIRECT(Anlyt_LabRefThisCol))</formula>
    </cfRule>
  </conditionalFormatting>
  <conditionalFormatting sqref="C736:C745">
    <cfRule type="expression" dxfId="157" priority="123" stopIfTrue="1">
      <formula>AND(ISBLANK(INDIRECT(Anlyt_LabRefLastCol)),ISBLANK(INDIRECT(Anlyt_LabRefThisCol)))</formula>
    </cfRule>
    <cfRule type="expression" dxfId="156" priority="124">
      <formula>ISBLANK(INDIRECT(Anlyt_LabRefThisCol))</formula>
    </cfRule>
  </conditionalFormatting>
  <conditionalFormatting sqref="C753:C758">
    <cfRule type="expression" dxfId="155" priority="114" stopIfTrue="1">
      <formula>AND(ISBLANK(INDIRECT(Anlyt_LabRefLastCol)),ISBLANK(INDIRECT(Anlyt_LabRefThisCol)))</formula>
    </cfRule>
    <cfRule type="expression" dxfId="154" priority="115">
      <formula>ISBLANK(INDIRECT(Anlyt_LabRefThisCol))</formula>
    </cfRule>
  </conditionalFormatting>
  <conditionalFormatting sqref="C766:C775">
    <cfRule type="expression" dxfId="153" priority="105" stopIfTrue="1">
      <formula>AND(ISBLANK(INDIRECT(Anlyt_LabRefLastCol)),ISBLANK(INDIRECT(Anlyt_LabRefThisCol)))</formula>
    </cfRule>
    <cfRule type="expression" dxfId="152" priority="106">
      <formula>ISBLANK(INDIRECT(Anlyt_LabRefThisCol))</formula>
    </cfRule>
  </conditionalFormatting>
  <conditionalFormatting sqref="C783:C792">
    <cfRule type="expression" dxfId="151" priority="96" stopIfTrue="1">
      <formula>AND(ISBLANK(INDIRECT(Anlyt_LabRefLastCol)),ISBLANK(INDIRECT(Anlyt_LabRefThisCol)))</formula>
    </cfRule>
    <cfRule type="expression" dxfId="150" priority="97">
      <formula>ISBLANK(INDIRECT(Anlyt_LabRefThisCol))</formula>
    </cfRule>
  </conditionalFormatting>
  <conditionalFormatting sqref="C800:C809">
    <cfRule type="expression" dxfId="149" priority="87" stopIfTrue="1">
      <formula>AND(ISBLANK(INDIRECT(Anlyt_LabRefLastCol)),ISBLANK(INDIRECT(Anlyt_LabRefThisCol)))</formula>
    </cfRule>
    <cfRule type="expression" dxfId="148" priority="88">
      <formula>ISBLANK(INDIRECT(Anlyt_LabRefThisCol))</formula>
    </cfRule>
  </conditionalFormatting>
  <conditionalFormatting sqref="C817:C822">
    <cfRule type="expression" dxfId="147" priority="78" stopIfTrue="1">
      <formula>AND(ISBLANK(INDIRECT(Anlyt_LabRefLastCol)),ISBLANK(INDIRECT(Anlyt_LabRefThisCol)))</formula>
    </cfRule>
    <cfRule type="expression" dxfId="146" priority="79">
      <formula>ISBLANK(INDIRECT(Anlyt_LabRefThisCol))</formula>
    </cfRule>
  </conditionalFormatting>
  <conditionalFormatting sqref="C830:C835">
    <cfRule type="expression" dxfId="145" priority="69" stopIfTrue="1">
      <formula>AND(ISBLANK(INDIRECT(Anlyt_LabRefLastCol)),ISBLANK(INDIRECT(Anlyt_LabRefThisCol)))</formula>
    </cfRule>
    <cfRule type="expression" dxfId="144" priority="70">
      <formula>ISBLANK(INDIRECT(Anlyt_LabRefThisCol))</formula>
    </cfRule>
  </conditionalFormatting>
  <conditionalFormatting sqref="C843:C852">
    <cfRule type="expression" dxfId="143" priority="60" stopIfTrue="1">
      <formula>AND(ISBLANK(INDIRECT(Anlyt_LabRefLastCol)),ISBLANK(INDIRECT(Anlyt_LabRefThisCol)))</formula>
    </cfRule>
    <cfRule type="expression" dxfId="142" priority="61">
      <formula>ISBLANK(INDIRECT(Anlyt_LabRefThisCol))</formula>
    </cfRule>
  </conditionalFormatting>
  <conditionalFormatting sqref="C860:C869">
    <cfRule type="expression" dxfId="141" priority="51" stopIfTrue="1">
      <formula>AND(ISBLANK(INDIRECT(Anlyt_LabRefLastCol)),ISBLANK(INDIRECT(Anlyt_LabRefThisCol)))</formula>
    </cfRule>
    <cfRule type="expression" dxfId="140" priority="52">
      <formula>ISBLANK(INDIRECT(Anlyt_LabRefThisCol))</formula>
    </cfRule>
  </conditionalFormatting>
  <conditionalFormatting sqref="C877:C886">
    <cfRule type="expression" dxfId="139" priority="42" stopIfTrue="1">
      <formula>AND(ISBLANK(INDIRECT(Anlyt_LabRefLastCol)),ISBLANK(INDIRECT(Anlyt_LabRefThisCol)))</formula>
    </cfRule>
    <cfRule type="expression" dxfId="138" priority="43">
      <formula>ISBLANK(INDIRECT(Anlyt_LabRefThisCol))</formula>
    </cfRule>
  </conditionalFormatting>
  <conditionalFormatting sqref="C894:C903">
    <cfRule type="expression" dxfId="137" priority="33" stopIfTrue="1">
      <formula>AND(ISBLANK(INDIRECT(Anlyt_LabRefLastCol)),ISBLANK(INDIRECT(Anlyt_LabRefThisCol)))</formula>
    </cfRule>
    <cfRule type="expression" dxfId="136" priority="34">
      <formula>ISBLANK(INDIRECT(Anlyt_LabRefThisCol))</formula>
    </cfRule>
  </conditionalFormatting>
  <conditionalFormatting sqref="C911:C916">
    <cfRule type="expression" dxfId="135" priority="24" stopIfTrue="1">
      <formula>AND(ISBLANK(INDIRECT(Anlyt_LabRefLastCol)),ISBLANK(INDIRECT(Anlyt_LabRefThisCol)))</formula>
    </cfRule>
    <cfRule type="expression" dxfId="134" priority="25">
      <formula>ISBLANK(INDIRECT(Anlyt_LabRefThisCol))</formula>
    </cfRule>
  </conditionalFormatting>
  <conditionalFormatting sqref="C924:C933">
    <cfRule type="expression" dxfId="133" priority="15" stopIfTrue="1">
      <formula>AND(ISBLANK(INDIRECT(Anlyt_LabRefLastCol)),ISBLANK(INDIRECT(Anlyt_LabRefThisCol)))</formula>
    </cfRule>
    <cfRule type="expression" dxfId="132" priority="16">
      <formula>ISBLANK(INDIRECT(Anlyt_LabRefThisCol))</formula>
    </cfRule>
  </conditionalFormatting>
  <conditionalFormatting sqref="C941:C950">
    <cfRule type="expression" dxfId="131" priority="6" stopIfTrue="1">
      <formula>AND(ISBLANK(INDIRECT(Anlyt_LabRefLastCol)),ISBLANK(INDIRECT(Anlyt_LabRefThisCol)))</formula>
    </cfRule>
    <cfRule type="expression" dxfId="130" priority="7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Z765"/>
  <sheetViews>
    <sheetView topLeftCell="A2" zoomScaleNormal="100" workbookViewId="0"/>
  </sheetViews>
  <sheetFormatPr defaultRowHeight="15"/>
  <cols>
    <col min="1" max="1" width="8.88671875" style="117"/>
    <col min="2" max="18" width="8.88671875" style="1"/>
    <col min="19" max="19" width="8.88671875" style="1" customWidth="1"/>
    <col min="20" max="16384" width="8.88671875" style="1"/>
  </cols>
  <sheetData>
    <row r="1" spans="1:26">
      <c r="B1" s="128" t="s">
        <v>274</v>
      </c>
      <c r="Y1" s="112" t="s">
        <v>171</v>
      </c>
    </row>
    <row r="2" spans="1:26">
      <c r="A2" s="108" t="s">
        <v>4</v>
      </c>
      <c r="B2" s="100" t="s">
        <v>120</v>
      </c>
      <c r="C2" s="97" t="s">
        <v>121</v>
      </c>
      <c r="D2" s="98" t="s">
        <v>142</v>
      </c>
      <c r="E2" s="136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112">
        <v>1</v>
      </c>
    </row>
    <row r="3" spans="1:26">
      <c r="A3" s="118"/>
      <c r="B3" s="101" t="s">
        <v>143</v>
      </c>
      <c r="C3" s="90" t="s">
        <v>143</v>
      </c>
      <c r="D3" s="134" t="s">
        <v>145</v>
      </c>
      <c r="E3" s="136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112" t="s">
        <v>3</v>
      </c>
    </row>
    <row r="4" spans="1:26">
      <c r="A4" s="118"/>
      <c r="B4" s="101"/>
      <c r="C4" s="90"/>
      <c r="D4" s="91" t="s">
        <v>172</v>
      </c>
      <c r="E4" s="136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112">
        <v>3</v>
      </c>
    </row>
    <row r="5" spans="1:26">
      <c r="A5" s="118"/>
      <c r="B5" s="101"/>
      <c r="C5" s="90"/>
      <c r="D5" s="109"/>
      <c r="E5" s="136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112">
        <v>3</v>
      </c>
    </row>
    <row r="6" spans="1:26">
      <c r="A6" s="118"/>
      <c r="B6" s="100">
        <v>1</v>
      </c>
      <c r="C6" s="96">
        <v>1</v>
      </c>
      <c r="D6" s="171">
        <v>0.7</v>
      </c>
      <c r="E6" s="173"/>
      <c r="F6" s="174"/>
      <c r="G6" s="174"/>
      <c r="H6" s="174"/>
      <c r="I6" s="174"/>
      <c r="J6" s="174"/>
      <c r="K6" s="174"/>
      <c r="L6" s="174"/>
      <c r="M6" s="174"/>
      <c r="N6" s="174"/>
      <c r="O6" s="174"/>
      <c r="P6" s="174"/>
      <c r="Q6" s="174"/>
      <c r="R6" s="174"/>
      <c r="S6" s="174"/>
      <c r="T6" s="174"/>
      <c r="U6" s="174"/>
      <c r="V6" s="174"/>
      <c r="W6" s="174"/>
      <c r="X6" s="174"/>
      <c r="Y6" s="175">
        <v>1</v>
      </c>
    </row>
    <row r="7" spans="1:26">
      <c r="A7" s="118"/>
      <c r="B7" s="101">
        <v>1</v>
      </c>
      <c r="C7" s="90">
        <v>2</v>
      </c>
      <c r="D7" s="177">
        <v>0.7</v>
      </c>
      <c r="E7" s="173"/>
      <c r="F7" s="174"/>
      <c r="G7" s="174"/>
      <c r="H7" s="174"/>
      <c r="I7" s="174"/>
      <c r="J7" s="174"/>
      <c r="K7" s="174"/>
      <c r="L7" s="174"/>
      <c r="M7" s="174"/>
      <c r="N7" s="174"/>
      <c r="O7" s="174"/>
      <c r="P7" s="174"/>
      <c r="Q7" s="174"/>
      <c r="R7" s="174"/>
      <c r="S7" s="174"/>
      <c r="T7" s="174"/>
      <c r="U7" s="174"/>
      <c r="V7" s="174"/>
      <c r="W7" s="174"/>
      <c r="X7" s="174"/>
      <c r="Y7" s="175">
        <v>21</v>
      </c>
    </row>
    <row r="8" spans="1:26">
      <c r="A8" s="118"/>
      <c r="B8" s="101">
        <v>1</v>
      </c>
      <c r="C8" s="90">
        <v>3</v>
      </c>
      <c r="D8" s="177">
        <v>0.7</v>
      </c>
      <c r="E8" s="173"/>
      <c r="F8" s="174"/>
      <c r="G8" s="174"/>
      <c r="H8" s="174"/>
      <c r="I8" s="174"/>
      <c r="J8" s="174"/>
      <c r="K8" s="174"/>
      <c r="L8" s="174"/>
      <c r="M8" s="174"/>
      <c r="N8" s="174"/>
      <c r="O8" s="174"/>
      <c r="P8" s="174"/>
      <c r="Q8" s="174"/>
      <c r="R8" s="174"/>
      <c r="S8" s="174"/>
      <c r="T8" s="174"/>
      <c r="U8" s="174"/>
      <c r="V8" s="174"/>
      <c r="W8" s="174"/>
      <c r="X8" s="174"/>
      <c r="Y8" s="175">
        <v>16</v>
      </c>
    </row>
    <row r="9" spans="1:26">
      <c r="A9" s="118"/>
      <c r="B9" s="101">
        <v>1</v>
      </c>
      <c r="C9" s="90">
        <v>4</v>
      </c>
      <c r="D9" s="177">
        <v>0.6</v>
      </c>
      <c r="E9" s="173"/>
      <c r="F9" s="174"/>
      <c r="G9" s="174"/>
      <c r="H9" s="174"/>
      <c r="I9" s="174"/>
      <c r="J9" s="174"/>
      <c r="K9" s="174"/>
      <c r="L9" s="174"/>
      <c r="M9" s="174"/>
      <c r="N9" s="174"/>
      <c r="O9" s="174"/>
      <c r="P9" s="174"/>
      <c r="Q9" s="174"/>
      <c r="R9" s="174"/>
      <c r="S9" s="174"/>
      <c r="T9" s="174"/>
      <c r="U9" s="174"/>
      <c r="V9" s="174"/>
      <c r="W9" s="174"/>
      <c r="X9" s="174"/>
      <c r="Y9" s="175">
        <v>0.65</v>
      </c>
      <c r="Z9" s="112"/>
    </row>
    <row r="10" spans="1:26">
      <c r="A10" s="118"/>
      <c r="B10" s="101">
        <v>1</v>
      </c>
      <c r="C10" s="90">
        <v>5</v>
      </c>
      <c r="D10" s="177">
        <v>0.6</v>
      </c>
      <c r="E10" s="173"/>
      <c r="F10" s="174"/>
      <c r="G10" s="174"/>
      <c r="H10" s="174"/>
      <c r="I10" s="174"/>
      <c r="J10" s="174"/>
      <c r="K10" s="174"/>
      <c r="L10" s="174"/>
      <c r="M10" s="174"/>
      <c r="N10" s="174"/>
      <c r="O10" s="174"/>
      <c r="P10" s="174"/>
      <c r="Q10" s="174"/>
      <c r="R10" s="174"/>
      <c r="S10" s="174"/>
      <c r="T10" s="174"/>
      <c r="U10" s="174"/>
      <c r="V10" s="174"/>
      <c r="W10" s="174"/>
      <c r="X10" s="174"/>
      <c r="Y10" s="115"/>
    </row>
    <row r="11" spans="1:26">
      <c r="A11" s="118"/>
      <c r="B11" s="101">
        <v>1</v>
      </c>
      <c r="C11" s="90">
        <v>6</v>
      </c>
      <c r="D11" s="177">
        <v>0.6</v>
      </c>
      <c r="E11" s="173"/>
      <c r="F11" s="174"/>
      <c r="G11" s="174"/>
      <c r="H11" s="174"/>
      <c r="I11" s="174"/>
      <c r="J11" s="174"/>
      <c r="K11" s="174"/>
      <c r="L11" s="174"/>
      <c r="M11" s="174"/>
      <c r="N11" s="174"/>
      <c r="O11" s="174"/>
      <c r="P11" s="174"/>
      <c r="Q11" s="174"/>
      <c r="R11" s="174"/>
      <c r="S11" s="174"/>
      <c r="T11" s="174"/>
      <c r="U11" s="174"/>
      <c r="V11" s="174"/>
      <c r="W11" s="174"/>
      <c r="X11" s="174"/>
      <c r="Y11" s="115"/>
    </row>
    <row r="12" spans="1:26">
      <c r="A12" s="118"/>
      <c r="B12" s="102" t="s">
        <v>156</v>
      </c>
      <c r="C12" s="94"/>
      <c r="D12" s="179">
        <v>0.65</v>
      </c>
      <c r="E12" s="173"/>
      <c r="F12" s="174"/>
      <c r="G12" s="174"/>
      <c r="H12" s="174"/>
      <c r="I12" s="174"/>
      <c r="J12" s="174"/>
      <c r="K12" s="174"/>
      <c r="L12" s="174"/>
      <c r="M12" s="174"/>
      <c r="N12" s="174"/>
      <c r="O12" s="174"/>
      <c r="P12" s="174"/>
      <c r="Q12" s="174"/>
      <c r="R12" s="174"/>
      <c r="S12" s="174"/>
      <c r="T12" s="174"/>
      <c r="U12" s="174"/>
      <c r="V12" s="174"/>
      <c r="W12" s="174"/>
      <c r="X12" s="174"/>
      <c r="Y12" s="115"/>
    </row>
    <row r="13" spans="1:26">
      <c r="A13" s="118"/>
      <c r="B13" s="2" t="s">
        <v>157</v>
      </c>
      <c r="C13" s="114"/>
      <c r="D13" s="107">
        <v>0.64999999999999991</v>
      </c>
      <c r="E13" s="173"/>
      <c r="F13" s="174"/>
      <c r="G13" s="174"/>
      <c r="H13" s="174"/>
      <c r="I13" s="174"/>
      <c r="J13" s="174"/>
      <c r="K13" s="174"/>
      <c r="L13" s="174"/>
      <c r="M13" s="174"/>
      <c r="N13" s="174"/>
      <c r="O13" s="174"/>
      <c r="P13" s="174"/>
      <c r="Q13" s="174"/>
      <c r="R13" s="174"/>
      <c r="S13" s="174"/>
      <c r="T13" s="174"/>
      <c r="U13" s="174"/>
      <c r="V13" s="174"/>
      <c r="W13" s="174"/>
      <c r="X13" s="174"/>
      <c r="Y13" s="115"/>
    </row>
    <row r="14" spans="1:26">
      <c r="A14" s="118"/>
      <c r="B14" s="2" t="s">
        <v>158</v>
      </c>
      <c r="C14" s="114"/>
      <c r="D14" s="107">
        <v>5.4772255750516599E-2</v>
      </c>
      <c r="E14" s="136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115"/>
    </row>
    <row r="15" spans="1:26">
      <c r="A15" s="118"/>
      <c r="B15" s="2" t="s">
        <v>93</v>
      </c>
      <c r="C15" s="114"/>
      <c r="D15" s="95">
        <v>8.4265008846948611E-2</v>
      </c>
      <c r="E15" s="136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116"/>
    </row>
    <row r="16" spans="1:26">
      <c r="A16" s="118"/>
      <c r="B16" s="103" t="s">
        <v>159</v>
      </c>
      <c r="C16" s="114"/>
      <c r="D16" s="95">
        <v>0</v>
      </c>
      <c r="E16" s="136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116"/>
    </row>
    <row r="17" spans="1:25">
      <c r="B17" s="124"/>
      <c r="C17" s="102"/>
      <c r="D17" s="111"/>
    </row>
    <row r="18" spans="1:25">
      <c r="B18" s="128" t="s">
        <v>275</v>
      </c>
      <c r="Y18" s="112" t="s">
        <v>171</v>
      </c>
    </row>
    <row r="19" spans="1:25">
      <c r="A19" s="108" t="s">
        <v>48</v>
      </c>
      <c r="B19" s="100" t="s">
        <v>120</v>
      </c>
      <c r="C19" s="97" t="s">
        <v>121</v>
      </c>
      <c r="D19" s="98" t="s">
        <v>142</v>
      </c>
      <c r="E19" s="136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112">
        <v>1</v>
      </c>
    </row>
    <row r="20" spans="1:25">
      <c r="A20" s="118"/>
      <c r="B20" s="101" t="s">
        <v>143</v>
      </c>
      <c r="C20" s="90" t="s">
        <v>143</v>
      </c>
      <c r="D20" s="134" t="s">
        <v>145</v>
      </c>
      <c r="E20" s="136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112" t="s">
        <v>1</v>
      </c>
    </row>
    <row r="21" spans="1:25">
      <c r="A21" s="118"/>
      <c r="B21" s="101"/>
      <c r="C21" s="90"/>
      <c r="D21" s="91" t="s">
        <v>172</v>
      </c>
      <c r="E21" s="136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112">
        <v>2</v>
      </c>
    </row>
    <row r="22" spans="1:25">
      <c r="A22" s="118"/>
      <c r="B22" s="101"/>
      <c r="C22" s="90"/>
      <c r="D22" s="109"/>
      <c r="E22" s="136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112">
        <v>2</v>
      </c>
    </row>
    <row r="23" spans="1:25">
      <c r="A23" s="118"/>
      <c r="B23" s="100">
        <v>1</v>
      </c>
      <c r="C23" s="96">
        <v>1</v>
      </c>
      <c r="D23" s="104">
        <v>2.2999999999999998</v>
      </c>
      <c r="E23" s="136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112">
        <v>1</v>
      </c>
    </row>
    <row r="24" spans="1:25">
      <c r="A24" s="118"/>
      <c r="B24" s="101">
        <v>1</v>
      </c>
      <c r="C24" s="90">
        <v>2</v>
      </c>
      <c r="D24" s="92">
        <v>2.2999999999999998</v>
      </c>
      <c r="E24" s="136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112">
        <v>1</v>
      </c>
    </row>
    <row r="25" spans="1:25">
      <c r="A25" s="118"/>
      <c r="B25" s="101">
        <v>1</v>
      </c>
      <c r="C25" s="90">
        <v>3</v>
      </c>
      <c r="D25" s="92">
        <v>2.2999999999999998</v>
      </c>
      <c r="E25" s="136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112">
        <v>16</v>
      </c>
    </row>
    <row r="26" spans="1:25">
      <c r="A26" s="118"/>
      <c r="B26" s="101">
        <v>1</v>
      </c>
      <c r="C26" s="90">
        <v>4</v>
      </c>
      <c r="D26" s="92">
        <v>2.1</v>
      </c>
      <c r="E26" s="136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112">
        <v>2.2333333333333298</v>
      </c>
    </row>
    <row r="27" spans="1:25">
      <c r="A27" s="118"/>
      <c r="B27" s="101">
        <v>1</v>
      </c>
      <c r="C27" s="90">
        <v>5</v>
      </c>
      <c r="D27" s="92">
        <v>2.2000000000000002</v>
      </c>
      <c r="E27" s="136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113"/>
    </row>
    <row r="28" spans="1:25">
      <c r="A28" s="118"/>
      <c r="B28" s="101">
        <v>1</v>
      </c>
      <c r="C28" s="90">
        <v>6</v>
      </c>
      <c r="D28" s="92">
        <v>2.2000000000000002</v>
      </c>
      <c r="E28" s="136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113"/>
    </row>
    <row r="29" spans="1:25">
      <c r="A29" s="118"/>
      <c r="B29" s="102" t="s">
        <v>156</v>
      </c>
      <c r="C29" s="94"/>
      <c r="D29" s="106">
        <v>2.2333333333333329</v>
      </c>
      <c r="E29" s="136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113"/>
    </row>
    <row r="30" spans="1:25">
      <c r="A30" s="118"/>
      <c r="B30" s="2" t="s">
        <v>157</v>
      </c>
      <c r="C30" s="114"/>
      <c r="D30" s="93">
        <v>2.25</v>
      </c>
      <c r="E30" s="136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113"/>
    </row>
    <row r="31" spans="1:25">
      <c r="A31" s="118"/>
      <c r="B31" s="2" t="s">
        <v>158</v>
      </c>
      <c r="C31" s="114"/>
      <c r="D31" s="93">
        <v>8.164965809277247E-2</v>
      </c>
      <c r="E31" s="180"/>
      <c r="F31" s="181"/>
      <c r="G31" s="181"/>
      <c r="H31" s="181"/>
      <c r="I31" s="181"/>
      <c r="J31" s="181"/>
      <c r="K31" s="181"/>
      <c r="L31" s="181"/>
      <c r="M31" s="181"/>
      <c r="N31" s="181"/>
      <c r="O31" s="181"/>
      <c r="P31" s="181"/>
      <c r="Q31" s="181"/>
      <c r="R31" s="181"/>
      <c r="S31" s="181"/>
      <c r="T31" s="181"/>
      <c r="U31" s="181"/>
      <c r="V31" s="181"/>
      <c r="W31" s="181"/>
      <c r="X31" s="181"/>
      <c r="Y31" s="113"/>
    </row>
    <row r="32" spans="1:25">
      <c r="A32" s="118"/>
      <c r="B32" s="2" t="s">
        <v>93</v>
      </c>
      <c r="C32" s="114"/>
      <c r="D32" s="95">
        <v>3.655954839974887E-2</v>
      </c>
      <c r="E32" s="136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116"/>
    </row>
    <row r="33" spans="1:25">
      <c r="A33" s="118"/>
      <c r="B33" s="103" t="s">
        <v>159</v>
      </c>
      <c r="C33" s="114"/>
      <c r="D33" s="95">
        <v>1.3322676295501878E-15</v>
      </c>
      <c r="E33" s="136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116"/>
    </row>
    <row r="34" spans="1:25">
      <c r="B34" s="124"/>
      <c r="C34" s="102"/>
      <c r="D34" s="111"/>
    </row>
    <row r="35" spans="1:25">
      <c r="B35" s="128" t="s">
        <v>276</v>
      </c>
      <c r="Y35" s="112" t="s">
        <v>171</v>
      </c>
    </row>
    <row r="36" spans="1:25">
      <c r="A36" s="108" t="s">
        <v>7</v>
      </c>
      <c r="B36" s="100" t="s">
        <v>120</v>
      </c>
      <c r="C36" s="97" t="s">
        <v>121</v>
      </c>
      <c r="D36" s="98" t="s">
        <v>142</v>
      </c>
      <c r="E36" s="136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112">
        <v>1</v>
      </c>
    </row>
    <row r="37" spans="1:25">
      <c r="A37" s="118"/>
      <c r="B37" s="101" t="s">
        <v>143</v>
      </c>
      <c r="C37" s="90" t="s">
        <v>143</v>
      </c>
      <c r="D37" s="134" t="s">
        <v>145</v>
      </c>
      <c r="E37" s="136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112" t="s">
        <v>3</v>
      </c>
    </row>
    <row r="38" spans="1:25">
      <c r="A38" s="118"/>
      <c r="B38" s="101"/>
      <c r="C38" s="90"/>
      <c r="D38" s="91" t="s">
        <v>172</v>
      </c>
      <c r="E38" s="136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112">
        <v>1</v>
      </c>
    </row>
    <row r="39" spans="1:25">
      <c r="A39" s="118"/>
      <c r="B39" s="101"/>
      <c r="C39" s="90"/>
      <c r="D39" s="109"/>
      <c r="E39" s="136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112">
        <v>1</v>
      </c>
    </row>
    <row r="40" spans="1:25">
      <c r="A40" s="118"/>
      <c r="B40" s="100">
        <v>1</v>
      </c>
      <c r="C40" s="96">
        <v>1</v>
      </c>
      <c r="D40" s="182">
        <v>17.7</v>
      </c>
      <c r="E40" s="183"/>
      <c r="F40" s="184"/>
      <c r="G40" s="184"/>
      <c r="H40" s="184"/>
      <c r="I40" s="184"/>
      <c r="J40" s="184"/>
      <c r="K40" s="184"/>
      <c r="L40" s="184"/>
      <c r="M40" s="184"/>
      <c r="N40" s="184"/>
      <c r="O40" s="184"/>
      <c r="P40" s="184"/>
      <c r="Q40" s="184"/>
      <c r="R40" s="184"/>
      <c r="S40" s="184"/>
      <c r="T40" s="184"/>
      <c r="U40" s="184"/>
      <c r="V40" s="184"/>
      <c r="W40" s="184"/>
      <c r="X40" s="184"/>
      <c r="Y40" s="185">
        <v>1</v>
      </c>
    </row>
    <row r="41" spans="1:25">
      <c r="A41" s="118"/>
      <c r="B41" s="101">
        <v>1</v>
      </c>
      <c r="C41" s="90">
        <v>2</v>
      </c>
      <c r="D41" s="186">
        <v>14.9</v>
      </c>
      <c r="E41" s="183"/>
      <c r="F41" s="184"/>
      <c r="G41" s="184"/>
      <c r="H41" s="184"/>
      <c r="I41" s="184"/>
      <c r="J41" s="184"/>
      <c r="K41" s="184"/>
      <c r="L41" s="184"/>
      <c r="M41" s="184"/>
      <c r="N41" s="184"/>
      <c r="O41" s="184"/>
      <c r="P41" s="184"/>
      <c r="Q41" s="184"/>
      <c r="R41" s="184"/>
      <c r="S41" s="184"/>
      <c r="T41" s="184"/>
      <c r="U41" s="184"/>
      <c r="V41" s="184"/>
      <c r="W41" s="184"/>
      <c r="X41" s="184"/>
      <c r="Y41" s="185">
        <v>2</v>
      </c>
    </row>
    <row r="42" spans="1:25">
      <c r="A42" s="118"/>
      <c r="B42" s="101">
        <v>1</v>
      </c>
      <c r="C42" s="90">
        <v>3</v>
      </c>
      <c r="D42" s="186">
        <v>18</v>
      </c>
      <c r="E42" s="183"/>
      <c r="F42" s="184"/>
      <c r="G42" s="184"/>
      <c r="H42" s="184"/>
      <c r="I42" s="184"/>
      <c r="J42" s="184"/>
      <c r="K42" s="184"/>
      <c r="L42" s="184"/>
      <c r="M42" s="184"/>
      <c r="N42" s="184"/>
      <c r="O42" s="184"/>
      <c r="P42" s="184"/>
      <c r="Q42" s="184"/>
      <c r="R42" s="184"/>
      <c r="S42" s="184"/>
      <c r="T42" s="184"/>
      <c r="U42" s="184"/>
      <c r="V42" s="184"/>
      <c r="W42" s="184"/>
      <c r="X42" s="184"/>
      <c r="Y42" s="185">
        <v>16</v>
      </c>
    </row>
    <row r="43" spans="1:25">
      <c r="A43" s="118"/>
      <c r="B43" s="101">
        <v>1</v>
      </c>
      <c r="C43" s="90">
        <v>4</v>
      </c>
      <c r="D43" s="186">
        <v>20.100000000000001</v>
      </c>
      <c r="E43" s="183"/>
      <c r="F43" s="184"/>
      <c r="G43" s="184"/>
      <c r="H43" s="184"/>
      <c r="I43" s="184"/>
      <c r="J43" s="184"/>
      <c r="K43" s="184"/>
      <c r="L43" s="184"/>
      <c r="M43" s="184"/>
      <c r="N43" s="184"/>
      <c r="O43" s="184"/>
      <c r="P43" s="184"/>
      <c r="Q43" s="184"/>
      <c r="R43" s="184"/>
      <c r="S43" s="184"/>
      <c r="T43" s="184"/>
      <c r="U43" s="184"/>
      <c r="V43" s="184"/>
      <c r="W43" s="184"/>
      <c r="X43" s="184"/>
      <c r="Y43" s="185">
        <v>17.316666666666698</v>
      </c>
    </row>
    <row r="44" spans="1:25">
      <c r="A44" s="118"/>
      <c r="B44" s="101">
        <v>1</v>
      </c>
      <c r="C44" s="90">
        <v>5</v>
      </c>
      <c r="D44" s="186">
        <v>15.9</v>
      </c>
      <c r="E44" s="183"/>
      <c r="F44" s="184"/>
      <c r="G44" s="184"/>
      <c r="H44" s="184"/>
      <c r="I44" s="184"/>
      <c r="J44" s="184"/>
      <c r="K44" s="184"/>
      <c r="L44" s="184"/>
      <c r="M44" s="184"/>
      <c r="N44" s="184"/>
      <c r="O44" s="184"/>
      <c r="P44" s="184"/>
      <c r="Q44" s="184"/>
      <c r="R44" s="184"/>
      <c r="S44" s="184"/>
      <c r="T44" s="184"/>
      <c r="U44" s="184"/>
      <c r="V44" s="184"/>
      <c r="W44" s="184"/>
      <c r="X44" s="184"/>
      <c r="Y44" s="187"/>
    </row>
    <row r="45" spans="1:25">
      <c r="A45" s="118"/>
      <c r="B45" s="101">
        <v>1</v>
      </c>
      <c r="C45" s="90">
        <v>6</v>
      </c>
      <c r="D45" s="186">
        <v>17.3</v>
      </c>
      <c r="E45" s="183"/>
      <c r="F45" s="184"/>
      <c r="G45" s="184"/>
      <c r="H45" s="184"/>
      <c r="I45" s="184"/>
      <c r="J45" s="184"/>
      <c r="K45" s="184"/>
      <c r="L45" s="184"/>
      <c r="M45" s="184"/>
      <c r="N45" s="184"/>
      <c r="O45" s="184"/>
      <c r="P45" s="184"/>
      <c r="Q45" s="184"/>
      <c r="R45" s="184"/>
      <c r="S45" s="184"/>
      <c r="T45" s="184"/>
      <c r="U45" s="184"/>
      <c r="V45" s="184"/>
      <c r="W45" s="184"/>
      <c r="X45" s="184"/>
      <c r="Y45" s="187"/>
    </row>
    <row r="46" spans="1:25">
      <c r="A46" s="118"/>
      <c r="B46" s="102" t="s">
        <v>156</v>
      </c>
      <c r="C46" s="94"/>
      <c r="D46" s="188">
        <v>17.316666666666666</v>
      </c>
      <c r="E46" s="183"/>
      <c r="F46" s="184"/>
      <c r="G46" s="184"/>
      <c r="H46" s="184"/>
      <c r="I46" s="184"/>
      <c r="J46" s="184"/>
      <c r="K46" s="184"/>
      <c r="L46" s="184"/>
      <c r="M46" s="184"/>
      <c r="N46" s="184"/>
      <c r="O46" s="184"/>
      <c r="P46" s="184"/>
      <c r="Q46" s="184"/>
      <c r="R46" s="184"/>
      <c r="S46" s="184"/>
      <c r="T46" s="184"/>
      <c r="U46" s="184"/>
      <c r="V46" s="184"/>
      <c r="W46" s="184"/>
      <c r="X46" s="184"/>
      <c r="Y46" s="187"/>
    </row>
    <row r="47" spans="1:25">
      <c r="A47" s="118"/>
      <c r="B47" s="2" t="s">
        <v>157</v>
      </c>
      <c r="C47" s="114"/>
      <c r="D47" s="189">
        <v>17.5</v>
      </c>
      <c r="E47" s="183"/>
      <c r="F47" s="184"/>
      <c r="G47" s="184"/>
      <c r="H47" s="184"/>
      <c r="I47" s="184"/>
      <c r="J47" s="184"/>
      <c r="K47" s="184"/>
      <c r="L47" s="184"/>
      <c r="M47" s="184"/>
      <c r="N47" s="184"/>
      <c r="O47" s="184"/>
      <c r="P47" s="184"/>
      <c r="Q47" s="184"/>
      <c r="R47" s="184"/>
      <c r="S47" s="184"/>
      <c r="T47" s="184"/>
      <c r="U47" s="184"/>
      <c r="V47" s="184"/>
      <c r="W47" s="184"/>
      <c r="X47" s="184"/>
      <c r="Y47" s="187"/>
    </row>
    <row r="48" spans="1:25">
      <c r="A48" s="118"/>
      <c r="B48" s="2" t="s">
        <v>158</v>
      </c>
      <c r="C48" s="114"/>
      <c r="D48" s="189">
        <v>1.8004629034408535</v>
      </c>
      <c r="E48" s="183"/>
      <c r="F48" s="184"/>
      <c r="G48" s="184"/>
      <c r="H48" s="184"/>
      <c r="I48" s="184"/>
      <c r="J48" s="184"/>
      <c r="K48" s="184"/>
      <c r="L48" s="184"/>
      <c r="M48" s="184"/>
      <c r="N48" s="184"/>
      <c r="O48" s="184"/>
      <c r="P48" s="184"/>
      <c r="Q48" s="184"/>
      <c r="R48" s="184"/>
      <c r="S48" s="184"/>
      <c r="T48" s="184"/>
      <c r="U48" s="184"/>
      <c r="V48" s="184"/>
      <c r="W48" s="184"/>
      <c r="X48" s="184"/>
      <c r="Y48" s="187"/>
    </row>
    <row r="49" spans="1:25">
      <c r="A49" s="118"/>
      <c r="B49" s="2" t="s">
        <v>93</v>
      </c>
      <c r="C49" s="114"/>
      <c r="D49" s="95">
        <v>0.10397283369244582</v>
      </c>
      <c r="E49" s="136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116"/>
    </row>
    <row r="50" spans="1:25">
      <c r="A50" s="118"/>
      <c r="B50" s="103" t="s">
        <v>159</v>
      </c>
      <c r="C50" s="114"/>
      <c r="D50" s="95">
        <v>-1.8873791418627661E-15</v>
      </c>
      <c r="E50" s="136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116"/>
    </row>
    <row r="51" spans="1:25">
      <c r="B51" s="124"/>
      <c r="C51" s="102"/>
      <c r="D51" s="111"/>
    </row>
    <row r="52" spans="1:25">
      <c r="B52" s="128" t="s">
        <v>277</v>
      </c>
      <c r="Y52" s="112" t="s">
        <v>66</v>
      </c>
    </row>
    <row r="53" spans="1:25">
      <c r="A53" s="108" t="s">
        <v>107</v>
      </c>
      <c r="B53" s="100" t="s">
        <v>120</v>
      </c>
      <c r="C53" s="97" t="s">
        <v>121</v>
      </c>
      <c r="D53" s="98" t="s">
        <v>142</v>
      </c>
      <c r="E53" s="99" t="s">
        <v>142</v>
      </c>
      <c r="F53" s="99" t="s">
        <v>142</v>
      </c>
      <c r="G53" s="99" t="s">
        <v>142</v>
      </c>
      <c r="H53" s="99" t="s">
        <v>142</v>
      </c>
      <c r="I53" s="99" t="s">
        <v>142</v>
      </c>
      <c r="J53" s="99" t="s">
        <v>142</v>
      </c>
      <c r="K53" s="99" t="s">
        <v>142</v>
      </c>
      <c r="L53" s="99" t="s">
        <v>142</v>
      </c>
      <c r="M53" s="136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112">
        <v>1</v>
      </c>
    </row>
    <row r="54" spans="1:25">
      <c r="A54" s="118"/>
      <c r="B54" s="101" t="s">
        <v>143</v>
      </c>
      <c r="C54" s="90" t="s">
        <v>143</v>
      </c>
      <c r="D54" s="134" t="s">
        <v>146</v>
      </c>
      <c r="E54" s="135" t="s">
        <v>147</v>
      </c>
      <c r="F54" s="135" t="s">
        <v>149</v>
      </c>
      <c r="G54" s="135" t="s">
        <v>144</v>
      </c>
      <c r="H54" s="135" t="s">
        <v>153</v>
      </c>
      <c r="I54" s="135" t="s">
        <v>161</v>
      </c>
      <c r="J54" s="135" t="s">
        <v>162</v>
      </c>
      <c r="K54" s="135" t="s">
        <v>166</v>
      </c>
      <c r="L54" s="135" t="s">
        <v>167</v>
      </c>
      <c r="M54" s="136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112" t="s">
        <v>3</v>
      </c>
    </row>
    <row r="55" spans="1:25">
      <c r="A55" s="118"/>
      <c r="B55" s="101"/>
      <c r="C55" s="90"/>
      <c r="D55" s="91" t="s">
        <v>172</v>
      </c>
      <c r="E55" s="92" t="s">
        <v>173</v>
      </c>
      <c r="F55" s="92" t="s">
        <v>174</v>
      </c>
      <c r="G55" s="92" t="s">
        <v>172</v>
      </c>
      <c r="H55" s="92" t="s">
        <v>172</v>
      </c>
      <c r="I55" s="92" t="s">
        <v>172</v>
      </c>
      <c r="J55" s="92" t="s">
        <v>175</v>
      </c>
      <c r="K55" s="92" t="s">
        <v>172</v>
      </c>
      <c r="L55" s="92" t="s">
        <v>172</v>
      </c>
      <c r="M55" s="136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112">
        <v>3</v>
      </c>
    </row>
    <row r="56" spans="1:25">
      <c r="A56" s="118"/>
      <c r="B56" s="101"/>
      <c r="C56" s="90"/>
      <c r="D56" s="109"/>
      <c r="E56" s="109"/>
      <c r="F56" s="109"/>
      <c r="G56" s="109"/>
      <c r="H56" s="109"/>
      <c r="I56" s="109"/>
      <c r="J56" s="109"/>
      <c r="K56" s="109"/>
      <c r="L56" s="109"/>
      <c r="M56" s="136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112">
        <v>3</v>
      </c>
    </row>
    <row r="57" spans="1:25">
      <c r="A57" s="118"/>
      <c r="B57" s="100">
        <v>1</v>
      </c>
      <c r="C57" s="96">
        <v>1</v>
      </c>
      <c r="D57" s="171">
        <v>0.2034</v>
      </c>
      <c r="E57" s="171">
        <v>0.2</v>
      </c>
      <c r="F57" s="172">
        <v>0.17</v>
      </c>
      <c r="G57" s="171">
        <v>0.19500000000000001</v>
      </c>
      <c r="H57" s="172">
        <v>0.16</v>
      </c>
      <c r="I57" s="171">
        <v>0.17</v>
      </c>
      <c r="J57" s="172">
        <v>0.185</v>
      </c>
      <c r="K57" s="171">
        <v>0.1825</v>
      </c>
      <c r="L57" s="171">
        <v>0.2</v>
      </c>
      <c r="M57" s="173"/>
      <c r="N57" s="174"/>
      <c r="O57" s="174"/>
      <c r="P57" s="174"/>
      <c r="Q57" s="174"/>
      <c r="R57" s="174"/>
      <c r="S57" s="174"/>
      <c r="T57" s="174"/>
      <c r="U57" s="174"/>
      <c r="V57" s="174"/>
      <c r="W57" s="174"/>
      <c r="X57" s="174"/>
      <c r="Y57" s="175">
        <v>1</v>
      </c>
    </row>
    <row r="58" spans="1:25">
      <c r="A58" s="118"/>
      <c r="B58" s="101">
        <v>1</v>
      </c>
      <c r="C58" s="90">
        <v>2</v>
      </c>
      <c r="D58" s="177">
        <v>0.20255000000000004</v>
      </c>
      <c r="E58" s="177">
        <v>0.2</v>
      </c>
      <c r="F58" s="178">
        <v>0.17</v>
      </c>
      <c r="G58" s="216">
        <v>0.186</v>
      </c>
      <c r="H58" s="178">
        <v>0.17</v>
      </c>
      <c r="I58" s="177">
        <v>0.19</v>
      </c>
      <c r="J58" s="178">
        <v>0.20399999999999999</v>
      </c>
      <c r="K58" s="177">
        <v>0.19009999999999999</v>
      </c>
      <c r="L58" s="177">
        <v>0.22</v>
      </c>
      <c r="M58" s="173"/>
      <c r="N58" s="174"/>
      <c r="O58" s="174"/>
      <c r="P58" s="174"/>
      <c r="Q58" s="174"/>
      <c r="R58" s="174"/>
      <c r="S58" s="174"/>
      <c r="T58" s="174"/>
      <c r="U58" s="174"/>
      <c r="V58" s="174"/>
      <c r="W58" s="174"/>
      <c r="X58" s="174"/>
      <c r="Y58" s="175" t="e">
        <v>#N/A</v>
      </c>
    </row>
    <row r="59" spans="1:25">
      <c r="A59" s="118"/>
      <c r="B59" s="101">
        <v>1</v>
      </c>
      <c r="C59" s="90">
        <v>3</v>
      </c>
      <c r="D59" s="177">
        <v>0.19315000000000002</v>
      </c>
      <c r="E59" s="177">
        <v>0.2</v>
      </c>
      <c r="F59" s="178">
        <v>0.16</v>
      </c>
      <c r="G59" s="177">
        <v>0.19399999999999998</v>
      </c>
      <c r="H59" s="178">
        <v>0.18</v>
      </c>
      <c r="I59" s="177">
        <v>0.18</v>
      </c>
      <c r="J59" s="178">
        <v>0.19800000000000001</v>
      </c>
      <c r="K59" s="178">
        <v>0.16450000000000001</v>
      </c>
      <c r="L59" s="107">
        <v>0.2</v>
      </c>
      <c r="M59" s="173"/>
      <c r="N59" s="174"/>
      <c r="O59" s="174"/>
      <c r="P59" s="174"/>
      <c r="Q59" s="174"/>
      <c r="R59" s="174"/>
      <c r="S59" s="174"/>
      <c r="T59" s="174"/>
      <c r="U59" s="174"/>
      <c r="V59" s="174"/>
      <c r="W59" s="174"/>
      <c r="X59" s="174"/>
      <c r="Y59" s="175">
        <v>16</v>
      </c>
    </row>
    <row r="60" spans="1:25">
      <c r="A60" s="118"/>
      <c r="B60" s="101">
        <v>1</v>
      </c>
      <c r="C60" s="90">
        <v>4</v>
      </c>
      <c r="D60" s="177">
        <v>0.2051</v>
      </c>
      <c r="E60" s="177">
        <v>0.21</v>
      </c>
      <c r="F60" s="178">
        <v>0.18</v>
      </c>
      <c r="G60" s="177">
        <v>0.19500000000000001</v>
      </c>
      <c r="H60" s="178">
        <v>0.18</v>
      </c>
      <c r="I60" s="177">
        <v>0.17</v>
      </c>
      <c r="J60" s="178">
        <v>0.17599999999999999</v>
      </c>
      <c r="K60" s="178">
        <v>0.18630000000000002</v>
      </c>
      <c r="L60" s="107">
        <v>0.21</v>
      </c>
      <c r="M60" s="173"/>
      <c r="N60" s="174"/>
      <c r="O60" s="174"/>
      <c r="P60" s="174"/>
      <c r="Q60" s="174"/>
      <c r="R60" s="174"/>
      <c r="S60" s="174"/>
      <c r="T60" s="174"/>
      <c r="U60" s="174"/>
      <c r="V60" s="174"/>
      <c r="W60" s="174"/>
      <c r="X60" s="174"/>
      <c r="Y60" s="175">
        <v>0.19159259259259259</v>
      </c>
    </row>
    <row r="61" spans="1:25">
      <c r="A61" s="118"/>
      <c r="B61" s="101">
        <v>1</v>
      </c>
      <c r="C61" s="90">
        <v>5</v>
      </c>
      <c r="D61" s="177">
        <v>0.19724</v>
      </c>
      <c r="E61" s="177">
        <v>0.21</v>
      </c>
      <c r="F61" s="177">
        <v>0.17</v>
      </c>
      <c r="G61" s="177">
        <v>0.191</v>
      </c>
      <c r="H61" s="177">
        <v>0.19</v>
      </c>
      <c r="I61" s="177">
        <v>0.21</v>
      </c>
      <c r="J61" s="177">
        <v>0.22999999999999998</v>
      </c>
      <c r="K61" s="177">
        <v>0.18260000000000001</v>
      </c>
      <c r="L61" s="177">
        <v>0.22</v>
      </c>
      <c r="M61" s="173"/>
      <c r="N61" s="174"/>
      <c r="O61" s="174"/>
      <c r="P61" s="174"/>
      <c r="Q61" s="174"/>
      <c r="R61" s="174"/>
      <c r="S61" s="174"/>
      <c r="T61" s="174"/>
      <c r="U61" s="174"/>
      <c r="V61" s="174"/>
      <c r="W61" s="174"/>
      <c r="X61" s="174"/>
      <c r="Y61" s="115"/>
    </row>
    <row r="62" spans="1:25">
      <c r="A62" s="118"/>
      <c r="B62" s="101">
        <v>1</v>
      </c>
      <c r="C62" s="90">
        <v>6</v>
      </c>
      <c r="D62" s="177">
        <v>0.20515999999999998</v>
      </c>
      <c r="E62" s="177">
        <v>0.2</v>
      </c>
      <c r="F62" s="177">
        <v>0.16</v>
      </c>
      <c r="G62" s="177">
        <v>0.19600000000000001</v>
      </c>
      <c r="H62" s="177">
        <v>0.19</v>
      </c>
      <c r="I62" s="177">
        <v>0.19</v>
      </c>
      <c r="J62" s="177">
        <v>0.21</v>
      </c>
      <c r="K62" s="177">
        <v>0.19520000000000001</v>
      </c>
      <c r="L62" s="177">
        <v>0.21</v>
      </c>
      <c r="M62" s="173"/>
      <c r="N62" s="174"/>
      <c r="O62" s="174"/>
      <c r="P62" s="174"/>
      <c r="Q62" s="174"/>
      <c r="R62" s="174"/>
      <c r="S62" s="174"/>
      <c r="T62" s="174"/>
      <c r="U62" s="174"/>
      <c r="V62" s="174"/>
      <c r="W62" s="174"/>
      <c r="X62" s="174"/>
      <c r="Y62" s="115"/>
    </row>
    <row r="63" spans="1:25">
      <c r="A63" s="118"/>
      <c r="B63" s="102" t="s">
        <v>156</v>
      </c>
      <c r="C63" s="94"/>
      <c r="D63" s="179">
        <v>0.20110000000000003</v>
      </c>
      <c r="E63" s="179">
        <v>0.20333333333333334</v>
      </c>
      <c r="F63" s="179">
        <v>0.16833333333333333</v>
      </c>
      <c r="G63" s="179">
        <v>0.19283333333333333</v>
      </c>
      <c r="H63" s="179">
        <v>0.17833333333333332</v>
      </c>
      <c r="I63" s="179">
        <v>0.18500000000000003</v>
      </c>
      <c r="J63" s="179">
        <v>0.20049999999999998</v>
      </c>
      <c r="K63" s="179">
        <v>0.18353333333333333</v>
      </c>
      <c r="L63" s="179">
        <v>0.21</v>
      </c>
      <c r="M63" s="173"/>
      <c r="N63" s="174"/>
      <c r="O63" s="174"/>
      <c r="P63" s="174"/>
      <c r="Q63" s="174"/>
      <c r="R63" s="174"/>
      <c r="S63" s="174"/>
      <c r="T63" s="174"/>
      <c r="U63" s="174"/>
      <c r="V63" s="174"/>
      <c r="W63" s="174"/>
      <c r="X63" s="174"/>
      <c r="Y63" s="115"/>
    </row>
    <row r="64" spans="1:25">
      <c r="A64" s="118"/>
      <c r="B64" s="2" t="s">
        <v>157</v>
      </c>
      <c r="C64" s="114"/>
      <c r="D64" s="107">
        <v>0.20297500000000002</v>
      </c>
      <c r="E64" s="107">
        <v>0.2</v>
      </c>
      <c r="F64" s="107">
        <v>0.17</v>
      </c>
      <c r="G64" s="107">
        <v>0.19450000000000001</v>
      </c>
      <c r="H64" s="107">
        <v>0.18</v>
      </c>
      <c r="I64" s="107">
        <v>0.185</v>
      </c>
      <c r="J64" s="107">
        <v>0.20100000000000001</v>
      </c>
      <c r="K64" s="107">
        <v>0.18445</v>
      </c>
      <c r="L64" s="107">
        <v>0.21</v>
      </c>
      <c r="M64" s="173"/>
      <c r="N64" s="174"/>
      <c r="O64" s="174"/>
      <c r="P64" s="174"/>
      <c r="Q64" s="174"/>
      <c r="R64" s="174"/>
      <c r="S64" s="174"/>
      <c r="T64" s="174"/>
      <c r="U64" s="174"/>
      <c r="V64" s="174"/>
      <c r="W64" s="174"/>
      <c r="X64" s="174"/>
      <c r="Y64" s="115"/>
    </row>
    <row r="65" spans="1:25">
      <c r="A65" s="118"/>
      <c r="B65" s="2" t="s">
        <v>158</v>
      </c>
      <c r="C65" s="114"/>
      <c r="D65" s="107">
        <v>4.8575343539701233E-3</v>
      </c>
      <c r="E65" s="107">
        <v>5.163977794943213E-3</v>
      </c>
      <c r="F65" s="107">
        <v>7.5277265270908078E-3</v>
      </c>
      <c r="G65" s="107">
        <v>3.7638632635454065E-3</v>
      </c>
      <c r="H65" s="107">
        <v>1.1690451944500118E-2</v>
      </c>
      <c r="I65" s="107">
        <v>1.5165750888103095E-2</v>
      </c>
      <c r="J65" s="107">
        <v>1.9076163136228411E-2</v>
      </c>
      <c r="K65" s="107">
        <v>1.0498507830480799E-2</v>
      </c>
      <c r="L65" s="107">
        <v>8.9442719099991543E-3</v>
      </c>
      <c r="M65" s="136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115"/>
    </row>
    <row r="66" spans="1:25">
      <c r="A66" s="118"/>
      <c r="B66" s="2" t="s">
        <v>93</v>
      </c>
      <c r="C66" s="114"/>
      <c r="D66" s="95">
        <v>2.4154820258429251E-2</v>
      </c>
      <c r="E66" s="95">
        <v>2.5396612106278096E-2</v>
      </c>
      <c r="F66" s="95">
        <v>4.4719167487668167E-2</v>
      </c>
      <c r="G66" s="95">
        <v>1.9518737753908763E-2</v>
      </c>
      <c r="H66" s="95">
        <v>6.5553936137383848E-2</v>
      </c>
      <c r="I66" s="95">
        <v>8.1977031827584285E-2</v>
      </c>
      <c r="J66" s="95">
        <v>9.5142958285428486E-2</v>
      </c>
      <c r="K66" s="95">
        <v>5.7202185781769707E-2</v>
      </c>
      <c r="L66" s="95">
        <v>4.2591770999995976E-2</v>
      </c>
      <c r="M66" s="136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116"/>
    </row>
    <row r="67" spans="1:25">
      <c r="A67" s="118"/>
      <c r="B67" s="103" t="s">
        <v>159</v>
      </c>
      <c r="C67" s="114"/>
      <c r="D67" s="95">
        <v>4.9623042721824939E-2</v>
      </c>
      <c r="E67" s="95">
        <v>6.1279721631548378E-2</v>
      </c>
      <c r="F67" s="95">
        <v>-0.12139957471486562</v>
      </c>
      <c r="G67" s="95">
        <v>6.4759327276242562E-3</v>
      </c>
      <c r="H67" s="95">
        <v>-6.9205490044461748E-2</v>
      </c>
      <c r="I67" s="95">
        <v>-3.4409433597525463E-2</v>
      </c>
      <c r="J67" s="95">
        <v>4.6491397641600596E-2</v>
      </c>
      <c r="K67" s="95">
        <v>-4.2064566015851623E-2</v>
      </c>
      <c r="L67" s="95">
        <v>9.6075778078484442E-2</v>
      </c>
      <c r="M67" s="136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116"/>
    </row>
    <row r="68" spans="1:25">
      <c r="B68" s="124"/>
      <c r="C68" s="102"/>
      <c r="D68" s="111"/>
      <c r="E68" s="111"/>
      <c r="F68" s="111"/>
      <c r="G68" s="111"/>
      <c r="H68" s="111"/>
      <c r="I68" s="111"/>
      <c r="J68" s="111"/>
      <c r="K68" s="111"/>
      <c r="L68" s="111"/>
    </row>
    <row r="69" spans="1:25">
      <c r="B69" s="128" t="s">
        <v>278</v>
      </c>
      <c r="Y69" s="112" t="s">
        <v>171</v>
      </c>
    </row>
    <row r="70" spans="1:25">
      <c r="A70" s="108" t="s">
        <v>10</v>
      </c>
      <c r="B70" s="100" t="s">
        <v>120</v>
      </c>
      <c r="C70" s="97" t="s">
        <v>121</v>
      </c>
      <c r="D70" s="98" t="s">
        <v>142</v>
      </c>
      <c r="E70" s="136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112">
        <v>1</v>
      </c>
    </row>
    <row r="71" spans="1:25">
      <c r="A71" s="118"/>
      <c r="B71" s="101" t="s">
        <v>143</v>
      </c>
      <c r="C71" s="90" t="s">
        <v>143</v>
      </c>
      <c r="D71" s="134" t="s">
        <v>145</v>
      </c>
      <c r="E71" s="136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112" t="s">
        <v>3</v>
      </c>
    </row>
    <row r="72" spans="1:25">
      <c r="A72" s="118"/>
      <c r="B72" s="101"/>
      <c r="C72" s="90"/>
      <c r="D72" s="91" t="s">
        <v>172</v>
      </c>
      <c r="E72" s="136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112">
        <v>0</v>
      </c>
    </row>
    <row r="73" spans="1:25">
      <c r="A73" s="118"/>
      <c r="B73" s="101"/>
      <c r="C73" s="90"/>
      <c r="D73" s="109"/>
      <c r="E73" s="136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112">
        <v>0</v>
      </c>
    </row>
    <row r="74" spans="1:25">
      <c r="A74" s="118"/>
      <c r="B74" s="100">
        <v>1</v>
      </c>
      <c r="C74" s="96">
        <v>1</v>
      </c>
      <c r="D74" s="190">
        <v>373</v>
      </c>
      <c r="E74" s="191"/>
      <c r="F74" s="192"/>
      <c r="G74" s="192"/>
      <c r="H74" s="192"/>
      <c r="I74" s="192"/>
      <c r="J74" s="192"/>
      <c r="K74" s="192"/>
      <c r="L74" s="192"/>
      <c r="M74" s="192"/>
      <c r="N74" s="192"/>
      <c r="O74" s="192"/>
      <c r="P74" s="192"/>
      <c r="Q74" s="192"/>
      <c r="R74" s="192"/>
      <c r="S74" s="192"/>
      <c r="T74" s="192"/>
      <c r="U74" s="192"/>
      <c r="V74" s="192"/>
      <c r="W74" s="192"/>
      <c r="X74" s="192"/>
      <c r="Y74" s="193">
        <v>1</v>
      </c>
    </row>
    <row r="75" spans="1:25">
      <c r="A75" s="118"/>
      <c r="B75" s="101">
        <v>1</v>
      </c>
      <c r="C75" s="90">
        <v>2</v>
      </c>
      <c r="D75" s="194">
        <v>372</v>
      </c>
      <c r="E75" s="191"/>
      <c r="F75" s="192"/>
      <c r="G75" s="192"/>
      <c r="H75" s="192"/>
      <c r="I75" s="192"/>
      <c r="J75" s="192"/>
      <c r="K75" s="192"/>
      <c r="L75" s="192"/>
      <c r="M75" s="192"/>
      <c r="N75" s="192"/>
      <c r="O75" s="192"/>
      <c r="P75" s="192"/>
      <c r="Q75" s="192"/>
      <c r="R75" s="192"/>
      <c r="S75" s="192"/>
      <c r="T75" s="192"/>
      <c r="U75" s="192"/>
      <c r="V75" s="192"/>
      <c r="W75" s="192"/>
      <c r="X75" s="192"/>
      <c r="Y75" s="193">
        <v>3</v>
      </c>
    </row>
    <row r="76" spans="1:25">
      <c r="A76" s="118"/>
      <c r="B76" s="101">
        <v>1</v>
      </c>
      <c r="C76" s="90">
        <v>3</v>
      </c>
      <c r="D76" s="194">
        <v>368</v>
      </c>
      <c r="E76" s="191"/>
      <c r="F76" s="192"/>
      <c r="G76" s="192"/>
      <c r="H76" s="192"/>
      <c r="I76" s="192"/>
      <c r="J76" s="192"/>
      <c r="K76" s="192"/>
      <c r="L76" s="192"/>
      <c r="M76" s="192"/>
      <c r="N76" s="192"/>
      <c r="O76" s="192"/>
      <c r="P76" s="192"/>
      <c r="Q76" s="192"/>
      <c r="R76" s="192"/>
      <c r="S76" s="192"/>
      <c r="T76" s="192"/>
      <c r="U76" s="192"/>
      <c r="V76" s="192"/>
      <c r="W76" s="192"/>
      <c r="X76" s="192"/>
      <c r="Y76" s="193">
        <v>16</v>
      </c>
    </row>
    <row r="77" spans="1:25">
      <c r="A77" s="118"/>
      <c r="B77" s="101">
        <v>1</v>
      </c>
      <c r="C77" s="90">
        <v>4</v>
      </c>
      <c r="D77" s="194">
        <v>343</v>
      </c>
      <c r="E77" s="191"/>
      <c r="F77" s="192"/>
      <c r="G77" s="192"/>
      <c r="H77" s="192"/>
      <c r="I77" s="192"/>
      <c r="J77" s="192"/>
      <c r="K77" s="192"/>
      <c r="L77" s="192"/>
      <c r="M77" s="192"/>
      <c r="N77" s="192"/>
      <c r="O77" s="192"/>
      <c r="P77" s="192"/>
      <c r="Q77" s="192"/>
      <c r="R77" s="192"/>
      <c r="S77" s="192"/>
      <c r="T77" s="192"/>
      <c r="U77" s="192"/>
      <c r="V77" s="192"/>
      <c r="W77" s="192"/>
      <c r="X77" s="192"/>
      <c r="Y77" s="193">
        <v>359.83333333333297</v>
      </c>
    </row>
    <row r="78" spans="1:25">
      <c r="A78" s="118"/>
      <c r="B78" s="101">
        <v>1</v>
      </c>
      <c r="C78" s="90">
        <v>5</v>
      </c>
      <c r="D78" s="194">
        <v>354</v>
      </c>
      <c r="E78" s="191"/>
      <c r="F78" s="192"/>
      <c r="G78" s="192"/>
      <c r="H78" s="192"/>
      <c r="I78" s="192"/>
      <c r="J78" s="192"/>
      <c r="K78" s="192"/>
      <c r="L78" s="192"/>
      <c r="M78" s="192"/>
      <c r="N78" s="192"/>
      <c r="O78" s="192"/>
      <c r="P78" s="192"/>
      <c r="Q78" s="192"/>
      <c r="R78" s="192"/>
      <c r="S78" s="192"/>
      <c r="T78" s="192"/>
      <c r="U78" s="192"/>
      <c r="V78" s="192"/>
      <c r="W78" s="192"/>
      <c r="X78" s="192"/>
      <c r="Y78" s="195"/>
    </row>
    <row r="79" spans="1:25">
      <c r="A79" s="118"/>
      <c r="B79" s="101">
        <v>1</v>
      </c>
      <c r="C79" s="90">
        <v>6</v>
      </c>
      <c r="D79" s="194">
        <v>349</v>
      </c>
      <c r="E79" s="191"/>
      <c r="F79" s="192"/>
      <c r="G79" s="192"/>
      <c r="H79" s="192"/>
      <c r="I79" s="192"/>
      <c r="J79" s="192"/>
      <c r="K79" s="192"/>
      <c r="L79" s="192"/>
      <c r="M79" s="192"/>
      <c r="N79" s="192"/>
      <c r="O79" s="192"/>
      <c r="P79" s="192"/>
      <c r="Q79" s="192"/>
      <c r="R79" s="192"/>
      <c r="S79" s="192"/>
      <c r="T79" s="192"/>
      <c r="U79" s="192"/>
      <c r="V79" s="192"/>
      <c r="W79" s="192"/>
      <c r="X79" s="192"/>
      <c r="Y79" s="195"/>
    </row>
    <row r="80" spans="1:25">
      <c r="A80" s="118"/>
      <c r="B80" s="102" t="s">
        <v>156</v>
      </c>
      <c r="C80" s="94"/>
      <c r="D80" s="196">
        <v>359.83333333333331</v>
      </c>
      <c r="E80" s="191"/>
      <c r="F80" s="192"/>
      <c r="G80" s="192"/>
      <c r="H80" s="192"/>
      <c r="I80" s="192"/>
      <c r="J80" s="192"/>
      <c r="K80" s="192"/>
      <c r="L80" s="192"/>
      <c r="M80" s="192"/>
      <c r="N80" s="192"/>
      <c r="O80" s="192"/>
      <c r="P80" s="192"/>
      <c r="Q80" s="192"/>
      <c r="R80" s="192"/>
      <c r="S80" s="192"/>
      <c r="T80" s="192"/>
      <c r="U80" s="192"/>
      <c r="V80" s="192"/>
      <c r="W80" s="192"/>
      <c r="X80" s="192"/>
      <c r="Y80" s="195"/>
    </row>
    <row r="81" spans="1:25">
      <c r="A81" s="118"/>
      <c r="B81" s="2" t="s">
        <v>157</v>
      </c>
      <c r="C81" s="114"/>
      <c r="D81" s="197">
        <v>361</v>
      </c>
      <c r="E81" s="191"/>
      <c r="F81" s="192"/>
      <c r="G81" s="192"/>
      <c r="H81" s="192"/>
      <c r="I81" s="192"/>
      <c r="J81" s="192"/>
      <c r="K81" s="192"/>
      <c r="L81" s="192"/>
      <c r="M81" s="192"/>
      <c r="N81" s="192"/>
      <c r="O81" s="192"/>
      <c r="P81" s="192"/>
      <c r="Q81" s="192"/>
      <c r="R81" s="192"/>
      <c r="S81" s="192"/>
      <c r="T81" s="192"/>
      <c r="U81" s="192"/>
      <c r="V81" s="192"/>
      <c r="W81" s="192"/>
      <c r="X81" s="192"/>
      <c r="Y81" s="195"/>
    </row>
    <row r="82" spans="1:25">
      <c r="A82" s="118"/>
      <c r="B82" s="2" t="s">
        <v>158</v>
      </c>
      <c r="C82" s="114"/>
      <c r="D82" s="197">
        <v>12.828354012369111</v>
      </c>
      <c r="E82" s="191"/>
      <c r="F82" s="192"/>
      <c r="G82" s="192"/>
      <c r="H82" s="192"/>
      <c r="I82" s="192"/>
      <c r="J82" s="192"/>
      <c r="K82" s="192"/>
      <c r="L82" s="192"/>
      <c r="M82" s="192"/>
      <c r="N82" s="192"/>
      <c r="O82" s="192"/>
      <c r="P82" s="192"/>
      <c r="Q82" s="192"/>
      <c r="R82" s="192"/>
      <c r="S82" s="192"/>
      <c r="T82" s="192"/>
      <c r="U82" s="192"/>
      <c r="V82" s="192"/>
      <c r="W82" s="192"/>
      <c r="X82" s="192"/>
      <c r="Y82" s="195"/>
    </row>
    <row r="83" spans="1:25">
      <c r="A83" s="118"/>
      <c r="B83" s="2" t="s">
        <v>93</v>
      </c>
      <c r="C83" s="114"/>
      <c r="D83" s="95">
        <v>3.5650821711076738E-2</v>
      </c>
      <c r="E83" s="136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116"/>
    </row>
    <row r="84" spans="1:25">
      <c r="A84" s="118"/>
      <c r="B84" s="103" t="s">
        <v>159</v>
      </c>
      <c r="C84" s="114"/>
      <c r="D84" s="95">
        <v>8.8817841970012523E-16</v>
      </c>
      <c r="E84" s="136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116"/>
    </row>
    <row r="85" spans="1:25">
      <c r="B85" s="124"/>
      <c r="C85" s="102"/>
      <c r="D85" s="111"/>
    </row>
    <row r="86" spans="1:25">
      <c r="B86" s="128" t="s">
        <v>279</v>
      </c>
      <c r="Y86" s="112" t="s">
        <v>171</v>
      </c>
    </row>
    <row r="87" spans="1:25">
      <c r="A87" s="108" t="s">
        <v>13</v>
      </c>
      <c r="B87" s="100" t="s">
        <v>120</v>
      </c>
      <c r="C87" s="97" t="s">
        <v>121</v>
      </c>
      <c r="D87" s="98" t="s">
        <v>142</v>
      </c>
      <c r="E87" s="136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112">
        <v>1</v>
      </c>
    </row>
    <row r="88" spans="1:25">
      <c r="A88" s="118"/>
      <c r="B88" s="101" t="s">
        <v>143</v>
      </c>
      <c r="C88" s="90" t="s">
        <v>143</v>
      </c>
      <c r="D88" s="134" t="s">
        <v>145</v>
      </c>
      <c r="E88" s="136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112" t="s">
        <v>3</v>
      </c>
    </row>
    <row r="89" spans="1:25">
      <c r="A89" s="118"/>
      <c r="B89" s="101"/>
      <c r="C89" s="90"/>
      <c r="D89" s="91" t="s">
        <v>172</v>
      </c>
      <c r="E89" s="136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112">
        <v>2</v>
      </c>
    </row>
    <row r="90" spans="1:25">
      <c r="A90" s="118"/>
      <c r="B90" s="101"/>
      <c r="C90" s="90"/>
      <c r="D90" s="109"/>
      <c r="E90" s="136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112">
        <v>2</v>
      </c>
    </row>
    <row r="91" spans="1:25">
      <c r="A91" s="118"/>
      <c r="B91" s="100">
        <v>1</v>
      </c>
      <c r="C91" s="96">
        <v>1</v>
      </c>
      <c r="D91" s="133" t="s">
        <v>113</v>
      </c>
      <c r="E91" s="136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112">
        <v>1</v>
      </c>
    </row>
    <row r="92" spans="1:25">
      <c r="A92" s="118"/>
      <c r="B92" s="101">
        <v>1</v>
      </c>
      <c r="C92" s="90">
        <v>2</v>
      </c>
      <c r="D92" s="132" t="s">
        <v>113</v>
      </c>
      <c r="E92" s="136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112">
        <v>4</v>
      </c>
    </row>
    <row r="93" spans="1:25">
      <c r="A93" s="118"/>
      <c r="B93" s="101">
        <v>1</v>
      </c>
      <c r="C93" s="90">
        <v>3</v>
      </c>
      <c r="D93" s="132" t="s">
        <v>113</v>
      </c>
      <c r="E93" s="136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112">
        <v>16</v>
      </c>
    </row>
    <row r="94" spans="1:25">
      <c r="A94" s="118"/>
      <c r="B94" s="101">
        <v>1</v>
      </c>
      <c r="C94" s="90">
        <v>4</v>
      </c>
      <c r="D94" s="132" t="s">
        <v>113</v>
      </c>
      <c r="E94" s="136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112" t="s">
        <v>113</v>
      </c>
    </row>
    <row r="95" spans="1:25">
      <c r="A95" s="118"/>
      <c r="B95" s="101">
        <v>1</v>
      </c>
      <c r="C95" s="90">
        <v>5</v>
      </c>
      <c r="D95" s="132" t="s">
        <v>113</v>
      </c>
      <c r="E95" s="136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113"/>
    </row>
    <row r="96" spans="1:25">
      <c r="A96" s="118"/>
      <c r="B96" s="101">
        <v>1</v>
      </c>
      <c r="C96" s="90">
        <v>6</v>
      </c>
      <c r="D96" s="132" t="s">
        <v>113</v>
      </c>
      <c r="E96" s="136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113"/>
    </row>
    <row r="97" spans="1:25">
      <c r="A97" s="118"/>
      <c r="B97" s="102" t="s">
        <v>156</v>
      </c>
      <c r="C97" s="94"/>
      <c r="D97" s="106" t="s">
        <v>334</v>
      </c>
      <c r="E97" s="136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113"/>
    </row>
    <row r="98" spans="1:25">
      <c r="A98" s="118"/>
      <c r="B98" s="2" t="s">
        <v>157</v>
      </c>
      <c r="C98" s="114"/>
      <c r="D98" s="93" t="s">
        <v>334</v>
      </c>
      <c r="E98" s="136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113"/>
    </row>
    <row r="99" spans="1:25">
      <c r="A99" s="118"/>
      <c r="B99" s="2" t="s">
        <v>158</v>
      </c>
      <c r="C99" s="114"/>
      <c r="D99" s="93" t="s">
        <v>334</v>
      </c>
      <c r="E99" s="180"/>
      <c r="F99" s="181"/>
      <c r="G99" s="181"/>
      <c r="H99" s="181"/>
      <c r="I99" s="181"/>
      <c r="J99" s="181"/>
      <c r="K99" s="181"/>
      <c r="L99" s="181"/>
      <c r="M99" s="181"/>
      <c r="N99" s="181"/>
      <c r="O99" s="181"/>
      <c r="P99" s="181"/>
      <c r="Q99" s="181"/>
      <c r="R99" s="181"/>
      <c r="S99" s="181"/>
      <c r="T99" s="181"/>
      <c r="U99" s="181"/>
      <c r="V99" s="181"/>
      <c r="W99" s="181"/>
      <c r="X99" s="181"/>
      <c r="Y99" s="113"/>
    </row>
    <row r="100" spans="1:25">
      <c r="A100" s="118"/>
      <c r="B100" s="2" t="s">
        <v>93</v>
      </c>
      <c r="C100" s="114"/>
      <c r="D100" s="95" t="s">
        <v>334</v>
      </c>
      <c r="E100" s="136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116"/>
    </row>
    <row r="101" spans="1:25">
      <c r="A101" s="118"/>
      <c r="B101" s="103" t="s">
        <v>159</v>
      </c>
      <c r="C101" s="114"/>
      <c r="D101" s="95" t="s">
        <v>334</v>
      </c>
      <c r="E101" s="136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116"/>
    </row>
    <row r="102" spans="1:25">
      <c r="B102" s="124"/>
      <c r="C102" s="102"/>
      <c r="D102" s="111"/>
    </row>
    <row r="103" spans="1:25">
      <c r="B103" s="128" t="s">
        <v>280</v>
      </c>
      <c r="Y103" s="112" t="s">
        <v>171</v>
      </c>
    </row>
    <row r="104" spans="1:25">
      <c r="A104" s="108" t="s">
        <v>16</v>
      </c>
      <c r="B104" s="100" t="s">
        <v>120</v>
      </c>
      <c r="C104" s="97" t="s">
        <v>121</v>
      </c>
      <c r="D104" s="98" t="s">
        <v>142</v>
      </c>
      <c r="E104" s="136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112">
        <v>1</v>
      </c>
    </row>
    <row r="105" spans="1:25">
      <c r="A105" s="118"/>
      <c r="B105" s="101" t="s">
        <v>143</v>
      </c>
      <c r="C105" s="90" t="s">
        <v>143</v>
      </c>
      <c r="D105" s="134" t="s">
        <v>145</v>
      </c>
      <c r="E105" s="136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112" t="s">
        <v>3</v>
      </c>
    </row>
    <row r="106" spans="1:25">
      <c r="A106" s="118"/>
      <c r="B106" s="101"/>
      <c r="C106" s="90"/>
      <c r="D106" s="91" t="s">
        <v>172</v>
      </c>
      <c r="E106" s="136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112">
        <v>2</v>
      </c>
    </row>
    <row r="107" spans="1:25">
      <c r="A107" s="118"/>
      <c r="B107" s="101"/>
      <c r="C107" s="90"/>
      <c r="D107" s="109"/>
      <c r="E107" s="136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112">
        <v>2</v>
      </c>
    </row>
    <row r="108" spans="1:25">
      <c r="A108" s="118"/>
      <c r="B108" s="100">
        <v>1</v>
      </c>
      <c r="C108" s="96">
        <v>1</v>
      </c>
      <c r="D108" s="104">
        <v>1.5</v>
      </c>
      <c r="E108" s="136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112">
        <v>1</v>
      </c>
    </row>
    <row r="109" spans="1:25">
      <c r="A109" s="118"/>
      <c r="B109" s="101">
        <v>1</v>
      </c>
      <c r="C109" s="90">
        <v>2</v>
      </c>
      <c r="D109" s="92">
        <v>1.6</v>
      </c>
      <c r="E109" s="136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112">
        <v>5</v>
      </c>
    </row>
    <row r="110" spans="1:25">
      <c r="A110" s="118"/>
      <c r="B110" s="101">
        <v>1</v>
      </c>
      <c r="C110" s="90">
        <v>3</v>
      </c>
      <c r="D110" s="92">
        <v>1.6</v>
      </c>
      <c r="E110" s="136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112">
        <v>16</v>
      </c>
    </row>
    <row r="111" spans="1:25">
      <c r="A111" s="118"/>
      <c r="B111" s="101">
        <v>1</v>
      </c>
      <c r="C111" s="90">
        <v>4</v>
      </c>
      <c r="D111" s="92">
        <v>1.4</v>
      </c>
      <c r="E111" s="136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112">
        <v>1.5166666666666699</v>
      </c>
    </row>
    <row r="112" spans="1:25">
      <c r="A112" s="118"/>
      <c r="B112" s="101">
        <v>1</v>
      </c>
      <c r="C112" s="90">
        <v>5</v>
      </c>
      <c r="D112" s="92">
        <v>1.5</v>
      </c>
      <c r="E112" s="136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113"/>
    </row>
    <row r="113" spans="1:25">
      <c r="A113" s="118"/>
      <c r="B113" s="101">
        <v>1</v>
      </c>
      <c r="C113" s="90">
        <v>6</v>
      </c>
      <c r="D113" s="92">
        <v>1.5</v>
      </c>
      <c r="E113" s="136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113"/>
    </row>
    <row r="114" spans="1:25">
      <c r="A114" s="118"/>
      <c r="B114" s="102" t="s">
        <v>156</v>
      </c>
      <c r="C114" s="94"/>
      <c r="D114" s="106">
        <v>1.5166666666666666</v>
      </c>
      <c r="E114" s="136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113"/>
    </row>
    <row r="115" spans="1:25">
      <c r="A115" s="118"/>
      <c r="B115" s="2" t="s">
        <v>157</v>
      </c>
      <c r="C115" s="114"/>
      <c r="D115" s="93">
        <v>1.5</v>
      </c>
      <c r="E115" s="136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113"/>
    </row>
    <row r="116" spans="1:25">
      <c r="A116" s="118"/>
      <c r="B116" s="2" t="s">
        <v>158</v>
      </c>
      <c r="C116" s="114"/>
      <c r="D116" s="93">
        <v>7.5277265270908167E-2</v>
      </c>
      <c r="E116" s="180"/>
      <c r="F116" s="181"/>
      <c r="G116" s="181"/>
      <c r="H116" s="181"/>
      <c r="I116" s="181"/>
      <c r="J116" s="181"/>
      <c r="K116" s="181"/>
      <c r="L116" s="181"/>
      <c r="M116" s="181"/>
      <c r="N116" s="181"/>
      <c r="O116" s="181"/>
      <c r="P116" s="181"/>
      <c r="Q116" s="181"/>
      <c r="R116" s="181"/>
      <c r="S116" s="181"/>
      <c r="T116" s="181"/>
      <c r="U116" s="181"/>
      <c r="V116" s="181"/>
      <c r="W116" s="181"/>
      <c r="X116" s="181"/>
      <c r="Y116" s="113"/>
    </row>
    <row r="117" spans="1:25">
      <c r="A117" s="118"/>
      <c r="B117" s="2" t="s">
        <v>93</v>
      </c>
      <c r="C117" s="114"/>
      <c r="D117" s="95">
        <v>4.9633361717082311E-2</v>
      </c>
      <c r="E117" s="136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116"/>
    </row>
    <row r="118" spans="1:25">
      <c r="A118" s="118"/>
      <c r="B118" s="103" t="s">
        <v>159</v>
      </c>
      <c r="C118" s="114"/>
      <c r="D118" s="95">
        <v>-2.2204460492503131E-15</v>
      </c>
      <c r="E118" s="136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116"/>
    </row>
    <row r="119" spans="1:25">
      <c r="B119" s="124"/>
      <c r="C119" s="102"/>
      <c r="D119" s="111"/>
    </row>
    <row r="120" spans="1:25">
      <c r="B120" s="128" t="s">
        <v>281</v>
      </c>
      <c r="Y120" s="112" t="s">
        <v>171</v>
      </c>
    </row>
    <row r="121" spans="1:25">
      <c r="A121" s="108" t="s">
        <v>49</v>
      </c>
      <c r="B121" s="100" t="s">
        <v>120</v>
      </c>
      <c r="C121" s="97" t="s">
        <v>121</v>
      </c>
      <c r="D121" s="98" t="s">
        <v>142</v>
      </c>
      <c r="E121" s="136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112">
        <v>1</v>
      </c>
    </row>
    <row r="122" spans="1:25">
      <c r="A122" s="118"/>
      <c r="B122" s="101" t="s">
        <v>143</v>
      </c>
      <c r="C122" s="90" t="s">
        <v>143</v>
      </c>
      <c r="D122" s="134" t="s">
        <v>145</v>
      </c>
      <c r="E122" s="136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112" t="s">
        <v>1</v>
      </c>
    </row>
    <row r="123" spans="1:25">
      <c r="A123" s="118"/>
      <c r="B123" s="101"/>
      <c r="C123" s="90"/>
      <c r="D123" s="91" t="s">
        <v>172</v>
      </c>
      <c r="E123" s="136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112">
        <v>2</v>
      </c>
    </row>
    <row r="124" spans="1:25">
      <c r="A124" s="118"/>
      <c r="B124" s="101"/>
      <c r="C124" s="90"/>
      <c r="D124" s="109"/>
      <c r="E124" s="136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112">
        <v>2</v>
      </c>
    </row>
    <row r="125" spans="1:25">
      <c r="A125" s="118"/>
      <c r="B125" s="100">
        <v>1</v>
      </c>
      <c r="C125" s="96">
        <v>1</v>
      </c>
      <c r="D125" s="104">
        <v>1.4</v>
      </c>
      <c r="E125" s="136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112">
        <v>1</v>
      </c>
    </row>
    <row r="126" spans="1:25">
      <c r="A126" s="118"/>
      <c r="B126" s="101">
        <v>1</v>
      </c>
      <c r="C126" s="90">
        <v>2</v>
      </c>
      <c r="D126" s="92">
        <v>1.5</v>
      </c>
      <c r="E126" s="136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112">
        <v>6</v>
      </c>
    </row>
    <row r="127" spans="1:25">
      <c r="A127" s="118"/>
      <c r="B127" s="101">
        <v>1</v>
      </c>
      <c r="C127" s="90">
        <v>3</v>
      </c>
      <c r="D127" s="92">
        <v>1.4</v>
      </c>
      <c r="E127" s="136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112">
        <v>16</v>
      </c>
    </row>
    <row r="128" spans="1:25">
      <c r="A128" s="118"/>
      <c r="B128" s="101">
        <v>1</v>
      </c>
      <c r="C128" s="90">
        <v>4</v>
      </c>
      <c r="D128" s="92">
        <v>1.3</v>
      </c>
      <c r="E128" s="136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112">
        <v>1.4</v>
      </c>
    </row>
    <row r="129" spans="1:25">
      <c r="A129" s="118"/>
      <c r="B129" s="101">
        <v>1</v>
      </c>
      <c r="C129" s="90">
        <v>5</v>
      </c>
      <c r="D129" s="92">
        <v>1.4</v>
      </c>
      <c r="E129" s="136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113"/>
    </row>
    <row r="130" spans="1:25">
      <c r="A130" s="118"/>
      <c r="B130" s="101">
        <v>1</v>
      </c>
      <c r="C130" s="90">
        <v>6</v>
      </c>
      <c r="D130" s="92">
        <v>1.4</v>
      </c>
      <c r="E130" s="136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113"/>
    </row>
    <row r="131" spans="1:25">
      <c r="A131" s="118"/>
      <c r="B131" s="102" t="s">
        <v>156</v>
      </c>
      <c r="C131" s="94"/>
      <c r="D131" s="106">
        <v>1.4000000000000001</v>
      </c>
      <c r="E131" s="136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113"/>
    </row>
    <row r="132" spans="1:25">
      <c r="A132" s="118"/>
      <c r="B132" s="2" t="s">
        <v>157</v>
      </c>
      <c r="C132" s="114"/>
      <c r="D132" s="93">
        <v>1.4</v>
      </c>
      <c r="E132" s="136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113"/>
    </row>
    <row r="133" spans="1:25">
      <c r="A133" s="118"/>
      <c r="B133" s="2" t="s">
        <v>158</v>
      </c>
      <c r="C133" s="114"/>
      <c r="D133" s="93">
        <v>6.3245553203367569E-2</v>
      </c>
      <c r="E133" s="180"/>
      <c r="F133" s="181"/>
      <c r="G133" s="181"/>
      <c r="H133" s="181"/>
      <c r="I133" s="181"/>
      <c r="J133" s="181"/>
      <c r="K133" s="181"/>
      <c r="L133" s="181"/>
      <c r="M133" s="181"/>
      <c r="N133" s="181"/>
      <c r="O133" s="181"/>
      <c r="P133" s="181"/>
      <c r="Q133" s="181"/>
      <c r="R133" s="181"/>
      <c r="S133" s="181"/>
      <c r="T133" s="181"/>
      <c r="U133" s="181"/>
      <c r="V133" s="181"/>
      <c r="W133" s="181"/>
      <c r="X133" s="181"/>
      <c r="Y133" s="113"/>
    </row>
    <row r="134" spans="1:25">
      <c r="A134" s="118"/>
      <c r="B134" s="2" t="s">
        <v>93</v>
      </c>
      <c r="C134" s="114"/>
      <c r="D134" s="95">
        <v>4.5175395145262545E-2</v>
      </c>
      <c r="E134" s="136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116"/>
    </row>
    <row r="135" spans="1:25">
      <c r="A135" s="118"/>
      <c r="B135" s="103" t="s">
        <v>159</v>
      </c>
      <c r="C135" s="114"/>
      <c r="D135" s="95">
        <v>2.2204460492503131E-16</v>
      </c>
      <c r="E135" s="136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116"/>
    </row>
    <row r="136" spans="1:25">
      <c r="B136" s="124"/>
      <c r="C136" s="102"/>
      <c r="D136" s="111"/>
    </row>
    <row r="137" spans="1:25">
      <c r="B137" s="128" t="s">
        <v>282</v>
      </c>
      <c r="Y137" s="112" t="s">
        <v>171</v>
      </c>
    </row>
    <row r="138" spans="1:25">
      <c r="A138" s="108" t="s">
        <v>19</v>
      </c>
      <c r="B138" s="100" t="s">
        <v>120</v>
      </c>
      <c r="C138" s="97" t="s">
        <v>121</v>
      </c>
      <c r="D138" s="98" t="s">
        <v>142</v>
      </c>
      <c r="E138" s="136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112">
        <v>1</v>
      </c>
    </row>
    <row r="139" spans="1:25">
      <c r="A139" s="118"/>
      <c r="B139" s="101" t="s">
        <v>143</v>
      </c>
      <c r="C139" s="90" t="s">
        <v>143</v>
      </c>
      <c r="D139" s="134" t="s">
        <v>145</v>
      </c>
      <c r="E139" s="136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112" t="s">
        <v>3</v>
      </c>
    </row>
    <row r="140" spans="1:25">
      <c r="A140" s="118"/>
      <c r="B140" s="101"/>
      <c r="C140" s="90"/>
      <c r="D140" s="91" t="s">
        <v>172</v>
      </c>
      <c r="E140" s="136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112">
        <v>2</v>
      </c>
    </row>
    <row r="141" spans="1:25">
      <c r="A141" s="118"/>
      <c r="B141" s="101"/>
      <c r="C141" s="90"/>
      <c r="D141" s="109"/>
      <c r="E141" s="136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112">
        <v>2</v>
      </c>
    </row>
    <row r="142" spans="1:25">
      <c r="A142" s="118"/>
      <c r="B142" s="100">
        <v>1</v>
      </c>
      <c r="C142" s="96">
        <v>1</v>
      </c>
      <c r="D142" s="104">
        <v>0.4</v>
      </c>
      <c r="E142" s="136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112">
        <v>1</v>
      </c>
    </row>
    <row r="143" spans="1:25">
      <c r="A143" s="118"/>
      <c r="B143" s="101">
        <v>1</v>
      </c>
      <c r="C143" s="90">
        <v>2</v>
      </c>
      <c r="D143" s="92">
        <v>0.4</v>
      </c>
      <c r="E143" s="136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112">
        <v>7</v>
      </c>
    </row>
    <row r="144" spans="1:25">
      <c r="A144" s="118"/>
      <c r="B144" s="101">
        <v>1</v>
      </c>
      <c r="C144" s="90">
        <v>3</v>
      </c>
      <c r="D144" s="92">
        <v>0.4</v>
      </c>
      <c r="E144" s="136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112">
        <v>16</v>
      </c>
    </row>
    <row r="145" spans="1:25">
      <c r="A145" s="118"/>
      <c r="B145" s="101">
        <v>1</v>
      </c>
      <c r="C145" s="90">
        <v>4</v>
      </c>
      <c r="D145" s="92">
        <v>0.3</v>
      </c>
      <c r="E145" s="136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112">
        <v>0.38333333333333303</v>
      </c>
    </row>
    <row r="146" spans="1:25">
      <c r="A146" s="118"/>
      <c r="B146" s="101">
        <v>1</v>
      </c>
      <c r="C146" s="90">
        <v>5</v>
      </c>
      <c r="D146" s="92">
        <v>0.4</v>
      </c>
      <c r="E146" s="136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113"/>
    </row>
    <row r="147" spans="1:25">
      <c r="A147" s="118"/>
      <c r="B147" s="101">
        <v>1</v>
      </c>
      <c r="C147" s="90">
        <v>6</v>
      </c>
      <c r="D147" s="92">
        <v>0.4</v>
      </c>
      <c r="E147" s="136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113"/>
    </row>
    <row r="148" spans="1:25">
      <c r="A148" s="118"/>
      <c r="B148" s="102" t="s">
        <v>156</v>
      </c>
      <c r="C148" s="94"/>
      <c r="D148" s="106">
        <v>0.38333333333333336</v>
      </c>
      <c r="E148" s="136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113"/>
    </row>
    <row r="149" spans="1:25">
      <c r="A149" s="118"/>
      <c r="B149" s="2" t="s">
        <v>157</v>
      </c>
      <c r="C149" s="114"/>
      <c r="D149" s="93">
        <v>0.4</v>
      </c>
      <c r="E149" s="136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113"/>
    </row>
    <row r="150" spans="1:25">
      <c r="A150" s="118"/>
      <c r="B150" s="2" t="s">
        <v>158</v>
      </c>
      <c r="C150" s="114"/>
      <c r="D150" s="93">
        <v>4.0824829046386318E-2</v>
      </c>
      <c r="E150" s="180"/>
      <c r="F150" s="181"/>
      <c r="G150" s="181"/>
      <c r="H150" s="181"/>
      <c r="I150" s="181"/>
      <c r="J150" s="181"/>
      <c r="K150" s="181"/>
      <c r="L150" s="181"/>
      <c r="M150" s="181"/>
      <c r="N150" s="181"/>
      <c r="O150" s="181"/>
      <c r="P150" s="181"/>
      <c r="Q150" s="181"/>
      <c r="R150" s="181"/>
      <c r="S150" s="181"/>
      <c r="T150" s="181"/>
      <c r="U150" s="181"/>
      <c r="V150" s="181"/>
      <c r="W150" s="181"/>
      <c r="X150" s="181"/>
      <c r="Y150" s="113"/>
    </row>
    <row r="151" spans="1:25">
      <c r="A151" s="118"/>
      <c r="B151" s="2" t="s">
        <v>93</v>
      </c>
      <c r="C151" s="114"/>
      <c r="D151" s="95">
        <v>0.10649955403405126</v>
      </c>
      <c r="E151" s="136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116"/>
    </row>
    <row r="152" spans="1:25">
      <c r="A152" s="118"/>
      <c r="B152" s="103" t="s">
        <v>159</v>
      </c>
      <c r="C152" s="114"/>
      <c r="D152" s="95">
        <v>8.8817841970012523E-16</v>
      </c>
      <c r="E152" s="136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116"/>
    </row>
    <row r="153" spans="1:25">
      <c r="B153" s="124"/>
      <c r="C153" s="102"/>
      <c r="D153" s="111"/>
    </row>
    <row r="154" spans="1:25">
      <c r="B154" s="128" t="s">
        <v>283</v>
      </c>
      <c r="Y154" s="112" t="s">
        <v>171</v>
      </c>
    </row>
    <row r="155" spans="1:25">
      <c r="A155" s="108" t="s">
        <v>22</v>
      </c>
      <c r="B155" s="100" t="s">
        <v>120</v>
      </c>
      <c r="C155" s="97" t="s">
        <v>121</v>
      </c>
      <c r="D155" s="98" t="s">
        <v>142</v>
      </c>
      <c r="E155" s="136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112">
        <v>1</v>
      </c>
    </row>
    <row r="156" spans="1:25">
      <c r="A156" s="118"/>
      <c r="B156" s="101" t="s">
        <v>143</v>
      </c>
      <c r="C156" s="90" t="s">
        <v>143</v>
      </c>
      <c r="D156" s="134" t="s">
        <v>145</v>
      </c>
      <c r="E156" s="136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112" t="s">
        <v>3</v>
      </c>
    </row>
    <row r="157" spans="1:25">
      <c r="A157" s="118"/>
      <c r="B157" s="101"/>
      <c r="C157" s="90"/>
      <c r="D157" s="91" t="s">
        <v>172</v>
      </c>
      <c r="E157" s="136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112">
        <v>0</v>
      </c>
    </row>
    <row r="158" spans="1:25">
      <c r="A158" s="118"/>
      <c r="B158" s="101"/>
      <c r="C158" s="90"/>
      <c r="D158" s="109"/>
      <c r="E158" s="136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112">
        <v>0</v>
      </c>
    </row>
    <row r="159" spans="1:25">
      <c r="A159" s="118"/>
      <c r="B159" s="100">
        <v>1</v>
      </c>
      <c r="C159" s="96">
        <v>1</v>
      </c>
      <c r="D159" s="190">
        <v>67.7</v>
      </c>
      <c r="E159" s="191"/>
      <c r="F159" s="192"/>
      <c r="G159" s="192"/>
      <c r="H159" s="192"/>
      <c r="I159" s="192"/>
      <c r="J159" s="192"/>
      <c r="K159" s="192"/>
      <c r="L159" s="192"/>
      <c r="M159" s="192"/>
      <c r="N159" s="192"/>
      <c r="O159" s="192"/>
      <c r="P159" s="192"/>
      <c r="Q159" s="192"/>
      <c r="R159" s="192"/>
      <c r="S159" s="192"/>
      <c r="T159" s="192"/>
      <c r="U159" s="192"/>
      <c r="V159" s="192"/>
      <c r="W159" s="192"/>
      <c r="X159" s="192"/>
      <c r="Y159" s="193">
        <v>1</v>
      </c>
    </row>
    <row r="160" spans="1:25">
      <c r="A160" s="118"/>
      <c r="B160" s="101">
        <v>1</v>
      </c>
      <c r="C160" s="90">
        <v>2</v>
      </c>
      <c r="D160" s="194">
        <v>65.900000000000006</v>
      </c>
      <c r="E160" s="191"/>
      <c r="F160" s="192"/>
      <c r="G160" s="192"/>
      <c r="H160" s="192"/>
      <c r="I160" s="192"/>
      <c r="J160" s="192"/>
      <c r="K160" s="192"/>
      <c r="L160" s="192"/>
      <c r="M160" s="192"/>
      <c r="N160" s="192"/>
      <c r="O160" s="192"/>
      <c r="P160" s="192"/>
      <c r="Q160" s="192"/>
      <c r="R160" s="192"/>
      <c r="S160" s="192"/>
      <c r="T160" s="192"/>
      <c r="U160" s="192"/>
      <c r="V160" s="192"/>
      <c r="W160" s="192"/>
      <c r="X160" s="192"/>
      <c r="Y160" s="193">
        <v>8</v>
      </c>
    </row>
    <row r="161" spans="1:25">
      <c r="A161" s="118"/>
      <c r="B161" s="101">
        <v>1</v>
      </c>
      <c r="C161" s="90">
        <v>3</v>
      </c>
      <c r="D161" s="194">
        <v>65.900000000000006</v>
      </c>
      <c r="E161" s="191"/>
      <c r="F161" s="192"/>
      <c r="G161" s="192"/>
      <c r="H161" s="192"/>
      <c r="I161" s="192"/>
      <c r="J161" s="192"/>
      <c r="K161" s="192"/>
      <c r="L161" s="192"/>
      <c r="M161" s="192"/>
      <c r="N161" s="192"/>
      <c r="O161" s="192"/>
      <c r="P161" s="192"/>
      <c r="Q161" s="192"/>
      <c r="R161" s="192"/>
      <c r="S161" s="192"/>
      <c r="T161" s="192"/>
      <c r="U161" s="192"/>
      <c r="V161" s="192"/>
      <c r="W161" s="192"/>
      <c r="X161" s="192"/>
      <c r="Y161" s="193">
        <v>16</v>
      </c>
    </row>
    <row r="162" spans="1:25">
      <c r="A162" s="118"/>
      <c r="B162" s="101">
        <v>1</v>
      </c>
      <c r="C162" s="90">
        <v>4</v>
      </c>
      <c r="D162" s="194">
        <v>56.2</v>
      </c>
      <c r="E162" s="191"/>
      <c r="F162" s="192"/>
      <c r="G162" s="192"/>
      <c r="H162" s="192"/>
      <c r="I162" s="192"/>
      <c r="J162" s="192"/>
      <c r="K162" s="192"/>
      <c r="L162" s="192"/>
      <c r="M162" s="192"/>
      <c r="N162" s="192"/>
      <c r="O162" s="192"/>
      <c r="P162" s="192"/>
      <c r="Q162" s="192"/>
      <c r="R162" s="192"/>
      <c r="S162" s="192"/>
      <c r="T162" s="192"/>
      <c r="U162" s="192"/>
      <c r="V162" s="192"/>
      <c r="W162" s="192"/>
      <c r="X162" s="192"/>
      <c r="Y162" s="193">
        <v>62.15</v>
      </c>
    </row>
    <row r="163" spans="1:25">
      <c r="A163" s="118"/>
      <c r="B163" s="101">
        <v>1</v>
      </c>
      <c r="C163" s="90">
        <v>5</v>
      </c>
      <c r="D163" s="194">
        <v>59.4</v>
      </c>
      <c r="E163" s="191"/>
      <c r="F163" s="192"/>
      <c r="G163" s="192"/>
      <c r="H163" s="192"/>
      <c r="I163" s="192"/>
      <c r="J163" s="192"/>
      <c r="K163" s="192"/>
      <c r="L163" s="192"/>
      <c r="M163" s="192"/>
      <c r="N163" s="192"/>
      <c r="O163" s="192"/>
      <c r="P163" s="192"/>
      <c r="Q163" s="192"/>
      <c r="R163" s="192"/>
      <c r="S163" s="192"/>
      <c r="T163" s="192"/>
      <c r="U163" s="192"/>
      <c r="V163" s="192"/>
      <c r="W163" s="192"/>
      <c r="X163" s="192"/>
      <c r="Y163" s="195"/>
    </row>
    <row r="164" spans="1:25">
      <c r="A164" s="118"/>
      <c r="B164" s="101">
        <v>1</v>
      </c>
      <c r="C164" s="90">
        <v>6</v>
      </c>
      <c r="D164" s="194">
        <v>57.8</v>
      </c>
      <c r="E164" s="191"/>
      <c r="F164" s="192"/>
      <c r="G164" s="192"/>
      <c r="H164" s="192"/>
      <c r="I164" s="192"/>
      <c r="J164" s="192"/>
      <c r="K164" s="192"/>
      <c r="L164" s="192"/>
      <c r="M164" s="192"/>
      <c r="N164" s="192"/>
      <c r="O164" s="192"/>
      <c r="P164" s="192"/>
      <c r="Q164" s="192"/>
      <c r="R164" s="192"/>
      <c r="S164" s="192"/>
      <c r="T164" s="192"/>
      <c r="U164" s="192"/>
      <c r="V164" s="192"/>
      <c r="W164" s="192"/>
      <c r="X164" s="192"/>
      <c r="Y164" s="195"/>
    </row>
    <row r="165" spans="1:25">
      <c r="A165" s="118"/>
      <c r="B165" s="102" t="s">
        <v>156</v>
      </c>
      <c r="C165" s="94"/>
      <c r="D165" s="196">
        <v>62.150000000000006</v>
      </c>
      <c r="E165" s="191"/>
      <c r="F165" s="192"/>
      <c r="G165" s="192"/>
      <c r="H165" s="192"/>
      <c r="I165" s="192"/>
      <c r="J165" s="192"/>
      <c r="K165" s="192"/>
      <c r="L165" s="192"/>
      <c r="M165" s="192"/>
      <c r="N165" s="192"/>
      <c r="O165" s="192"/>
      <c r="P165" s="192"/>
      <c r="Q165" s="192"/>
      <c r="R165" s="192"/>
      <c r="S165" s="192"/>
      <c r="T165" s="192"/>
      <c r="U165" s="192"/>
      <c r="V165" s="192"/>
      <c r="W165" s="192"/>
      <c r="X165" s="192"/>
      <c r="Y165" s="195"/>
    </row>
    <row r="166" spans="1:25">
      <c r="A166" s="118"/>
      <c r="B166" s="2" t="s">
        <v>157</v>
      </c>
      <c r="C166" s="114"/>
      <c r="D166" s="197">
        <v>62.650000000000006</v>
      </c>
      <c r="E166" s="191"/>
      <c r="F166" s="192"/>
      <c r="G166" s="192"/>
      <c r="H166" s="192"/>
      <c r="I166" s="192"/>
      <c r="J166" s="192"/>
      <c r="K166" s="192"/>
      <c r="L166" s="192"/>
      <c r="M166" s="192"/>
      <c r="N166" s="192"/>
      <c r="O166" s="192"/>
      <c r="P166" s="192"/>
      <c r="Q166" s="192"/>
      <c r="R166" s="192"/>
      <c r="S166" s="192"/>
      <c r="T166" s="192"/>
      <c r="U166" s="192"/>
      <c r="V166" s="192"/>
      <c r="W166" s="192"/>
      <c r="X166" s="192"/>
      <c r="Y166" s="195"/>
    </row>
    <row r="167" spans="1:25">
      <c r="A167" s="118"/>
      <c r="B167" s="2" t="s">
        <v>158</v>
      </c>
      <c r="C167" s="114"/>
      <c r="D167" s="197">
        <v>4.9155874521770055</v>
      </c>
      <c r="E167" s="191"/>
      <c r="F167" s="192"/>
      <c r="G167" s="192"/>
      <c r="H167" s="192"/>
      <c r="I167" s="192"/>
      <c r="J167" s="192"/>
      <c r="K167" s="192"/>
      <c r="L167" s="192"/>
      <c r="M167" s="192"/>
      <c r="N167" s="192"/>
      <c r="O167" s="192"/>
      <c r="P167" s="192"/>
      <c r="Q167" s="192"/>
      <c r="R167" s="192"/>
      <c r="S167" s="192"/>
      <c r="T167" s="192"/>
      <c r="U167" s="192"/>
      <c r="V167" s="192"/>
      <c r="W167" s="192"/>
      <c r="X167" s="192"/>
      <c r="Y167" s="195"/>
    </row>
    <row r="168" spans="1:25">
      <c r="A168" s="118"/>
      <c r="B168" s="2" t="s">
        <v>93</v>
      </c>
      <c r="C168" s="114"/>
      <c r="D168" s="95">
        <v>7.9092316205583352E-2</v>
      </c>
      <c r="E168" s="136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116"/>
    </row>
    <row r="169" spans="1:25">
      <c r="A169" s="118"/>
      <c r="B169" s="103" t="s">
        <v>159</v>
      </c>
      <c r="C169" s="114"/>
      <c r="D169" s="95">
        <v>2.2204460492503131E-16</v>
      </c>
      <c r="E169" s="136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116"/>
    </row>
    <row r="170" spans="1:25">
      <c r="B170" s="124"/>
      <c r="C170" s="102"/>
      <c r="D170" s="111"/>
    </row>
    <row r="171" spans="1:25">
      <c r="B171" s="128" t="s">
        <v>284</v>
      </c>
      <c r="Y171" s="112" t="s">
        <v>171</v>
      </c>
    </row>
    <row r="172" spans="1:25">
      <c r="A172" s="108" t="s">
        <v>25</v>
      </c>
      <c r="B172" s="100" t="s">
        <v>120</v>
      </c>
      <c r="C172" s="97" t="s">
        <v>121</v>
      </c>
      <c r="D172" s="98" t="s">
        <v>142</v>
      </c>
      <c r="E172" s="136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112">
        <v>1</v>
      </c>
    </row>
    <row r="173" spans="1:25">
      <c r="A173" s="118"/>
      <c r="B173" s="101" t="s">
        <v>143</v>
      </c>
      <c r="C173" s="90" t="s">
        <v>143</v>
      </c>
      <c r="D173" s="134" t="s">
        <v>145</v>
      </c>
      <c r="E173" s="136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112" t="s">
        <v>3</v>
      </c>
    </row>
    <row r="174" spans="1:25">
      <c r="A174" s="118"/>
      <c r="B174" s="101"/>
      <c r="C174" s="90"/>
      <c r="D174" s="91" t="s">
        <v>172</v>
      </c>
      <c r="E174" s="136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112">
        <v>1</v>
      </c>
    </row>
    <row r="175" spans="1:25">
      <c r="A175" s="118"/>
      <c r="B175" s="101"/>
      <c r="C175" s="90"/>
      <c r="D175" s="109"/>
      <c r="E175" s="136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112">
        <v>1</v>
      </c>
    </row>
    <row r="176" spans="1:25">
      <c r="A176" s="118"/>
      <c r="B176" s="100">
        <v>1</v>
      </c>
      <c r="C176" s="96">
        <v>1</v>
      </c>
      <c r="D176" s="182">
        <v>14</v>
      </c>
      <c r="E176" s="183"/>
      <c r="F176" s="184"/>
      <c r="G176" s="184"/>
      <c r="H176" s="184"/>
      <c r="I176" s="184"/>
      <c r="J176" s="184"/>
      <c r="K176" s="184"/>
      <c r="L176" s="184"/>
      <c r="M176" s="184"/>
      <c r="N176" s="184"/>
      <c r="O176" s="184"/>
      <c r="P176" s="184"/>
      <c r="Q176" s="184"/>
      <c r="R176" s="184"/>
      <c r="S176" s="184"/>
      <c r="T176" s="184"/>
      <c r="U176" s="184"/>
      <c r="V176" s="184"/>
      <c r="W176" s="184"/>
      <c r="X176" s="184"/>
      <c r="Y176" s="185">
        <v>1</v>
      </c>
    </row>
    <row r="177" spans="1:25">
      <c r="A177" s="118"/>
      <c r="B177" s="101">
        <v>1</v>
      </c>
      <c r="C177" s="90">
        <v>2</v>
      </c>
      <c r="D177" s="186">
        <v>13</v>
      </c>
      <c r="E177" s="183"/>
      <c r="F177" s="184"/>
      <c r="G177" s="184"/>
      <c r="H177" s="184"/>
      <c r="I177" s="184"/>
      <c r="J177" s="184"/>
      <c r="K177" s="184"/>
      <c r="L177" s="184"/>
      <c r="M177" s="184"/>
      <c r="N177" s="184"/>
      <c r="O177" s="184"/>
      <c r="P177" s="184"/>
      <c r="Q177" s="184"/>
      <c r="R177" s="184"/>
      <c r="S177" s="184"/>
      <c r="T177" s="184"/>
      <c r="U177" s="184"/>
      <c r="V177" s="184"/>
      <c r="W177" s="184"/>
      <c r="X177" s="184"/>
      <c r="Y177" s="185">
        <v>9</v>
      </c>
    </row>
    <row r="178" spans="1:25">
      <c r="A178" s="118"/>
      <c r="B178" s="101">
        <v>1</v>
      </c>
      <c r="C178" s="90">
        <v>3</v>
      </c>
      <c r="D178" s="186">
        <v>13</v>
      </c>
      <c r="E178" s="183"/>
      <c r="F178" s="184"/>
      <c r="G178" s="184"/>
      <c r="H178" s="184"/>
      <c r="I178" s="184"/>
      <c r="J178" s="184"/>
      <c r="K178" s="184"/>
      <c r="L178" s="184"/>
      <c r="M178" s="184"/>
      <c r="N178" s="184"/>
      <c r="O178" s="184"/>
      <c r="P178" s="184"/>
      <c r="Q178" s="184"/>
      <c r="R178" s="184"/>
      <c r="S178" s="184"/>
      <c r="T178" s="184"/>
      <c r="U178" s="184"/>
      <c r="V178" s="184"/>
      <c r="W178" s="184"/>
      <c r="X178" s="184"/>
      <c r="Y178" s="185">
        <v>16</v>
      </c>
    </row>
    <row r="179" spans="1:25">
      <c r="A179" s="118"/>
      <c r="B179" s="101">
        <v>1</v>
      </c>
      <c r="C179" s="90">
        <v>4</v>
      </c>
      <c r="D179" s="186">
        <v>13</v>
      </c>
      <c r="E179" s="183"/>
      <c r="F179" s="184"/>
      <c r="G179" s="184"/>
      <c r="H179" s="184"/>
      <c r="I179" s="184"/>
      <c r="J179" s="184"/>
      <c r="K179" s="184"/>
      <c r="L179" s="184"/>
      <c r="M179" s="184"/>
      <c r="N179" s="184"/>
      <c r="O179" s="184"/>
      <c r="P179" s="184"/>
      <c r="Q179" s="184"/>
      <c r="R179" s="184"/>
      <c r="S179" s="184"/>
      <c r="T179" s="184"/>
      <c r="U179" s="184"/>
      <c r="V179" s="184"/>
      <c r="W179" s="184"/>
      <c r="X179" s="184"/>
      <c r="Y179" s="185">
        <v>13.1666666666667</v>
      </c>
    </row>
    <row r="180" spans="1:25">
      <c r="A180" s="118"/>
      <c r="B180" s="101">
        <v>1</v>
      </c>
      <c r="C180" s="90">
        <v>5</v>
      </c>
      <c r="D180" s="186">
        <v>13</v>
      </c>
      <c r="E180" s="183"/>
      <c r="F180" s="184"/>
      <c r="G180" s="184"/>
      <c r="H180" s="184"/>
      <c r="I180" s="184"/>
      <c r="J180" s="184"/>
      <c r="K180" s="184"/>
      <c r="L180" s="184"/>
      <c r="M180" s="184"/>
      <c r="N180" s="184"/>
      <c r="O180" s="184"/>
      <c r="P180" s="184"/>
      <c r="Q180" s="184"/>
      <c r="R180" s="184"/>
      <c r="S180" s="184"/>
      <c r="T180" s="184"/>
      <c r="U180" s="184"/>
      <c r="V180" s="184"/>
      <c r="W180" s="184"/>
      <c r="X180" s="184"/>
      <c r="Y180" s="187"/>
    </row>
    <row r="181" spans="1:25">
      <c r="A181" s="118"/>
      <c r="B181" s="101">
        <v>1</v>
      </c>
      <c r="C181" s="90">
        <v>6</v>
      </c>
      <c r="D181" s="186">
        <v>13</v>
      </c>
      <c r="E181" s="183"/>
      <c r="F181" s="184"/>
      <c r="G181" s="184"/>
      <c r="H181" s="184"/>
      <c r="I181" s="184"/>
      <c r="J181" s="184"/>
      <c r="K181" s="184"/>
      <c r="L181" s="184"/>
      <c r="M181" s="184"/>
      <c r="N181" s="184"/>
      <c r="O181" s="184"/>
      <c r="P181" s="184"/>
      <c r="Q181" s="184"/>
      <c r="R181" s="184"/>
      <c r="S181" s="184"/>
      <c r="T181" s="184"/>
      <c r="U181" s="184"/>
      <c r="V181" s="184"/>
      <c r="W181" s="184"/>
      <c r="X181" s="184"/>
      <c r="Y181" s="187"/>
    </row>
    <row r="182" spans="1:25">
      <c r="A182" s="118"/>
      <c r="B182" s="102" t="s">
        <v>156</v>
      </c>
      <c r="C182" s="94"/>
      <c r="D182" s="188">
        <v>13.166666666666666</v>
      </c>
      <c r="E182" s="183"/>
      <c r="F182" s="184"/>
      <c r="G182" s="184"/>
      <c r="H182" s="184"/>
      <c r="I182" s="184"/>
      <c r="J182" s="184"/>
      <c r="K182" s="184"/>
      <c r="L182" s="184"/>
      <c r="M182" s="184"/>
      <c r="N182" s="184"/>
      <c r="O182" s="184"/>
      <c r="P182" s="184"/>
      <c r="Q182" s="184"/>
      <c r="R182" s="184"/>
      <c r="S182" s="184"/>
      <c r="T182" s="184"/>
      <c r="U182" s="184"/>
      <c r="V182" s="184"/>
      <c r="W182" s="184"/>
      <c r="X182" s="184"/>
      <c r="Y182" s="187"/>
    </row>
    <row r="183" spans="1:25">
      <c r="A183" s="118"/>
      <c r="B183" s="2" t="s">
        <v>157</v>
      </c>
      <c r="C183" s="114"/>
      <c r="D183" s="189">
        <v>13</v>
      </c>
      <c r="E183" s="183"/>
      <c r="F183" s="184"/>
      <c r="G183" s="184"/>
      <c r="H183" s="184"/>
      <c r="I183" s="184"/>
      <c r="J183" s="184"/>
      <c r="K183" s="184"/>
      <c r="L183" s="184"/>
      <c r="M183" s="184"/>
      <c r="N183" s="184"/>
      <c r="O183" s="184"/>
      <c r="P183" s="184"/>
      <c r="Q183" s="184"/>
      <c r="R183" s="184"/>
      <c r="S183" s="184"/>
      <c r="T183" s="184"/>
      <c r="U183" s="184"/>
      <c r="V183" s="184"/>
      <c r="W183" s="184"/>
      <c r="X183" s="184"/>
      <c r="Y183" s="187"/>
    </row>
    <row r="184" spans="1:25">
      <c r="A184" s="118"/>
      <c r="B184" s="2" t="s">
        <v>158</v>
      </c>
      <c r="C184" s="114"/>
      <c r="D184" s="189">
        <v>0.40824829046386302</v>
      </c>
      <c r="E184" s="183"/>
      <c r="F184" s="184"/>
      <c r="G184" s="184"/>
      <c r="H184" s="184"/>
      <c r="I184" s="184"/>
      <c r="J184" s="184"/>
      <c r="K184" s="184"/>
      <c r="L184" s="184"/>
      <c r="M184" s="184"/>
      <c r="N184" s="184"/>
      <c r="O184" s="184"/>
      <c r="P184" s="184"/>
      <c r="Q184" s="184"/>
      <c r="R184" s="184"/>
      <c r="S184" s="184"/>
      <c r="T184" s="184"/>
      <c r="U184" s="184"/>
      <c r="V184" s="184"/>
      <c r="W184" s="184"/>
      <c r="X184" s="184"/>
      <c r="Y184" s="187"/>
    </row>
    <row r="185" spans="1:25">
      <c r="A185" s="118"/>
      <c r="B185" s="2" t="s">
        <v>93</v>
      </c>
      <c r="C185" s="114"/>
      <c r="D185" s="95">
        <v>3.1006199275736432E-2</v>
      </c>
      <c r="E185" s="136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116"/>
    </row>
    <row r="186" spans="1:25">
      <c r="A186" s="118"/>
      <c r="B186" s="103" t="s">
        <v>159</v>
      </c>
      <c r="C186" s="114"/>
      <c r="D186" s="95">
        <v>-2.55351295663786E-15</v>
      </c>
      <c r="E186" s="136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116"/>
    </row>
    <row r="187" spans="1:25">
      <c r="B187" s="124"/>
      <c r="C187" s="102"/>
      <c r="D187" s="111"/>
    </row>
    <row r="188" spans="1:25">
      <c r="B188" s="128" t="s">
        <v>285</v>
      </c>
      <c r="Y188" s="112" t="s">
        <v>171</v>
      </c>
    </row>
    <row r="189" spans="1:25">
      <c r="A189" s="108" t="s">
        <v>50</v>
      </c>
      <c r="B189" s="100" t="s">
        <v>120</v>
      </c>
      <c r="C189" s="97" t="s">
        <v>121</v>
      </c>
      <c r="D189" s="98" t="s">
        <v>142</v>
      </c>
      <c r="E189" s="136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112">
        <v>1</v>
      </c>
    </row>
    <row r="190" spans="1:25">
      <c r="A190" s="118"/>
      <c r="B190" s="101" t="s">
        <v>143</v>
      </c>
      <c r="C190" s="90" t="s">
        <v>143</v>
      </c>
      <c r="D190" s="134" t="s">
        <v>145</v>
      </c>
      <c r="E190" s="136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112" t="s">
        <v>3</v>
      </c>
    </row>
    <row r="191" spans="1:25">
      <c r="A191" s="118"/>
      <c r="B191" s="101"/>
      <c r="C191" s="90"/>
      <c r="D191" s="91" t="s">
        <v>172</v>
      </c>
      <c r="E191" s="136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112">
        <v>0</v>
      </c>
    </row>
    <row r="192" spans="1:25">
      <c r="A192" s="118"/>
      <c r="B192" s="101"/>
      <c r="C192" s="90"/>
      <c r="D192" s="109"/>
      <c r="E192" s="136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112">
        <v>0</v>
      </c>
    </row>
    <row r="193" spans="1:25">
      <c r="A193" s="118"/>
      <c r="B193" s="100">
        <v>1</v>
      </c>
      <c r="C193" s="96">
        <v>1</v>
      </c>
      <c r="D193" s="190">
        <v>90</v>
      </c>
      <c r="E193" s="191"/>
      <c r="F193" s="192"/>
      <c r="G193" s="192"/>
      <c r="H193" s="192"/>
      <c r="I193" s="192"/>
      <c r="J193" s="192"/>
      <c r="K193" s="192"/>
      <c r="L193" s="192"/>
      <c r="M193" s="192"/>
      <c r="N193" s="192"/>
      <c r="O193" s="192"/>
      <c r="P193" s="192"/>
      <c r="Q193" s="192"/>
      <c r="R193" s="192"/>
      <c r="S193" s="192"/>
      <c r="T193" s="192"/>
      <c r="U193" s="192"/>
      <c r="V193" s="192"/>
      <c r="W193" s="192"/>
      <c r="X193" s="192"/>
      <c r="Y193" s="193">
        <v>1</v>
      </c>
    </row>
    <row r="194" spans="1:25">
      <c r="A194" s="118"/>
      <c r="B194" s="101">
        <v>1</v>
      </c>
      <c r="C194" s="90">
        <v>2</v>
      </c>
      <c r="D194" s="194">
        <v>89</v>
      </c>
      <c r="E194" s="191"/>
      <c r="F194" s="192"/>
      <c r="G194" s="192"/>
      <c r="H194" s="192"/>
      <c r="I194" s="192"/>
      <c r="J194" s="192"/>
      <c r="K194" s="192"/>
      <c r="L194" s="192"/>
      <c r="M194" s="192"/>
      <c r="N194" s="192"/>
      <c r="O194" s="192"/>
      <c r="P194" s="192"/>
      <c r="Q194" s="192"/>
      <c r="R194" s="192"/>
      <c r="S194" s="192"/>
      <c r="T194" s="192"/>
      <c r="U194" s="192"/>
      <c r="V194" s="192"/>
      <c r="W194" s="192"/>
      <c r="X194" s="192"/>
      <c r="Y194" s="193">
        <v>10</v>
      </c>
    </row>
    <row r="195" spans="1:25">
      <c r="A195" s="118"/>
      <c r="B195" s="101">
        <v>1</v>
      </c>
      <c r="C195" s="90">
        <v>3</v>
      </c>
      <c r="D195" s="194">
        <v>94</v>
      </c>
      <c r="E195" s="191"/>
      <c r="F195" s="192"/>
      <c r="G195" s="192"/>
      <c r="H195" s="192"/>
      <c r="I195" s="192"/>
      <c r="J195" s="192"/>
      <c r="K195" s="192"/>
      <c r="L195" s="192"/>
      <c r="M195" s="192"/>
      <c r="N195" s="192"/>
      <c r="O195" s="192"/>
      <c r="P195" s="192"/>
      <c r="Q195" s="192"/>
      <c r="R195" s="192"/>
      <c r="S195" s="192"/>
      <c r="T195" s="192"/>
      <c r="U195" s="192"/>
      <c r="V195" s="192"/>
      <c r="W195" s="192"/>
      <c r="X195" s="192"/>
      <c r="Y195" s="193">
        <v>16</v>
      </c>
    </row>
    <row r="196" spans="1:25">
      <c r="A196" s="118"/>
      <c r="B196" s="101">
        <v>1</v>
      </c>
      <c r="C196" s="90">
        <v>4</v>
      </c>
      <c r="D196" s="194">
        <v>82</v>
      </c>
      <c r="E196" s="191"/>
      <c r="F196" s="192"/>
      <c r="G196" s="192"/>
      <c r="H196" s="192"/>
      <c r="I196" s="192"/>
      <c r="J196" s="192"/>
      <c r="K196" s="192"/>
      <c r="L196" s="192"/>
      <c r="M196" s="192"/>
      <c r="N196" s="192"/>
      <c r="O196" s="192"/>
      <c r="P196" s="192"/>
      <c r="Q196" s="192"/>
      <c r="R196" s="192"/>
      <c r="S196" s="192"/>
      <c r="T196" s="192"/>
      <c r="U196" s="192"/>
      <c r="V196" s="192"/>
      <c r="W196" s="192"/>
      <c r="X196" s="192"/>
      <c r="Y196" s="193">
        <v>88</v>
      </c>
    </row>
    <row r="197" spans="1:25">
      <c r="A197" s="118"/>
      <c r="B197" s="101">
        <v>1</v>
      </c>
      <c r="C197" s="90">
        <v>5</v>
      </c>
      <c r="D197" s="194">
        <v>84</v>
      </c>
      <c r="E197" s="191"/>
      <c r="F197" s="192"/>
      <c r="G197" s="192"/>
      <c r="H197" s="192"/>
      <c r="I197" s="192"/>
      <c r="J197" s="192"/>
      <c r="K197" s="192"/>
      <c r="L197" s="192"/>
      <c r="M197" s="192"/>
      <c r="N197" s="192"/>
      <c r="O197" s="192"/>
      <c r="P197" s="192"/>
      <c r="Q197" s="192"/>
      <c r="R197" s="192"/>
      <c r="S197" s="192"/>
      <c r="T197" s="192"/>
      <c r="U197" s="192"/>
      <c r="V197" s="192"/>
      <c r="W197" s="192"/>
      <c r="X197" s="192"/>
      <c r="Y197" s="195"/>
    </row>
    <row r="198" spans="1:25">
      <c r="A198" s="118"/>
      <c r="B198" s="101">
        <v>1</v>
      </c>
      <c r="C198" s="90">
        <v>6</v>
      </c>
      <c r="D198" s="194">
        <v>89</v>
      </c>
      <c r="E198" s="191"/>
      <c r="F198" s="192"/>
      <c r="G198" s="192"/>
      <c r="H198" s="192"/>
      <c r="I198" s="192"/>
      <c r="J198" s="192"/>
      <c r="K198" s="192"/>
      <c r="L198" s="192"/>
      <c r="M198" s="192"/>
      <c r="N198" s="192"/>
      <c r="O198" s="192"/>
      <c r="P198" s="192"/>
      <c r="Q198" s="192"/>
      <c r="R198" s="192"/>
      <c r="S198" s="192"/>
      <c r="T198" s="192"/>
      <c r="U198" s="192"/>
      <c r="V198" s="192"/>
      <c r="W198" s="192"/>
      <c r="X198" s="192"/>
      <c r="Y198" s="195"/>
    </row>
    <row r="199" spans="1:25">
      <c r="A199" s="118"/>
      <c r="B199" s="102" t="s">
        <v>156</v>
      </c>
      <c r="C199" s="94"/>
      <c r="D199" s="196">
        <v>88</v>
      </c>
      <c r="E199" s="191"/>
      <c r="F199" s="192"/>
      <c r="G199" s="192"/>
      <c r="H199" s="192"/>
      <c r="I199" s="192"/>
      <c r="J199" s="192"/>
      <c r="K199" s="192"/>
      <c r="L199" s="192"/>
      <c r="M199" s="192"/>
      <c r="N199" s="192"/>
      <c r="O199" s="192"/>
      <c r="P199" s="192"/>
      <c r="Q199" s="192"/>
      <c r="R199" s="192"/>
      <c r="S199" s="192"/>
      <c r="T199" s="192"/>
      <c r="U199" s="192"/>
      <c r="V199" s="192"/>
      <c r="W199" s="192"/>
      <c r="X199" s="192"/>
      <c r="Y199" s="195"/>
    </row>
    <row r="200" spans="1:25">
      <c r="A200" s="118"/>
      <c r="B200" s="2" t="s">
        <v>157</v>
      </c>
      <c r="C200" s="114"/>
      <c r="D200" s="197">
        <v>89</v>
      </c>
      <c r="E200" s="191"/>
      <c r="F200" s="192"/>
      <c r="G200" s="192"/>
      <c r="H200" s="192"/>
      <c r="I200" s="192"/>
      <c r="J200" s="192"/>
      <c r="K200" s="192"/>
      <c r="L200" s="192"/>
      <c r="M200" s="192"/>
      <c r="N200" s="192"/>
      <c r="O200" s="192"/>
      <c r="P200" s="192"/>
      <c r="Q200" s="192"/>
      <c r="R200" s="192"/>
      <c r="S200" s="192"/>
      <c r="T200" s="192"/>
      <c r="U200" s="192"/>
      <c r="V200" s="192"/>
      <c r="W200" s="192"/>
      <c r="X200" s="192"/>
      <c r="Y200" s="195"/>
    </row>
    <row r="201" spans="1:25">
      <c r="A201" s="118"/>
      <c r="B201" s="2" t="s">
        <v>158</v>
      </c>
      <c r="C201" s="114"/>
      <c r="D201" s="197">
        <v>4.3358966777357599</v>
      </c>
      <c r="E201" s="191"/>
      <c r="F201" s="192"/>
      <c r="G201" s="192"/>
      <c r="H201" s="192"/>
      <c r="I201" s="192"/>
      <c r="J201" s="192"/>
      <c r="K201" s="192"/>
      <c r="L201" s="192"/>
      <c r="M201" s="192"/>
      <c r="N201" s="192"/>
      <c r="O201" s="192"/>
      <c r="P201" s="192"/>
      <c r="Q201" s="192"/>
      <c r="R201" s="192"/>
      <c r="S201" s="192"/>
      <c r="T201" s="192"/>
      <c r="U201" s="192"/>
      <c r="V201" s="192"/>
      <c r="W201" s="192"/>
      <c r="X201" s="192"/>
      <c r="Y201" s="195"/>
    </row>
    <row r="202" spans="1:25">
      <c r="A202" s="118"/>
      <c r="B202" s="2" t="s">
        <v>93</v>
      </c>
      <c r="C202" s="114"/>
      <c r="D202" s="95">
        <v>4.927155315608818E-2</v>
      </c>
      <c r="E202" s="136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116"/>
    </row>
    <row r="203" spans="1:25">
      <c r="A203" s="118"/>
      <c r="B203" s="103" t="s">
        <v>159</v>
      </c>
      <c r="C203" s="114"/>
      <c r="D203" s="95">
        <v>0</v>
      </c>
      <c r="E203" s="136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116"/>
    </row>
    <row r="204" spans="1:25">
      <c r="B204" s="124"/>
      <c r="C204" s="102"/>
      <c r="D204" s="111"/>
    </row>
    <row r="205" spans="1:25">
      <c r="B205" s="128" t="s">
        <v>333</v>
      </c>
      <c r="Y205" s="112" t="s">
        <v>66</v>
      </c>
    </row>
    <row r="206" spans="1:25">
      <c r="A206" s="108" t="s">
        <v>0</v>
      </c>
      <c r="B206" s="100" t="s">
        <v>120</v>
      </c>
      <c r="C206" s="97" t="s">
        <v>121</v>
      </c>
      <c r="D206" s="98" t="s">
        <v>142</v>
      </c>
      <c r="E206" s="99" t="s">
        <v>142</v>
      </c>
      <c r="F206" s="99" t="s">
        <v>142</v>
      </c>
      <c r="G206" s="99" t="s">
        <v>142</v>
      </c>
      <c r="H206" s="99" t="s">
        <v>142</v>
      </c>
      <c r="I206" s="99" t="s">
        <v>142</v>
      </c>
      <c r="J206" s="99" t="s">
        <v>142</v>
      </c>
      <c r="K206" s="99" t="s">
        <v>142</v>
      </c>
      <c r="L206" s="99" t="s">
        <v>142</v>
      </c>
      <c r="M206" s="99" t="s">
        <v>142</v>
      </c>
      <c r="N206" s="99" t="s">
        <v>142</v>
      </c>
      <c r="O206" s="99" t="s">
        <v>142</v>
      </c>
      <c r="P206" s="99" t="s">
        <v>142</v>
      </c>
      <c r="Q206" s="99" t="s">
        <v>142</v>
      </c>
      <c r="R206" s="99" t="s">
        <v>142</v>
      </c>
      <c r="S206" s="99" t="s">
        <v>142</v>
      </c>
      <c r="T206" s="99" t="s">
        <v>142</v>
      </c>
      <c r="U206" s="99" t="s">
        <v>142</v>
      </c>
      <c r="V206" s="105" t="s">
        <v>142</v>
      </c>
      <c r="W206" s="143"/>
      <c r="X206" s="2"/>
      <c r="Y206" s="112">
        <v>1E-4</v>
      </c>
    </row>
    <row r="207" spans="1:25">
      <c r="A207" s="118"/>
      <c r="B207" s="101" t="s">
        <v>143</v>
      </c>
      <c r="C207" s="90" t="s">
        <v>143</v>
      </c>
      <c r="D207" s="134" t="s">
        <v>146</v>
      </c>
      <c r="E207" s="135" t="s">
        <v>147</v>
      </c>
      <c r="F207" s="135" t="s">
        <v>148</v>
      </c>
      <c r="G207" s="135" t="s">
        <v>149</v>
      </c>
      <c r="H207" s="135" t="s">
        <v>144</v>
      </c>
      <c r="I207" s="135" t="s">
        <v>150</v>
      </c>
      <c r="J207" s="135" t="s">
        <v>151</v>
      </c>
      <c r="K207" s="135" t="s">
        <v>145</v>
      </c>
      <c r="L207" s="135" t="s">
        <v>152</v>
      </c>
      <c r="M207" s="135" t="s">
        <v>153</v>
      </c>
      <c r="N207" s="135" t="s">
        <v>161</v>
      </c>
      <c r="O207" s="135" t="s">
        <v>162</v>
      </c>
      <c r="P207" s="135" t="s">
        <v>163</v>
      </c>
      <c r="Q207" s="135" t="s">
        <v>164</v>
      </c>
      <c r="R207" s="135" t="s">
        <v>165</v>
      </c>
      <c r="S207" s="135" t="s">
        <v>166</v>
      </c>
      <c r="T207" s="135" t="s">
        <v>167</v>
      </c>
      <c r="U207" s="135" t="s">
        <v>168</v>
      </c>
      <c r="V207" s="138" t="s">
        <v>169</v>
      </c>
      <c r="W207" s="143"/>
      <c r="X207" s="2"/>
      <c r="Y207" s="112" t="s">
        <v>1</v>
      </c>
    </row>
    <row r="208" spans="1:25">
      <c r="A208" s="118"/>
      <c r="B208" s="101"/>
      <c r="C208" s="90"/>
      <c r="D208" s="91" t="s">
        <v>173</v>
      </c>
      <c r="E208" s="92" t="s">
        <v>173</v>
      </c>
      <c r="F208" s="92" t="s">
        <v>173</v>
      </c>
      <c r="G208" s="92" t="s">
        <v>173</v>
      </c>
      <c r="H208" s="92" t="s">
        <v>173</v>
      </c>
      <c r="I208" s="92" t="s">
        <v>173</v>
      </c>
      <c r="J208" s="92" t="s">
        <v>173</v>
      </c>
      <c r="K208" s="92" t="s">
        <v>172</v>
      </c>
      <c r="L208" s="92" t="s">
        <v>174</v>
      </c>
      <c r="M208" s="92" t="s">
        <v>173</v>
      </c>
      <c r="N208" s="92" t="s">
        <v>173</v>
      </c>
      <c r="O208" s="92" t="s">
        <v>173</v>
      </c>
      <c r="P208" s="92" t="s">
        <v>173</v>
      </c>
      <c r="Q208" s="92" t="s">
        <v>174</v>
      </c>
      <c r="R208" s="92" t="s">
        <v>173</v>
      </c>
      <c r="S208" s="92" t="s">
        <v>173</v>
      </c>
      <c r="T208" s="92" t="s">
        <v>173</v>
      </c>
      <c r="U208" s="92" t="s">
        <v>173</v>
      </c>
      <c r="V208" s="139" t="s">
        <v>174</v>
      </c>
      <c r="W208" s="143"/>
      <c r="X208" s="2"/>
      <c r="Y208" s="112">
        <v>3</v>
      </c>
    </row>
    <row r="209" spans="1:25">
      <c r="A209" s="118"/>
      <c r="B209" s="101"/>
      <c r="C209" s="90"/>
      <c r="D209" s="109"/>
      <c r="E209" s="109"/>
      <c r="F209" s="109"/>
      <c r="G209" s="109"/>
      <c r="H209" s="109"/>
      <c r="I209" s="109"/>
      <c r="J209" s="109"/>
      <c r="K209" s="109"/>
      <c r="L209" s="109"/>
      <c r="M209" s="109"/>
      <c r="N209" s="109"/>
      <c r="O209" s="109"/>
      <c r="P209" s="109"/>
      <c r="Q209" s="109"/>
      <c r="R209" s="109"/>
      <c r="S209" s="109"/>
      <c r="T209" s="109"/>
      <c r="U209" s="109"/>
      <c r="V209" s="140"/>
      <c r="W209" s="143"/>
      <c r="X209" s="2"/>
      <c r="Y209" s="112">
        <v>3</v>
      </c>
    </row>
    <row r="210" spans="1:25">
      <c r="A210" s="118"/>
      <c r="B210" s="100">
        <v>1</v>
      </c>
      <c r="C210" s="96">
        <v>1</v>
      </c>
      <c r="D210" s="171">
        <v>0.26327899334901306</v>
      </c>
      <c r="E210" s="171">
        <v>0.26399999333079904</v>
      </c>
      <c r="F210" s="172">
        <v>0.2706396822136089</v>
      </c>
      <c r="G210" s="214">
        <v>0.33059999164834153</v>
      </c>
      <c r="H210" s="172">
        <v>0.25799999348237179</v>
      </c>
      <c r="I210" s="171">
        <v>0.27059999316406902</v>
      </c>
      <c r="J210" s="229">
        <v>0.29499999254767317</v>
      </c>
      <c r="K210" s="171">
        <v>0.28349999283818761</v>
      </c>
      <c r="L210" s="171">
        <v>0.26299999335606117</v>
      </c>
      <c r="M210" s="171">
        <v>0.26599999328027479</v>
      </c>
      <c r="N210" s="171">
        <v>0.27599999302765355</v>
      </c>
      <c r="O210" s="171">
        <v>0.26389999333332526</v>
      </c>
      <c r="P210" s="171">
        <v>0.26729999324743403</v>
      </c>
      <c r="Q210" s="171">
        <v>0.27099999315396417</v>
      </c>
      <c r="R210" s="171">
        <v>0.25684799351147375</v>
      </c>
      <c r="S210" s="171">
        <v>0.25999999343184754</v>
      </c>
      <c r="T210" s="171">
        <v>0.27299999310343992</v>
      </c>
      <c r="U210" s="230">
        <v>0.25199999363394454</v>
      </c>
      <c r="V210" s="221">
        <v>0.26399999333079904</v>
      </c>
      <c r="W210" s="222"/>
      <c r="X210" s="174"/>
      <c r="Y210" s="175">
        <v>1E-4</v>
      </c>
    </row>
    <row r="211" spans="1:25">
      <c r="A211" s="118"/>
      <c r="B211" s="101">
        <v>1</v>
      </c>
      <c r="C211" s="90">
        <v>2</v>
      </c>
      <c r="D211" s="177">
        <v>0.260923493408518</v>
      </c>
      <c r="E211" s="177">
        <v>0.25999999343184754</v>
      </c>
      <c r="F211" s="178">
        <v>0.27367088159711439</v>
      </c>
      <c r="G211" s="176">
        <v>0.29289999260072364</v>
      </c>
      <c r="H211" s="178">
        <v>0.26399999333079904</v>
      </c>
      <c r="I211" s="216">
        <v>0.23679999401792884</v>
      </c>
      <c r="J211" s="217">
        <v>0.26899999320448842</v>
      </c>
      <c r="K211" s="177">
        <v>0.28169999288365943</v>
      </c>
      <c r="L211" s="177">
        <v>0.26299999335606117</v>
      </c>
      <c r="M211" s="177">
        <v>0.25099999365920667</v>
      </c>
      <c r="N211" s="177">
        <v>0.27999999292660505</v>
      </c>
      <c r="O211" s="177">
        <v>0.26329999334848253</v>
      </c>
      <c r="P211" s="177">
        <v>0.27089999315649038</v>
      </c>
      <c r="Q211" s="177">
        <v>0.28499999280029442</v>
      </c>
      <c r="R211" s="177">
        <v>0.26404699332961168</v>
      </c>
      <c r="S211" s="177">
        <v>0.25799999348237185</v>
      </c>
      <c r="T211" s="177">
        <v>0.27099999315396417</v>
      </c>
      <c r="U211" s="224">
        <v>0.26599999328027479</v>
      </c>
      <c r="V211" s="225">
        <v>0.26499999330553692</v>
      </c>
      <c r="W211" s="222"/>
      <c r="X211" s="174"/>
      <c r="Y211" s="175" t="e">
        <v>#N/A</v>
      </c>
    </row>
    <row r="212" spans="1:25">
      <c r="A212" s="118"/>
      <c r="B212" s="101">
        <v>1</v>
      </c>
      <c r="C212" s="90">
        <v>3</v>
      </c>
      <c r="D212" s="177">
        <v>0.25642599352213441</v>
      </c>
      <c r="E212" s="177">
        <v>0.25999999343184754</v>
      </c>
      <c r="F212" s="178">
        <v>0.27135545082291912</v>
      </c>
      <c r="G212" s="176">
        <v>0.29189999262598576</v>
      </c>
      <c r="H212" s="178">
        <v>0.26699999325501267</v>
      </c>
      <c r="I212" s="177">
        <v>0.26099999340658542</v>
      </c>
      <c r="J212" s="217">
        <v>0.29499999254767317</v>
      </c>
      <c r="K212" s="178">
        <v>0.28459999281039927</v>
      </c>
      <c r="L212" s="107">
        <v>0.26199999338132329</v>
      </c>
      <c r="M212" s="107">
        <v>0.26099999340658542</v>
      </c>
      <c r="N212" s="107">
        <v>0.27299999310343992</v>
      </c>
      <c r="O212" s="107">
        <v>0.26279999336111359</v>
      </c>
      <c r="P212" s="107">
        <v>0.26799999322975054</v>
      </c>
      <c r="Q212" s="107">
        <v>0.28099999290134292</v>
      </c>
      <c r="R212" s="107">
        <v>0.25659199351794088</v>
      </c>
      <c r="S212" s="107">
        <v>0.25899999345710972</v>
      </c>
      <c r="T212" s="177">
        <v>0.27399999307817779</v>
      </c>
      <c r="U212" s="224">
        <v>0.26299999335606117</v>
      </c>
      <c r="V212" s="225">
        <v>0.26399999333079904</v>
      </c>
      <c r="W212" s="222"/>
      <c r="X212" s="174"/>
      <c r="Y212" s="175">
        <v>16</v>
      </c>
    </row>
    <row r="213" spans="1:25">
      <c r="A213" s="118"/>
      <c r="B213" s="101">
        <v>1</v>
      </c>
      <c r="C213" s="90">
        <v>4</v>
      </c>
      <c r="D213" s="177">
        <v>0.26143599339557116</v>
      </c>
      <c r="E213" s="177">
        <v>0.25999999343184754</v>
      </c>
      <c r="F213" s="178">
        <v>0.26886735260089983</v>
      </c>
      <c r="G213" s="176">
        <v>0.27189999313122826</v>
      </c>
      <c r="H213" s="178">
        <v>0.26399999333079904</v>
      </c>
      <c r="I213" s="177">
        <v>0.27699999300239142</v>
      </c>
      <c r="J213" s="217">
        <v>0.2779999929771293</v>
      </c>
      <c r="K213" s="178">
        <v>0.26119999340153299</v>
      </c>
      <c r="L213" s="107">
        <v>0.26599999328027479</v>
      </c>
      <c r="M213" s="107">
        <v>0.25799999348237179</v>
      </c>
      <c r="N213" s="107">
        <v>0.27599999302765355</v>
      </c>
      <c r="O213" s="107">
        <v>0.26099999340658542</v>
      </c>
      <c r="P213" s="107">
        <v>0.26989999318175251</v>
      </c>
      <c r="Q213" s="107">
        <v>0.27499999305291567</v>
      </c>
      <c r="R213" s="107">
        <v>0.26918499319981493</v>
      </c>
      <c r="S213" s="107">
        <v>0.25899999345710972</v>
      </c>
      <c r="T213" s="177">
        <v>0.27199999312870204</v>
      </c>
      <c r="U213" s="224">
        <v>0.26599999328027479</v>
      </c>
      <c r="V213" s="225">
        <v>0.26399999333079904</v>
      </c>
      <c r="W213" s="222"/>
      <c r="X213" s="174"/>
      <c r="Y213" s="175">
        <v>0.26651060044798164</v>
      </c>
    </row>
    <row r="214" spans="1:25">
      <c r="A214" s="118"/>
      <c r="B214" s="101">
        <v>1</v>
      </c>
      <c r="C214" s="90">
        <v>5</v>
      </c>
      <c r="D214" s="177">
        <v>0.25745699349608914</v>
      </c>
      <c r="E214" s="177">
        <v>0.25999999343184754</v>
      </c>
      <c r="F214" s="177">
        <v>0.26984156751932953</v>
      </c>
      <c r="G214" s="176">
        <v>0.29029999266640516</v>
      </c>
      <c r="H214" s="177">
        <v>0.26599999328027479</v>
      </c>
      <c r="I214" s="177">
        <v>0.26329999334848253</v>
      </c>
      <c r="J214" s="176">
        <v>0.27899999295186717</v>
      </c>
      <c r="K214" s="177">
        <v>0.27139999314385932</v>
      </c>
      <c r="L214" s="177">
        <v>0.26499999330553692</v>
      </c>
      <c r="M214" s="177">
        <v>0.26599999328027479</v>
      </c>
      <c r="N214" s="177">
        <v>0.27499999305291567</v>
      </c>
      <c r="O214" s="177">
        <v>0.25889999345963588</v>
      </c>
      <c r="P214" s="177">
        <v>0.27199999312870204</v>
      </c>
      <c r="Q214" s="177">
        <v>0.27899999295186717</v>
      </c>
      <c r="R214" s="177">
        <v>0.26988599318210621</v>
      </c>
      <c r="S214" s="177">
        <v>0.25999999343184754</v>
      </c>
      <c r="T214" s="177">
        <v>0.26299999335606117</v>
      </c>
      <c r="U214" s="224">
        <v>0.26299999335606117</v>
      </c>
      <c r="V214" s="225">
        <v>0.26699999325501267</v>
      </c>
      <c r="W214" s="222"/>
      <c r="X214" s="174"/>
      <c r="Y214" s="115"/>
    </row>
    <row r="215" spans="1:25">
      <c r="A215" s="118"/>
      <c r="B215" s="101">
        <v>1</v>
      </c>
      <c r="C215" s="90">
        <v>6</v>
      </c>
      <c r="D215" s="177">
        <v>0.26205399337995916</v>
      </c>
      <c r="E215" s="177">
        <v>0.26299999335606117</v>
      </c>
      <c r="F215" s="177">
        <v>0.2689907699305884</v>
      </c>
      <c r="G215" s="176">
        <v>0.30019999241631012</v>
      </c>
      <c r="H215" s="177">
        <v>0.26699999325501267</v>
      </c>
      <c r="I215" s="177">
        <v>0.25839999347226694</v>
      </c>
      <c r="J215" s="176">
        <v>0.27899999295186717</v>
      </c>
      <c r="K215" s="177">
        <v>0.27159999313880689</v>
      </c>
      <c r="L215" s="177">
        <v>0.26199999338132329</v>
      </c>
      <c r="M215" s="177">
        <v>0.25699999350763392</v>
      </c>
      <c r="N215" s="177">
        <v>0.27299999310343992</v>
      </c>
      <c r="O215" s="177">
        <v>0.25999999343184754</v>
      </c>
      <c r="P215" s="177">
        <v>0.27019999317417387</v>
      </c>
      <c r="Q215" s="177">
        <v>0.27399999307817779</v>
      </c>
      <c r="R215" s="177">
        <v>0.27542199304225501</v>
      </c>
      <c r="S215" s="177">
        <v>0.26499999330553692</v>
      </c>
      <c r="T215" s="177">
        <v>0.26799999322975054</v>
      </c>
      <c r="U215" s="224">
        <v>0.26499999330553692</v>
      </c>
      <c r="V215" s="225">
        <v>0.26399999333079904</v>
      </c>
      <c r="W215" s="222"/>
      <c r="X215" s="174"/>
      <c r="Y215" s="115"/>
    </row>
    <row r="216" spans="1:25">
      <c r="A216" s="118"/>
      <c r="B216" s="102" t="s">
        <v>156</v>
      </c>
      <c r="C216" s="94"/>
      <c r="D216" s="179">
        <v>0.26026257675854747</v>
      </c>
      <c r="E216" s="179">
        <v>0.26116666006904171</v>
      </c>
      <c r="F216" s="179">
        <v>0.27056095078074338</v>
      </c>
      <c r="G216" s="179">
        <v>0.29629999251483241</v>
      </c>
      <c r="H216" s="179">
        <v>0.26433332665571169</v>
      </c>
      <c r="I216" s="179">
        <v>0.26118332673528738</v>
      </c>
      <c r="J216" s="179">
        <v>0.28249999286344973</v>
      </c>
      <c r="K216" s="179">
        <v>0.2756666597027409</v>
      </c>
      <c r="L216" s="179">
        <v>0.26349999334343011</v>
      </c>
      <c r="M216" s="179">
        <v>0.25983332676939125</v>
      </c>
      <c r="N216" s="179">
        <v>0.27549999304028461</v>
      </c>
      <c r="O216" s="179">
        <v>0.26164999339016504</v>
      </c>
      <c r="P216" s="179">
        <v>0.26971665985305054</v>
      </c>
      <c r="Q216" s="179">
        <v>0.27749999298976036</v>
      </c>
      <c r="R216" s="179">
        <v>0.26532999329720042</v>
      </c>
      <c r="S216" s="179">
        <v>0.26016666009430384</v>
      </c>
      <c r="T216" s="179">
        <v>0.27016665984168259</v>
      </c>
      <c r="U216" s="179">
        <v>0.26249999336869223</v>
      </c>
      <c r="V216" s="226">
        <v>0.26466665998062427</v>
      </c>
      <c r="W216" s="222"/>
      <c r="X216" s="174"/>
      <c r="Y216" s="115"/>
    </row>
    <row r="217" spans="1:25">
      <c r="A217" s="118"/>
      <c r="B217" s="2" t="s">
        <v>157</v>
      </c>
      <c r="C217" s="114"/>
      <c r="D217" s="107">
        <v>0.26117974340204458</v>
      </c>
      <c r="E217" s="107">
        <v>0.25999999343184754</v>
      </c>
      <c r="F217" s="107">
        <v>0.27024062486646921</v>
      </c>
      <c r="G217" s="107">
        <v>0.2923999926133547</v>
      </c>
      <c r="H217" s="107">
        <v>0.26499999330553692</v>
      </c>
      <c r="I217" s="107">
        <v>0.26214999337753397</v>
      </c>
      <c r="J217" s="107">
        <v>0.27899999295186717</v>
      </c>
      <c r="K217" s="107">
        <v>0.27664999301123316</v>
      </c>
      <c r="L217" s="107">
        <v>0.26299999335606117</v>
      </c>
      <c r="M217" s="107">
        <v>0.2594999934444786</v>
      </c>
      <c r="N217" s="107">
        <v>0.27549999304028461</v>
      </c>
      <c r="O217" s="107">
        <v>0.26189999338384951</v>
      </c>
      <c r="P217" s="107">
        <v>0.27004999317796319</v>
      </c>
      <c r="Q217" s="107">
        <v>0.27699999300239142</v>
      </c>
      <c r="R217" s="107">
        <v>0.2666159932647133</v>
      </c>
      <c r="S217" s="107">
        <v>0.2594999934444786</v>
      </c>
      <c r="T217" s="107">
        <v>0.27149999314133311</v>
      </c>
      <c r="U217" s="107">
        <v>0.26399999333079904</v>
      </c>
      <c r="V217" s="141">
        <v>0.26399999333079904</v>
      </c>
      <c r="W217" s="222"/>
      <c r="X217" s="174"/>
      <c r="Y217" s="115"/>
    </row>
    <row r="218" spans="1:25">
      <c r="A218" s="118"/>
      <c r="B218" s="2" t="s">
        <v>158</v>
      </c>
      <c r="C218" s="114"/>
      <c r="D218" s="107">
        <v>2.7096984464501004E-3</v>
      </c>
      <c r="E218" s="107">
        <v>1.8348478129175624E-3</v>
      </c>
      <c r="F218" s="107">
        <v>1.7977960736366948E-3</v>
      </c>
      <c r="G218" s="107">
        <v>1.9256063493502784E-2</v>
      </c>
      <c r="H218" s="107">
        <v>3.3862466075762917E-3</v>
      </c>
      <c r="I218" s="107">
        <v>1.3752441859940085E-2</v>
      </c>
      <c r="J218" s="107">
        <v>1.0387492216528181E-2</v>
      </c>
      <c r="K218" s="107">
        <v>9.1825193932019208E-3</v>
      </c>
      <c r="L218" s="107">
        <v>1.6431676310055916E-3</v>
      </c>
      <c r="M218" s="107">
        <v>5.7763885759911354E-3</v>
      </c>
      <c r="N218" s="107">
        <v>2.5884357557195686E-3</v>
      </c>
      <c r="O218" s="107">
        <v>1.9907284595776491E-3</v>
      </c>
      <c r="P218" s="107">
        <v>1.7702165145372787E-3</v>
      </c>
      <c r="Q218" s="107">
        <v>5.1283524324301508E-3</v>
      </c>
      <c r="R218" s="107">
        <v>7.5816840804512706E-3</v>
      </c>
      <c r="S218" s="107">
        <v>2.4832773415590058E-3</v>
      </c>
      <c r="T218" s="107">
        <v>4.0702169266082456E-3</v>
      </c>
      <c r="U218" s="107">
        <v>5.3197742969193496E-3</v>
      </c>
      <c r="V218" s="141">
        <v>1.2110601110450442E-3</v>
      </c>
      <c r="W218" s="222"/>
      <c r="X218" s="174"/>
      <c r="Y218" s="115"/>
    </row>
    <row r="219" spans="1:25">
      <c r="A219" s="118"/>
      <c r="B219" s="2" t="s">
        <v>93</v>
      </c>
      <c r="C219" s="114"/>
      <c r="D219" s="95">
        <v>1.0411402515867503E-2</v>
      </c>
      <c r="E219" s="95">
        <v>7.0255821031386789E-3</v>
      </c>
      <c r="F219" s="95">
        <v>6.6446989798375931E-3</v>
      </c>
      <c r="G219" s="95">
        <v>6.4988403577292866E-2</v>
      </c>
      <c r="H219" s="95">
        <v>1.2810517124035605E-2</v>
      </c>
      <c r="I219" s="95">
        <v>5.2654363629721125E-2</v>
      </c>
      <c r="J219" s="95">
        <v>3.6769884881197569E-2</v>
      </c>
      <c r="K219" s="95">
        <v>3.3310228386355063E-2</v>
      </c>
      <c r="L219" s="95">
        <v>6.2359304459791215E-3</v>
      </c>
      <c r="M219" s="95">
        <v>2.2231130424303993E-2</v>
      </c>
      <c r="N219" s="95">
        <v>9.3954113288891375E-3</v>
      </c>
      <c r="O219" s="95">
        <v>7.6083642647341151E-3</v>
      </c>
      <c r="P219" s="95">
        <v>6.5632449827227731E-3</v>
      </c>
      <c r="Q219" s="95">
        <v>1.8480549772912552E-2</v>
      </c>
      <c r="R219" s="95">
        <v>2.8574545931408908E-2</v>
      </c>
      <c r="S219" s="95">
        <v>9.5449483829283914E-3</v>
      </c>
      <c r="T219" s="95">
        <v>1.5065578147182887E-2</v>
      </c>
      <c r="U219" s="95">
        <v>2.0265807357364402E-2</v>
      </c>
      <c r="V219" s="142">
        <v>4.5757939860415495E-3</v>
      </c>
      <c r="W219" s="143"/>
      <c r="X219" s="2"/>
      <c r="Y219" s="116"/>
    </row>
    <row r="220" spans="1:25">
      <c r="A220" s="118"/>
      <c r="B220" s="103" t="s">
        <v>159</v>
      </c>
      <c r="C220" s="114"/>
      <c r="D220" s="95">
        <v>-2.344380928537837E-2</v>
      </c>
      <c r="E220" s="95">
        <v>-2.0051511534465161E-2</v>
      </c>
      <c r="F220" s="95">
        <v>1.5197708181038383E-2</v>
      </c>
      <c r="G220" s="95">
        <v>0.11177563675432545</v>
      </c>
      <c r="H220" s="95">
        <v>-8.1695579410729913E-3</v>
      </c>
      <c r="I220" s="95">
        <v>-1.9988974936605008E-2</v>
      </c>
      <c r="J220" s="95">
        <v>5.9995333726280631E-2</v>
      </c>
      <c r="K220" s="95">
        <v>3.4355328603697943E-2</v>
      </c>
      <c r="L220" s="95">
        <v>-1.1296387834070942E-2</v>
      </c>
      <c r="M220" s="95">
        <v>-2.5054439363261571E-2</v>
      </c>
      <c r="N220" s="95">
        <v>3.372996262509842E-2</v>
      </c>
      <c r="O220" s="95">
        <v>-1.8237950196526298E-2</v>
      </c>
      <c r="P220" s="95">
        <v>1.2029763167693108E-2</v>
      </c>
      <c r="Q220" s="95">
        <v>4.1234354368293369E-2</v>
      </c>
      <c r="R220" s="95">
        <v>-4.4298693890476581E-3</v>
      </c>
      <c r="S220" s="95">
        <v>-2.3803707406062524E-2</v>
      </c>
      <c r="T220" s="95">
        <v>1.3718251309911889E-2</v>
      </c>
      <c r="U220" s="95">
        <v>-1.5048583705668417E-2</v>
      </c>
      <c r="V220" s="142">
        <v>-6.9188259838740551E-3</v>
      </c>
      <c r="W220" s="143"/>
      <c r="X220" s="2"/>
      <c r="Y220" s="116"/>
    </row>
    <row r="221" spans="1:25">
      <c r="B221" s="124"/>
      <c r="C221" s="102"/>
      <c r="D221" s="111"/>
      <c r="E221" s="111"/>
      <c r="F221" s="111"/>
      <c r="G221" s="111"/>
      <c r="H221" s="111"/>
      <c r="I221" s="111"/>
      <c r="J221" s="111"/>
      <c r="K221" s="111"/>
      <c r="L221" s="111"/>
      <c r="M221" s="111"/>
      <c r="N221" s="111"/>
      <c r="O221" s="111"/>
      <c r="P221" s="111"/>
      <c r="Q221" s="111"/>
      <c r="R221" s="111"/>
      <c r="S221" s="111"/>
      <c r="T221" s="111"/>
      <c r="U221" s="111"/>
      <c r="V221" s="111"/>
    </row>
    <row r="222" spans="1:25">
      <c r="B222" s="128" t="s">
        <v>286</v>
      </c>
      <c r="Y222" s="112" t="s">
        <v>171</v>
      </c>
    </row>
    <row r="223" spans="1:25">
      <c r="A223" s="108" t="s">
        <v>51</v>
      </c>
      <c r="B223" s="100" t="s">
        <v>120</v>
      </c>
      <c r="C223" s="97" t="s">
        <v>121</v>
      </c>
      <c r="D223" s="98" t="s">
        <v>142</v>
      </c>
      <c r="E223" s="136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112">
        <v>1</v>
      </c>
    </row>
    <row r="224" spans="1:25">
      <c r="A224" s="118"/>
      <c r="B224" s="101" t="s">
        <v>143</v>
      </c>
      <c r="C224" s="90" t="s">
        <v>143</v>
      </c>
      <c r="D224" s="134" t="s">
        <v>145</v>
      </c>
      <c r="E224" s="136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112" t="s">
        <v>1</v>
      </c>
    </row>
    <row r="225" spans="1:25">
      <c r="A225" s="118"/>
      <c r="B225" s="101"/>
      <c r="C225" s="90"/>
      <c r="D225" s="91" t="s">
        <v>172</v>
      </c>
      <c r="E225" s="136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112">
        <v>2</v>
      </c>
    </row>
    <row r="226" spans="1:25">
      <c r="A226" s="118"/>
      <c r="B226" s="101"/>
      <c r="C226" s="90"/>
      <c r="D226" s="109"/>
      <c r="E226" s="136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112">
        <v>2</v>
      </c>
    </row>
    <row r="227" spans="1:25">
      <c r="A227" s="118"/>
      <c r="B227" s="100">
        <v>1</v>
      </c>
      <c r="C227" s="96">
        <v>1</v>
      </c>
      <c r="D227" s="104">
        <v>4.2</v>
      </c>
      <c r="E227" s="136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112">
        <v>1</v>
      </c>
    </row>
    <row r="228" spans="1:25">
      <c r="A228" s="118"/>
      <c r="B228" s="101">
        <v>1</v>
      </c>
      <c r="C228" s="90">
        <v>2</v>
      </c>
      <c r="D228" s="92">
        <v>4.2</v>
      </c>
      <c r="E228" s="136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112">
        <v>15</v>
      </c>
    </row>
    <row r="229" spans="1:25">
      <c r="A229" s="118"/>
      <c r="B229" s="101">
        <v>1</v>
      </c>
      <c r="C229" s="90">
        <v>3</v>
      </c>
      <c r="D229" s="92">
        <v>4.2</v>
      </c>
      <c r="E229" s="136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112">
        <v>16</v>
      </c>
    </row>
    <row r="230" spans="1:25">
      <c r="A230" s="118"/>
      <c r="B230" s="101">
        <v>1</v>
      </c>
      <c r="C230" s="90">
        <v>4</v>
      </c>
      <c r="D230" s="92">
        <v>3.9</v>
      </c>
      <c r="E230" s="136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112">
        <v>4.0999999999999996</v>
      </c>
    </row>
    <row r="231" spans="1:25">
      <c r="A231" s="118"/>
      <c r="B231" s="101">
        <v>1</v>
      </c>
      <c r="C231" s="90">
        <v>5</v>
      </c>
      <c r="D231" s="92">
        <v>4</v>
      </c>
      <c r="E231" s="136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113"/>
    </row>
    <row r="232" spans="1:25">
      <c r="A232" s="118"/>
      <c r="B232" s="101">
        <v>1</v>
      </c>
      <c r="C232" s="90">
        <v>6</v>
      </c>
      <c r="D232" s="92">
        <v>4.0999999999999996</v>
      </c>
      <c r="E232" s="136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113"/>
    </row>
    <row r="233" spans="1:25">
      <c r="A233" s="118"/>
      <c r="B233" s="102" t="s">
        <v>156</v>
      </c>
      <c r="C233" s="94"/>
      <c r="D233" s="106">
        <v>4.1000000000000005</v>
      </c>
      <c r="E233" s="136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113"/>
    </row>
    <row r="234" spans="1:25">
      <c r="A234" s="118"/>
      <c r="B234" s="2" t="s">
        <v>157</v>
      </c>
      <c r="C234" s="114"/>
      <c r="D234" s="93">
        <v>4.1500000000000004</v>
      </c>
      <c r="E234" s="136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113"/>
    </row>
    <row r="235" spans="1:25">
      <c r="A235" s="118"/>
      <c r="B235" s="2" t="s">
        <v>158</v>
      </c>
      <c r="C235" s="114"/>
      <c r="D235" s="93">
        <v>0.12649110640673528</v>
      </c>
      <c r="E235" s="180"/>
      <c r="F235" s="181"/>
      <c r="G235" s="181"/>
      <c r="H235" s="181"/>
      <c r="I235" s="181"/>
      <c r="J235" s="181"/>
      <c r="K235" s="181"/>
      <c r="L235" s="181"/>
      <c r="M235" s="181"/>
      <c r="N235" s="181"/>
      <c r="O235" s="181"/>
      <c r="P235" s="181"/>
      <c r="Q235" s="181"/>
      <c r="R235" s="181"/>
      <c r="S235" s="181"/>
      <c r="T235" s="181"/>
      <c r="U235" s="181"/>
      <c r="V235" s="181"/>
      <c r="W235" s="181"/>
      <c r="X235" s="181"/>
      <c r="Y235" s="113"/>
    </row>
    <row r="236" spans="1:25">
      <c r="A236" s="118"/>
      <c r="B236" s="2" t="s">
        <v>93</v>
      </c>
      <c r="C236" s="114"/>
      <c r="D236" s="95">
        <v>3.0851489367496404E-2</v>
      </c>
      <c r="E236" s="136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116"/>
    </row>
    <row r="237" spans="1:25">
      <c r="A237" s="118"/>
      <c r="B237" s="103" t="s">
        <v>159</v>
      </c>
      <c r="C237" s="114"/>
      <c r="D237" s="95">
        <v>2.2204460492503131E-16</v>
      </c>
      <c r="E237" s="136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116"/>
    </row>
    <row r="238" spans="1:25">
      <c r="B238" s="124"/>
      <c r="C238" s="102"/>
      <c r="D238" s="111"/>
    </row>
    <row r="239" spans="1:25">
      <c r="B239" s="128" t="s">
        <v>287</v>
      </c>
      <c r="Y239" s="112" t="s">
        <v>171</v>
      </c>
    </row>
    <row r="240" spans="1:25">
      <c r="A240" s="108" t="s">
        <v>42</v>
      </c>
      <c r="B240" s="100" t="s">
        <v>120</v>
      </c>
      <c r="C240" s="97" t="s">
        <v>121</v>
      </c>
      <c r="D240" s="98" t="s">
        <v>142</v>
      </c>
      <c r="E240" s="136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112">
        <v>1</v>
      </c>
    </row>
    <row r="241" spans="1:25">
      <c r="A241" s="118"/>
      <c r="B241" s="101" t="s">
        <v>143</v>
      </c>
      <c r="C241" s="90" t="s">
        <v>143</v>
      </c>
      <c r="D241" s="134" t="s">
        <v>145</v>
      </c>
      <c r="E241" s="136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112" t="s">
        <v>3</v>
      </c>
    </row>
    <row r="242" spans="1:25">
      <c r="A242" s="118"/>
      <c r="B242" s="101"/>
      <c r="C242" s="90"/>
      <c r="D242" s="91" t="s">
        <v>172</v>
      </c>
      <c r="E242" s="136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112">
        <v>1</v>
      </c>
    </row>
    <row r="243" spans="1:25">
      <c r="A243" s="118"/>
      <c r="B243" s="101"/>
      <c r="C243" s="90"/>
      <c r="D243" s="109"/>
      <c r="E243" s="136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112">
        <v>1</v>
      </c>
    </row>
    <row r="244" spans="1:25">
      <c r="A244" s="118"/>
      <c r="B244" s="100">
        <v>1</v>
      </c>
      <c r="C244" s="96">
        <v>1</v>
      </c>
      <c r="D244" s="182">
        <v>13.7</v>
      </c>
      <c r="E244" s="183"/>
      <c r="F244" s="184"/>
      <c r="G244" s="184"/>
      <c r="H244" s="184"/>
      <c r="I244" s="184"/>
      <c r="J244" s="184"/>
      <c r="K244" s="184"/>
      <c r="L244" s="184"/>
      <c r="M244" s="184"/>
      <c r="N244" s="184"/>
      <c r="O244" s="184"/>
      <c r="P244" s="184"/>
      <c r="Q244" s="184"/>
      <c r="R244" s="184"/>
      <c r="S244" s="184"/>
      <c r="T244" s="184"/>
      <c r="U244" s="184"/>
      <c r="V244" s="184"/>
      <c r="W244" s="184"/>
      <c r="X244" s="184"/>
      <c r="Y244" s="185">
        <v>1</v>
      </c>
    </row>
    <row r="245" spans="1:25">
      <c r="A245" s="118"/>
      <c r="B245" s="101">
        <v>1</v>
      </c>
      <c r="C245" s="90">
        <v>2</v>
      </c>
      <c r="D245" s="186">
        <v>13.7</v>
      </c>
      <c r="E245" s="183"/>
      <c r="F245" s="184"/>
      <c r="G245" s="184"/>
      <c r="H245" s="184"/>
      <c r="I245" s="184"/>
      <c r="J245" s="184"/>
      <c r="K245" s="184"/>
      <c r="L245" s="184"/>
      <c r="M245" s="184"/>
      <c r="N245" s="184"/>
      <c r="O245" s="184"/>
      <c r="P245" s="184"/>
      <c r="Q245" s="184"/>
      <c r="R245" s="184"/>
      <c r="S245" s="184"/>
      <c r="T245" s="184"/>
      <c r="U245" s="184"/>
      <c r="V245" s="184"/>
      <c r="W245" s="184"/>
      <c r="X245" s="184"/>
      <c r="Y245" s="185">
        <v>16</v>
      </c>
    </row>
    <row r="246" spans="1:25">
      <c r="A246" s="118"/>
      <c r="B246" s="101">
        <v>1</v>
      </c>
      <c r="C246" s="90">
        <v>3</v>
      </c>
      <c r="D246" s="186">
        <v>13.7</v>
      </c>
      <c r="E246" s="183"/>
      <c r="F246" s="184"/>
      <c r="G246" s="184"/>
      <c r="H246" s="184"/>
      <c r="I246" s="184"/>
      <c r="J246" s="184"/>
      <c r="K246" s="184"/>
      <c r="L246" s="184"/>
      <c r="M246" s="184"/>
      <c r="N246" s="184"/>
      <c r="O246" s="184"/>
      <c r="P246" s="184"/>
      <c r="Q246" s="184"/>
      <c r="R246" s="184"/>
      <c r="S246" s="184"/>
      <c r="T246" s="184"/>
      <c r="U246" s="184"/>
      <c r="V246" s="184"/>
      <c r="W246" s="184"/>
      <c r="X246" s="184"/>
      <c r="Y246" s="185">
        <v>16</v>
      </c>
    </row>
    <row r="247" spans="1:25">
      <c r="A247" s="118"/>
      <c r="B247" s="101">
        <v>1</v>
      </c>
      <c r="C247" s="90">
        <v>4</v>
      </c>
      <c r="D247" s="186">
        <v>12.9</v>
      </c>
      <c r="E247" s="183"/>
      <c r="F247" s="184"/>
      <c r="G247" s="184"/>
      <c r="H247" s="184"/>
      <c r="I247" s="184"/>
      <c r="J247" s="184"/>
      <c r="K247" s="184"/>
      <c r="L247" s="184"/>
      <c r="M247" s="184"/>
      <c r="N247" s="184"/>
      <c r="O247" s="184"/>
      <c r="P247" s="184"/>
      <c r="Q247" s="184"/>
      <c r="R247" s="184"/>
      <c r="S247" s="184"/>
      <c r="T247" s="184"/>
      <c r="U247" s="184"/>
      <c r="V247" s="184"/>
      <c r="W247" s="184"/>
      <c r="X247" s="184"/>
      <c r="Y247" s="185">
        <v>13.35</v>
      </c>
    </row>
    <row r="248" spans="1:25">
      <c r="A248" s="118"/>
      <c r="B248" s="101">
        <v>1</v>
      </c>
      <c r="C248" s="90">
        <v>5</v>
      </c>
      <c r="D248" s="186">
        <v>13.1</v>
      </c>
      <c r="E248" s="183"/>
      <c r="F248" s="184"/>
      <c r="G248" s="184"/>
      <c r="H248" s="184"/>
      <c r="I248" s="184"/>
      <c r="J248" s="184"/>
      <c r="K248" s="184"/>
      <c r="L248" s="184"/>
      <c r="M248" s="184"/>
      <c r="N248" s="184"/>
      <c r="O248" s="184"/>
      <c r="P248" s="184"/>
      <c r="Q248" s="184"/>
      <c r="R248" s="184"/>
      <c r="S248" s="184"/>
      <c r="T248" s="184"/>
      <c r="U248" s="184"/>
      <c r="V248" s="184"/>
      <c r="W248" s="184"/>
      <c r="X248" s="184"/>
      <c r="Y248" s="187"/>
    </row>
    <row r="249" spans="1:25">
      <c r="A249" s="118"/>
      <c r="B249" s="101">
        <v>1</v>
      </c>
      <c r="C249" s="90">
        <v>6</v>
      </c>
      <c r="D249" s="186">
        <v>13</v>
      </c>
      <c r="E249" s="183"/>
      <c r="F249" s="184"/>
      <c r="G249" s="184"/>
      <c r="H249" s="184"/>
      <c r="I249" s="184"/>
      <c r="J249" s="184"/>
      <c r="K249" s="184"/>
      <c r="L249" s="184"/>
      <c r="M249" s="184"/>
      <c r="N249" s="184"/>
      <c r="O249" s="184"/>
      <c r="P249" s="184"/>
      <c r="Q249" s="184"/>
      <c r="R249" s="184"/>
      <c r="S249" s="184"/>
      <c r="T249" s="184"/>
      <c r="U249" s="184"/>
      <c r="V249" s="184"/>
      <c r="W249" s="184"/>
      <c r="X249" s="184"/>
      <c r="Y249" s="187"/>
    </row>
    <row r="250" spans="1:25">
      <c r="A250" s="118"/>
      <c r="B250" s="102" t="s">
        <v>156</v>
      </c>
      <c r="C250" s="94"/>
      <c r="D250" s="188">
        <v>13.35</v>
      </c>
      <c r="E250" s="183"/>
      <c r="F250" s="184"/>
      <c r="G250" s="184"/>
      <c r="H250" s="184"/>
      <c r="I250" s="184"/>
      <c r="J250" s="184"/>
      <c r="K250" s="184"/>
      <c r="L250" s="184"/>
      <c r="M250" s="184"/>
      <c r="N250" s="184"/>
      <c r="O250" s="184"/>
      <c r="P250" s="184"/>
      <c r="Q250" s="184"/>
      <c r="R250" s="184"/>
      <c r="S250" s="184"/>
      <c r="T250" s="184"/>
      <c r="U250" s="184"/>
      <c r="V250" s="184"/>
      <c r="W250" s="184"/>
      <c r="X250" s="184"/>
      <c r="Y250" s="187"/>
    </row>
    <row r="251" spans="1:25">
      <c r="A251" s="118"/>
      <c r="B251" s="2" t="s">
        <v>157</v>
      </c>
      <c r="C251" s="114"/>
      <c r="D251" s="189">
        <v>13.399999999999999</v>
      </c>
      <c r="E251" s="183"/>
      <c r="F251" s="184"/>
      <c r="G251" s="184"/>
      <c r="H251" s="184"/>
      <c r="I251" s="184"/>
      <c r="J251" s="184"/>
      <c r="K251" s="184"/>
      <c r="L251" s="184"/>
      <c r="M251" s="184"/>
      <c r="N251" s="184"/>
      <c r="O251" s="184"/>
      <c r="P251" s="184"/>
      <c r="Q251" s="184"/>
      <c r="R251" s="184"/>
      <c r="S251" s="184"/>
      <c r="T251" s="184"/>
      <c r="U251" s="184"/>
      <c r="V251" s="184"/>
      <c r="W251" s="184"/>
      <c r="X251" s="184"/>
      <c r="Y251" s="187"/>
    </row>
    <row r="252" spans="1:25">
      <c r="A252" s="118"/>
      <c r="B252" s="2" t="s">
        <v>158</v>
      </c>
      <c r="C252" s="114"/>
      <c r="D252" s="189">
        <v>0.38858718455450852</v>
      </c>
      <c r="E252" s="183"/>
      <c r="F252" s="184"/>
      <c r="G252" s="184"/>
      <c r="H252" s="184"/>
      <c r="I252" s="184"/>
      <c r="J252" s="184"/>
      <c r="K252" s="184"/>
      <c r="L252" s="184"/>
      <c r="M252" s="184"/>
      <c r="N252" s="184"/>
      <c r="O252" s="184"/>
      <c r="P252" s="184"/>
      <c r="Q252" s="184"/>
      <c r="R252" s="184"/>
      <c r="S252" s="184"/>
      <c r="T252" s="184"/>
      <c r="U252" s="184"/>
      <c r="V252" s="184"/>
      <c r="W252" s="184"/>
      <c r="X252" s="184"/>
      <c r="Y252" s="187"/>
    </row>
    <row r="253" spans="1:25">
      <c r="A253" s="118"/>
      <c r="B253" s="2" t="s">
        <v>93</v>
      </c>
      <c r="C253" s="114"/>
      <c r="D253" s="95">
        <v>2.9107654273745957E-2</v>
      </c>
      <c r="E253" s="136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116"/>
    </row>
    <row r="254" spans="1:25">
      <c r="A254" s="118"/>
      <c r="B254" s="103" t="s">
        <v>159</v>
      </c>
      <c r="C254" s="114"/>
      <c r="D254" s="95">
        <v>0</v>
      </c>
      <c r="E254" s="136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116"/>
    </row>
    <row r="255" spans="1:25">
      <c r="B255" s="124"/>
      <c r="C255" s="102"/>
      <c r="D255" s="111"/>
    </row>
    <row r="256" spans="1:25">
      <c r="B256" s="128" t="s">
        <v>288</v>
      </c>
      <c r="Y256" s="112" t="s">
        <v>171</v>
      </c>
    </row>
    <row r="257" spans="1:25">
      <c r="A257" s="108" t="s">
        <v>8</v>
      </c>
      <c r="B257" s="100" t="s">
        <v>120</v>
      </c>
      <c r="C257" s="97" t="s">
        <v>121</v>
      </c>
      <c r="D257" s="98" t="s">
        <v>142</v>
      </c>
      <c r="E257" s="136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112">
        <v>1</v>
      </c>
    </row>
    <row r="258" spans="1:25">
      <c r="A258" s="118"/>
      <c r="B258" s="101" t="s">
        <v>143</v>
      </c>
      <c r="C258" s="90" t="s">
        <v>143</v>
      </c>
      <c r="D258" s="134" t="s">
        <v>145</v>
      </c>
      <c r="E258" s="136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112" t="s">
        <v>3</v>
      </c>
    </row>
    <row r="259" spans="1:25">
      <c r="A259" s="118"/>
      <c r="B259" s="101"/>
      <c r="C259" s="90"/>
      <c r="D259" s="91" t="s">
        <v>172</v>
      </c>
      <c r="E259" s="136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112">
        <v>2</v>
      </c>
    </row>
    <row r="260" spans="1:25">
      <c r="A260" s="118"/>
      <c r="B260" s="101"/>
      <c r="C260" s="90"/>
      <c r="D260" s="109"/>
      <c r="E260" s="136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112">
        <v>2</v>
      </c>
    </row>
    <row r="261" spans="1:25">
      <c r="A261" s="118"/>
      <c r="B261" s="100">
        <v>1</v>
      </c>
      <c r="C261" s="96">
        <v>1</v>
      </c>
      <c r="D261" s="104">
        <v>0.6</v>
      </c>
      <c r="E261" s="136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112">
        <v>1</v>
      </c>
    </row>
    <row r="262" spans="1:25">
      <c r="A262" s="118"/>
      <c r="B262" s="101">
        <v>1</v>
      </c>
      <c r="C262" s="90">
        <v>2</v>
      </c>
      <c r="D262" s="92">
        <v>0.6</v>
      </c>
      <c r="E262" s="136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112">
        <v>18</v>
      </c>
    </row>
    <row r="263" spans="1:25">
      <c r="A263" s="118"/>
      <c r="B263" s="101">
        <v>1</v>
      </c>
      <c r="C263" s="90">
        <v>3</v>
      </c>
      <c r="D263" s="92">
        <v>0.6</v>
      </c>
      <c r="E263" s="136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112">
        <v>16</v>
      </c>
    </row>
    <row r="264" spans="1:25">
      <c r="A264" s="118"/>
      <c r="B264" s="101">
        <v>1</v>
      </c>
      <c r="C264" s="90">
        <v>4</v>
      </c>
      <c r="D264" s="92">
        <v>0.6</v>
      </c>
      <c r="E264" s="136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112">
        <v>0.68333333333333302</v>
      </c>
    </row>
    <row r="265" spans="1:25">
      <c r="A265" s="118"/>
      <c r="B265" s="101">
        <v>1</v>
      </c>
      <c r="C265" s="90">
        <v>5</v>
      </c>
      <c r="D265" s="92">
        <v>0.6</v>
      </c>
      <c r="E265" s="136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113"/>
    </row>
    <row r="266" spans="1:25">
      <c r="A266" s="118"/>
      <c r="B266" s="101">
        <v>1</v>
      </c>
      <c r="C266" s="90">
        <v>6</v>
      </c>
      <c r="D266" s="92">
        <v>1.1000000000000001</v>
      </c>
      <c r="E266" s="136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113"/>
    </row>
    <row r="267" spans="1:25">
      <c r="A267" s="118"/>
      <c r="B267" s="102" t="s">
        <v>156</v>
      </c>
      <c r="C267" s="94"/>
      <c r="D267" s="106">
        <v>0.68333333333333324</v>
      </c>
      <c r="E267" s="136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113"/>
    </row>
    <row r="268" spans="1:25">
      <c r="A268" s="118"/>
      <c r="B268" s="2" t="s">
        <v>157</v>
      </c>
      <c r="C268" s="114"/>
      <c r="D268" s="93">
        <v>0.6</v>
      </c>
      <c r="E268" s="136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113"/>
    </row>
    <row r="269" spans="1:25">
      <c r="A269" s="118"/>
      <c r="B269" s="2" t="s">
        <v>158</v>
      </c>
      <c r="C269" s="114"/>
      <c r="D269" s="93">
        <v>0.20412414523193159</v>
      </c>
      <c r="E269" s="180"/>
      <c r="F269" s="181"/>
      <c r="G269" s="181"/>
      <c r="H269" s="181"/>
      <c r="I269" s="181"/>
      <c r="J269" s="181"/>
      <c r="K269" s="181"/>
      <c r="L269" s="181"/>
      <c r="M269" s="181"/>
      <c r="N269" s="181"/>
      <c r="O269" s="181"/>
      <c r="P269" s="181"/>
      <c r="Q269" s="181"/>
      <c r="R269" s="181"/>
      <c r="S269" s="181"/>
      <c r="T269" s="181"/>
      <c r="U269" s="181"/>
      <c r="V269" s="181"/>
      <c r="W269" s="181"/>
      <c r="X269" s="181"/>
      <c r="Y269" s="113"/>
    </row>
    <row r="270" spans="1:25">
      <c r="A270" s="118"/>
      <c r="B270" s="2" t="s">
        <v>93</v>
      </c>
      <c r="C270" s="114"/>
      <c r="D270" s="95">
        <v>0.29871826131502188</v>
      </c>
      <c r="E270" s="136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116"/>
    </row>
    <row r="271" spans="1:25">
      <c r="A271" s="118"/>
      <c r="B271" s="103" t="s">
        <v>159</v>
      </c>
      <c r="C271" s="114"/>
      <c r="D271" s="95">
        <v>2.2204460492503131E-16</v>
      </c>
      <c r="E271" s="136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116"/>
    </row>
    <row r="272" spans="1:25">
      <c r="B272" s="124"/>
      <c r="C272" s="102"/>
      <c r="D272" s="111"/>
    </row>
    <row r="273" spans="1:25">
      <c r="B273" s="128" t="s">
        <v>234</v>
      </c>
      <c r="Y273" s="112" t="s">
        <v>171</v>
      </c>
    </row>
    <row r="274" spans="1:25">
      <c r="A274" s="108" t="s">
        <v>52</v>
      </c>
      <c r="B274" s="100" t="s">
        <v>120</v>
      </c>
      <c r="C274" s="97" t="s">
        <v>121</v>
      </c>
      <c r="D274" s="98" t="s">
        <v>142</v>
      </c>
      <c r="E274" s="136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112">
        <v>1</v>
      </c>
    </row>
    <row r="275" spans="1:25">
      <c r="A275" s="118"/>
      <c r="B275" s="101" t="s">
        <v>143</v>
      </c>
      <c r="C275" s="90" t="s">
        <v>143</v>
      </c>
      <c r="D275" s="134" t="s">
        <v>145</v>
      </c>
      <c r="E275" s="136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112" t="s">
        <v>3</v>
      </c>
    </row>
    <row r="276" spans="1:25">
      <c r="A276" s="118"/>
      <c r="B276" s="101"/>
      <c r="C276" s="90"/>
      <c r="D276" s="91" t="s">
        <v>172</v>
      </c>
      <c r="E276" s="136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112">
        <v>2</v>
      </c>
    </row>
    <row r="277" spans="1:25">
      <c r="A277" s="118"/>
      <c r="B277" s="101"/>
      <c r="C277" s="90"/>
      <c r="D277" s="109"/>
      <c r="E277" s="136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112">
        <v>2</v>
      </c>
    </row>
    <row r="278" spans="1:25">
      <c r="A278" s="118"/>
      <c r="B278" s="100">
        <v>1</v>
      </c>
      <c r="C278" s="96">
        <v>1</v>
      </c>
      <c r="D278" s="133" t="s">
        <v>115</v>
      </c>
      <c r="E278" s="136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112">
        <v>1</v>
      </c>
    </row>
    <row r="279" spans="1:25">
      <c r="A279" s="118"/>
      <c r="B279" s="101">
        <v>1</v>
      </c>
      <c r="C279" s="90">
        <v>2</v>
      </c>
      <c r="D279" s="132" t="s">
        <v>115</v>
      </c>
      <c r="E279" s="136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112">
        <v>19</v>
      </c>
    </row>
    <row r="280" spans="1:25">
      <c r="A280" s="118"/>
      <c r="B280" s="101">
        <v>1</v>
      </c>
      <c r="C280" s="90">
        <v>3</v>
      </c>
      <c r="D280" s="132" t="s">
        <v>115</v>
      </c>
      <c r="E280" s="136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112">
        <v>16</v>
      </c>
    </row>
    <row r="281" spans="1:25">
      <c r="A281" s="118"/>
      <c r="B281" s="101">
        <v>1</v>
      </c>
      <c r="C281" s="90">
        <v>4</v>
      </c>
      <c r="D281" s="132" t="s">
        <v>115</v>
      </c>
      <c r="E281" s="136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112" t="s">
        <v>115</v>
      </c>
    </row>
    <row r="282" spans="1:25">
      <c r="A282" s="118"/>
      <c r="B282" s="101">
        <v>1</v>
      </c>
      <c r="C282" s="90">
        <v>5</v>
      </c>
      <c r="D282" s="132" t="s">
        <v>115</v>
      </c>
      <c r="E282" s="136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113"/>
    </row>
    <row r="283" spans="1:25">
      <c r="A283" s="118"/>
      <c r="B283" s="101">
        <v>1</v>
      </c>
      <c r="C283" s="90">
        <v>6</v>
      </c>
      <c r="D283" s="132" t="s">
        <v>115</v>
      </c>
      <c r="E283" s="136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113"/>
    </row>
    <row r="284" spans="1:25">
      <c r="A284" s="118"/>
      <c r="B284" s="102" t="s">
        <v>156</v>
      </c>
      <c r="C284" s="94"/>
      <c r="D284" s="106" t="s">
        <v>334</v>
      </c>
      <c r="E284" s="136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113"/>
    </row>
    <row r="285" spans="1:25">
      <c r="A285" s="118"/>
      <c r="B285" s="2" t="s">
        <v>157</v>
      </c>
      <c r="C285" s="114"/>
      <c r="D285" s="93" t="s">
        <v>334</v>
      </c>
      <c r="E285" s="136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113"/>
    </row>
    <row r="286" spans="1:25">
      <c r="A286" s="118"/>
      <c r="B286" s="2" t="s">
        <v>158</v>
      </c>
      <c r="C286" s="114"/>
      <c r="D286" s="93" t="s">
        <v>334</v>
      </c>
      <c r="E286" s="180"/>
      <c r="F286" s="181"/>
      <c r="G286" s="181"/>
      <c r="H286" s="181"/>
      <c r="I286" s="181"/>
      <c r="J286" s="181"/>
      <c r="K286" s="181"/>
      <c r="L286" s="181"/>
      <c r="M286" s="181"/>
      <c r="N286" s="181"/>
      <c r="O286" s="181"/>
      <c r="P286" s="181"/>
      <c r="Q286" s="181"/>
      <c r="R286" s="181"/>
      <c r="S286" s="181"/>
      <c r="T286" s="181"/>
      <c r="U286" s="181"/>
      <c r="V286" s="181"/>
      <c r="W286" s="181"/>
      <c r="X286" s="181"/>
      <c r="Y286" s="113"/>
    </row>
    <row r="287" spans="1:25">
      <c r="A287" s="118"/>
      <c r="B287" s="2" t="s">
        <v>93</v>
      </c>
      <c r="C287" s="114"/>
      <c r="D287" s="95" t="s">
        <v>334</v>
      </c>
      <c r="E287" s="136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116"/>
    </row>
    <row r="288" spans="1:25">
      <c r="A288" s="118"/>
      <c r="B288" s="103" t="s">
        <v>159</v>
      </c>
      <c r="C288" s="114"/>
      <c r="D288" s="95" t="s">
        <v>334</v>
      </c>
      <c r="E288" s="136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116"/>
    </row>
    <row r="289" spans="1:25">
      <c r="B289" s="124"/>
      <c r="C289" s="102"/>
      <c r="D289" s="111"/>
    </row>
    <row r="290" spans="1:25">
      <c r="B290" s="128" t="s">
        <v>289</v>
      </c>
      <c r="Y290" s="112" t="s">
        <v>171</v>
      </c>
    </row>
    <row r="291" spans="1:25">
      <c r="A291" s="108" t="s">
        <v>53</v>
      </c>
      <c r="B291" s="100" t="s">
        <v>120</v>
      </c>
      <c r="C291" s="97" t="s">
        <v>121</v>
      </c>
      <c r="D291" s="98" t="s">
        <v>142</v>
      </c>
      <c r="E291" s="136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112">
        <v>1</v>
      </c>
    </row>
    <row r="292" spans="1:25">
      <c r="A292" s="118"/>
      <c r="B292" s="101" t="s">
        <v>143</v>
      </c>
      <c r="C292" s="90" t="s">
        <v>143</v>
      </c>
      <c r="D292" s="134" t="s">
        <v>145</v>
      </c>
      <c r="E292" s="136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112" t="s">
        <v>1</v>
      </c>
    </row>
    <row r="293" spans="1:25">
      <c r="A293" s="118"/>
      <c r="B293" s="101"/>
      <c r="C293" s="90"/>
      <c r="D293" s="91" t="s">
        <v>172</v>
      </c>
      <c r="E293" s="136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112">
        <v>2</v>
      </c>
    </row>
    <row r="294" spans="1:25">
      <c r="A294" s="118"/>
      <c r="B294" s="101"/>
      <c r="C294" s="90"/>
      <c r="D294" s="109"/>
      <c r="E294" s="136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112">
        <v>2</v>
      </c>
    </row>
    <row r="295" spans="1:25">
      <c r="A295" s="118"/>
      <c r="B295" s="100">
        <v>1</v>
      </c>
      <c r="C295" s="96">
        <v>1</v>
      </c>
      <c r="D295" s="104">
        <v>1.2</v>
      </c>
      <c r="E295" s="136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112">
        <v>1</v>
      </c>
    </row>
    <row r="296" spans="1:25">
      <c r="A296" s="118"/>
      <c r="B296" s="101">
        <v>1</v>
      </c>
      <c r="C296" s="90">
        <v>2</v>
      </c>
      <c r="D296" s="92">
        <v>1.2</v>
      </c>
      <c r="E296" s="136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112">
        <v>3</v>
      </c>
    </row>
    <row r="297" spans="1:25">
      <c r="A297" s="118"/>
      <c r="B297" s="101">
        <v>1</v>
      </c>
      <c r="C297" s="90">
        <v>3</v>
      </c>
      <c r="D297" s="92">
        <v>1.2</v>
      </c>
      <c r="E297" s="136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112">
        <v>16</v>
      </c>
    </row>
    <row r="298" spans="1:25">
      <c r="A298" s="118"/>
      <c r="B298" s="101">
        <v>1</v>
      </c>
      <c r="C298" s="90">
        <v>4</v>
      </c>
      <c r="D298" s="92">
        <v>1.1000000000000001</v>
      </c>
      <c r="E298" s="136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112">
        <v>1.1499999999999999</v>
      </c>
    </row>
    <row r="299" spans="1:25">
      <c r="A299" s="118"/>
      <c r="B299" s="101">
        <v>1</v>
      </c>
      <c r="C299" s="90">
        <v>5</v>
      </c>
      <c r="D299" s="92">
        <v>1.1000000000000001</v>
      </c>
      <c r="E299" s="136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113"/>
    </row>
    <row r="300" spans="1:25">
      <c r="A300" s="118"/>
      <c r="B300" s="101">
        <v>1</v>
      </c>
      <c r="C300" s="90">
        <v>6</v>
      </c>
      <c r="D300" s="92">
        <v>1.1000000000000001</v>
      </c>
      <c r="E300" s="136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113"/>
    </row>
    <row r="301" spans="1:25">
      <c r="A301" s="118"/>
      <c r="B301" s="102" t="s">
        <v>156</v>
      </c>
      <c r="C301" s="94"/>
      <c r="D301" s="106">
        <v>1.1499999999999997</v>
      </c>
      <c r="E301" s="136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113"/>
    </row>
    <row r="302" spans="1:25">
      <c r="A302" s="118"/>
      <c r="B302" s="2" t="s">
        <v>157</v>
      </c>
      <c r="C302" s="114"/>
      <c r="D302" s="93">
        <v>1.1499999999999999</v>
      </c>
      <c r="E302" s="136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113"/>
    </row>
    <row r="303" spans="1:25">
      <c r="A303" s="118"/>
      <c r="B303" s="2" t="s">
        <v>158</v>
      </c>
      <c r="C303" s="114"/>
      <c r="D303" s="93">
        <v>5.4772255750516544E-2</v>
      </c>
      <c r="E303" s="180"/>
      <c r="F303" s="181"/>
      <c r="G303" s="181"/>
      <c r="H303" s="181"/>
      <c r="I303" s="181"/>
      <c r="J303" s="181"/>
      <c r="K303" s="181"/>
      <c r="L303" s="181"/>
      <c r="M303" s="181"/>
      <c r="N303" s="181"/>
      <c r="O303" s="181"/>
      <c r="P303" s="181"/>
      <c r="Q303" s="181"/>
      <c r="R303" s="181"/>
      <c r="S303" s="181"/>
      <c r="T303" s="181"/>
      <c r="U303" s="181"/>
      <c r="V303" s="181"/>
      <c r="W303" s="181"/>
      <c r="X303" s="181"/>
      <c r="Y303" s="113"/>
    </row>
    <row r="304" spans="1:25">
      <c r="A304" s="118"/>
      <c r="B304" s="2" t="s">
        <v>93</v>
      </c>
      <c r="C304" s="114"/>
      <c r="D304" s="95">
        <v>4.762804847871005E-2</v>
      </c>
      <c r="E304" s="136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116"/>
    </row>
    <row r="305" spans="1:25">
      <c r="A305" s="118"/>
      <c r="B305" s="103" t="s">
        <v>159</v>
      </c>
      <c r="C305" s="114"/>
      <c r="D305" s="95">
        <v>-2.2204460492503131E-16</v>
      </c>
      <c r="E305" s="136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116"/>
    </row>
    <row r="306" spans="1:25">
      <c r="B306" s="124"/>
      <c r="C306" s="102"/>
      <c r="D306" s="111"/>
    </row>
    <row r="307" spans="1:25">
      <c r="B307" s="128" t="s">
        <v>290</v>
      </c>
      <c r="Y307" s="112" t="s">
        <v>171</v>
      </c>
    </row>
    <row r="308" spans="1:25">
      <c r="A308" s="108" t="s">
        <v>17</v>
      </c>
      <c r="B308" s="100" t="s">
        <v>120</v>
      </c>
      <c r="C308" s="97" t="s">
        <v>121</v>
      </c>
      <c r="D308" s="98" t="s">
        <v>142</v>
      </c>
      <c r="E308" s="136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112">
        <v>1</v>
      </c>
    </row>
    <row r="309" spans="1:25">
      <c r="A309" s="118"/>
      <c r="B309" s="101" t="s">
        <v>143</v>
      </c>
      <c r="C309" s="90" t="s">
        <v>143</v>
      </c>
      <c r="D309" s="134" t="s">
        <v>145</v>
      </c>
      <c r="E309" s="136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112" t="s">
        <v>3</v>
      </c>
    </row>
    <row r="310" spans="1:25">
      <c r="A310" s="118"/>
      <c r="B310" s="101"/>
      <c r="C310" s="90"/>
      <c r="D310" s="91" t="s">
        <v>172</v>
      </c>
      <c r="E310" s="136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112">
        <v>1</v>
      </c>
    </row>
    <row r="311" spans="1:25">
      <c r="A311" s="118"/>
      <c r="B311" s="101"/>
      <c r="C311" s="90"/>
      <c r="D311" s="109"/>
      <c r="E311" s="136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112">
        <v>1</v>
      </c>
    </row>
    <row r="312" spans="1:25">
      <c r="A312" s="118"/>
      <c r="B312" s="100">
        <v>1</v>
      </c>
      <c r="C312" s="96">
        <v>1</v>
      </c>
      <c r="D312" s="182">
        <v>31</v>
      </c>
      <c r="E312" s="183"/>
      <c r="F312" s="184"/>
      <c r="G312" s="184"/>
      <c r="H312" s="184"/>
      <c r="I312" s="184"/>
      <c r="J312" s="184"/>
      <c r="K312" s="184"/>
      <c r="L312" s="184"/>
      <c r="M312" s="184"/>
      <c r="N312" s="184"/>
      <c r="O312" s="184"/>
      <c r="P312" s="184"/>
      <c r="Q312" s="184"/>
      <c r="R312" s="184"/>
      <c r="S312" s="184"/>
      <c r="T312" s="184"/>
      <c r="U312" s="184"/>
      <c r="V312" s="184"/>
      <c r="W312" s="184"/>
      <c r="X312" s="184"/>
      <c r="Y312" s="185">
        <v>1</v>
      </c>
    </row>
    <row r="313" spans="1:25">
      <c r="A313" s="118"/>
      <c r="B313" s="101">
        <v>1</v>
      </c>
      <c r="C313" s="90">
        <v>2</v>
      </c>
      <c r="D313" s="186">
        <v>30</v>
      </c>
      <c r="E313" s="183"/>
      <c r="F313" s="184"/>
      <c r="G313" s="184"/>
      <c r="H313" s="184"/>
      <c r="I313" s="184"/>
      <c r="J313" s="184"/>
      <c r="K313" s="184"/>
      <c r="L313" s="184"/>
      <c r="M313" s="184"/>
      <c r="N313" s="184"/>
      <c r="O313" s="184"/>
      <c r="P313" s="184"/>
      <c r="Q313" s="184"/>
      <c r="R313" s="184"/>
      <c r="S313" s="184"/>
      <c r="T313" s="184"/>
      <c r="U313" s="184"/>
      <c r="V313" s="184"/>
      <c r="W313" s="184"/>
      <c r="X313" s="184"/>
      <c r="Y313" s="185">
        <v>4</v>
      </c>
    </row>
    <row r="314" spans="1:25">
      <c r="A314" s="118"/>
      <c r="B314" s="101">
        <v>1</v>
      </c>
      <c r="C314" s="90">
        <v>3</v>
      </c>
      <c r="D314" s="186">
        <v>30</v>
      </c>
      <c r="E314" s="183"/>
      <c r="F314" s="184"/>
      <c r="G314" s="184"/>
      <c r="H314" s="184"/>
      <c r="I314" s="184"/>
      <c r="J314" s="184"/>
      <c r="K314" s="184"/>
      <c r="L314" s="184"/>
      <c r="M314" s="184"/>
      <c r="N314" s="184"/>
      <c r="O314" s="184"/>
      <c r="P314" s="184"/>
      <c r="Q314" s="184"/>
      <c r="R314" s="184"/>
      <c r="S314" s="184"/>
      <c r="T314" s="184"/>
      <c r="U314" s="184"/>
      <c r="V314" s="184"/>
      <c r="W314" s="184"/>
      <c r="X314" s="184"/>
      <c r="Y314" s="185">
        <v>16</v>
      </c>
    </row>
    <row r="315" spans="1:25">
      <c r="A315" s="118"/>
      <c r="B315" s="101">
        <v>1</v>
      </c>
      <c r="C315" s="90">
        <v>4</v>
      </c>
      <c r="D315" s="186">
        <v>28</v>
      </c>
      <c r="E315" s="183"/>
      <c r="F315" s="184"/>
      <c r="G315" s="184"/>
      <c r="H315" s="184"/>
      <c r="I315" s="184"/>
      <c r="J315" s="184"/>
      <c r="K315" s="184"/>
      <c r="L315" s="184"/>
      <c r="M315" s="184"/>
      <c r="N315" s="184"/>
      <c r="O315" s="184"/>
      <c r="P315" s="184"/>
      <c r="Q315" s="184"/>
      <c r="R315" s="184"/>
      <c r="S315" s="184"/>
      <c r="T315" s="184"/>
      <c r="U315" s="184"/>
      <c r="V315" s="184"/>
      <c r="W315" s="184"/>
      <c r="X315" s="184"/>
      <c r="Y315" s="185">
        <v>29.3333333333333</v>
      </c>
    </row>
    <row r="316" spans="1:25">
      <c r="A316" s="118"/>
      <c r="B316" s="101">
        <v>1</v>
      </c>
      <c r="C316" s="90">
        <v>5</v>
      </c>
      <c r="D316" s="186">
        <v>28</v>
      </c>
      <c r="E316" s="183"/>
      <c r="F316" s="184"/>
      <c r="G316" s="184"/>
      <c r="H316" s="184"/>
      <c r="I316" s="184"/>
      <c r="J316" s="184"/>
      <c r="K316" s="184"/>
      <c r="L316" s="184"/>
      <c r="M316" s="184"/>
      <c r="N316" s="184"/>
      <c r="O316" s="184"/>
      <c r="P316" s="184"/>
      <c r="Q316" s="184"/>
      <c r="R316" s="184"/>
      <c r="S316" s="184"/>
      <c r="T316" s="184"/>
      <c r="U316" s="184"/>
      <c r="V316" s="184"/>
      <c r="W316" s="184"/>
      <c r="X316" s="184"/>
      <c r="Y316" s="187"/>
    </row>
    <row r="317" spans="1:25">
      <c r="A317" s="118"/>
      <c r="B317" s="101">
        <v>1</v>
      </c>
      <c r="C317" s="90">
        <v>6</v>
      </c>
      <c r="D317" s="186">
        <v>29</v>
      </c>
      <c r="E317" s="183"/>
      <c r="F317" s="184"/>
      <c r="G317" s="184"/>
      <c r="H317" s="184"/>
      <c r="I317" s="184"/>
      <c r="J317" s="184"/>
      <c r="K317" s="184"/>
      <c r="L317" s="184"/>
      <c r="M317" s="184"/>
      <c r="N317" s="184"/>
      <c r="O317" s="184"/>
      <c r="P317" s="184"/>
      <c r="Q317" s="184"/>
      <c r="R317" s="184"/>
      <c r="S317" s="184"/>
      <c r="T317" s="184"/>
      <c r="U317" s="184"/>
      <c r="V317" s="184"/>
      <c r="W317" s="184"/>
      <c r="X317" s="184"/>
      <c r="Y317" s="187"/>
    </row>
    <row r="318" spans="1:25">
      <c r="A318" s="118"/>
      <c r="B318" s="102" t="s">
        <v>156</v>
      </c>
      <c r="C318" s="94"/>
      <c r="D318" s="188">
        <v>29.333333333333332</v>
      </c>
      <c r="E318" s="183"/>
      <c r="F318" s="184"/>
      <c r="G318" s="184"/>
      <c r="H318" s="184"/>
      <c r="I318" s="184"/>
      <c r="J318" s="184"/>
      <c r="K318" s="184"/>
      <c r="L318" s="184"/>
      <c r="M318" s="184"/>
      <c r="N318" s="184"/>
      <c r="O318" s="184"/>
      <c r="P318" s="184"/>
      <c r="Q318" s="184"/>
      <c r="R318" s="184"/>
      <c r="S318" s="184"/>
      <c r="T318" s="184"/>
      <c r="U318" s="184"/>
      <c r="V318" s="184"/>
      <c r="W318" s="184"/>
      <c r="X318" s="184"/>
      <c r="Y318" s="187"/>
    </row>
    <row r="319" spans="1:25">
      <c r="A319" s="118"/>
      <c r="B319" s="2" t="s">
        <v>157</v>
      </c>
      <c r="C319" s="114"/>
      <c r="D319" s="189">
        <v>29.5</v>
      </c>
      <c r="E319" s="183"/>
      <c r="F319" s="184"/>
      <c r="G319" s="184"/>
      <c r="H319" s="184"/>
      <c r="I319" s="184"/>
      <c r="J319" s="184"/>
      <c r="K319" s="184"/>
      <c r="L319" s="184"/>
      <c r="M319" s="184"/>
      <c r="N319" s="184"/>
      <c r="O319" s="184"/>
      <c r="P319" s="184"/>
      <c r="Q319" s="184"/>
      <c r="R319" s="184"/>
      <c r="S319" s="184"/>
      <c r="T319" s="184"/>
      <c r="U319" s="184"/>
      <c r="V319" s="184"/>
      <c r="W319" s="184"/>
      <c r="X319" s="184"/>
      <c r="Y319" s="187"/>
    </row>
    <row r="320" spans="1:25">
      <c r="A320" s="118"/>
      <c r="B320" s="2" t="s">
        <v>158</v>
      </c>
      <c r="C320" s="114"/>
      <c r="D320" s="189">
        <v>1.2110601416389968</v>
      </c>
      <c r="E320" s="183"/>
      <c r="F320" s="184"/>
      <c r="G320" s="184"/>
      <c r="H320" s="184"/>
      <c r="I320" s="184"/>
      <c r="J320" s="184"/>
      <c r="K320" s="184"/>
      <c r="L320" s="184"/>
      <c r="M320" s="184"/>
      <c r="N320" s="184"/>
      <c r="O320" s="184"/>
      <c r="P320" s="184"/>
      <c r="Q320" s="184"/>
      <c r="R320" s="184"/>
      <c r="S320" s="184"/>
      <c r="T320" s="184"/>
      <c r="U320" s="184"/>
      <c r="V320" s="184"/>
      <c r="W320" s="184"/>
      <c r="X320" s="184"/>
      <c r="Y320" s="187"/>
    </row>
    <row r="321" spans="1:25">
      <c r="A321" s="118"/>
      <c r="B321" s="2" t="s">
        <v>93</v>
      </c>
      <c r="C321" s="114"/>
      <c r="D321" s="95">
        <v>4.1286141192238529E-2</v>
      </c>
      <c r="E321" s="136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116"/>
    </row>
    <row r="322" spans="1:25">
      <c r="A322" s="118"/>
      <c r="B322" s="103" t="s">
        <v>159</v>
      </c>
      <c r="C322" s="114"/>
      <c r="D322" s="95">
        <v>1.1102230246251565E-15</v>
      </c>
      <c r="E322" s="136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116"/>
    </row>
    <row r="323" spans="1:25">
      <c r="B323" s="124"/>
      <c r="C323" s="102"/>
      <c r="D323" s="111"/>
    </row>
    <row r="324" spans="1:25">
      <c r="B324" s="128" t="s">
        <v>291</v>
      </c>
      <c r="Y324" s="112" t="s">
        <v>171</v>
      </c>
    </row>
    <row r="325" spans="1:25">
      <c r="A325" s="108" t="s">
        <v>20</v>
      </c>
      <c r="B325" s="100" t="s">
        <v>120</v>
      </c>
      <c r="C325" s="97" t="s">
        <v>121</v>
      </c>
      <c r="D325" s="98" t="s">
        <v>142</v>
      </c>
      <c r="E325" s="136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112">
        <v>1</v>
      </c>
    </row>
    <row r="326" spans="1:25">
      <c r="A326" s="118"/>
      <c r="B326" s="101" t="s">
        <v>143</v>
      </c>
      <c r="C326" s="90" t="s">
        <v>143</v>
      </c>
      <c r="D326" s="134" t="s">
        <v>145</v>
      </c>
      <c r="E326" s="136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112" t="s">
        <v>3</v>
      </c>
    </row>
    <row r="327" spans="1:25">
      <c r="A327" s="118"/>
      <c r="B327" s="101"/>
      <c r="C327" s="90"/>
      <c r="D327" s="91" t="s">
        <v>172</v>
      </c>
      <c r="E327" s="136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112">
        <v>1</v>
      </c>
    </row>
    <row r="328" spans="1:25">
      <c r="A328" s="118"/>
      <c r="B328" s="101"/>
      <c r="C328" s="90"/>
      <c r="D328" s="109"/>
      <c r="E328" s="136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112">
        <v>1</v>
      </c>
    </row>
    <row r="329" spans="1:25">
      <c r="A329" s="118"/>
      <c r="B329" s="100">
        <v>1</v>
      </c>
      <c r="C329" s="96">
        <v>1</v>
      </c>
      <c r="D329" s="182">
        <v>31.7</v>
      </c>
      <c r="E329" s="183"/>
      <c r="F329" s="184"/>
      <c r="G329" s="184"/>
      <c r="H329" s="184"/>
      <c r="I329" s="184"/>
      <c r="J329" s="184"/>
      <c r="K329" s="184"/>
      <c r="L329" s="184"/>
      <c r="M329" s="184"/>
      <c r="N329" s="184"/>
      <c r="O329" s="184"/>
      <c r="P329" s="184"/>
      <c r="Q329" s="184"/>
      <c r="R329" s="184"/>
      <c r="S329" s="184"/>
      <c r="T329" s="184"/>
      <c r="U329" s="184"/>
      <c r="V329" s="184"/>
      <c r="W329" s="184"/>
      <c r="X329" s="184"/>
      <c r="Y329" s="185">
        <v>1</v>
      </c>
    </row>
    <row r="330" spans="1:25">
      <c r="A330" s="118"/>
      <c r="B330" s="101">
        <v>1</v>
      </c>
      <c r="C330" s="90">
        <v>2</v>
      </c>
      <c r="D330" s="186">
        <v>31.6</v>
      </c>
      <c r="E330" s="183"/>
      <c r="F330" s="184"/>
      <c r="G330" s="184"/>
      <c r="H330" s="184"/>
      <c r="I330" s="184"/>
      <c r="J330" s="184"/>
      <c r="K330" s="184"/>
      <c r="L330" s="184"/>
      <c r="M330" s="184"/>
      <c r="N330" s="184"/>
      <c r="O330" s="184"/>
      <c r="P330" s="184"/>
      <c r="Q330" s="184"/>
      <c r="R330" s="184"/>
      <c r="S330" s="184"/>
      <c r="T330" s="184"/>
      <c r="U330" s="184"/>
      <c r="V330" s="184"/>
      <c r="W330" s="184"/>
      <c r="X330" s="184"/>
      <c r="Y330" s="185">
        <v>5</v>
      </c>
    </row>
    <row r="331" spans="1:25">
      <c r="A331" s="118"/>
      <c r="B331" s="101">
        <v>1</v>
      </c>
      <c r="C331" s="90">
        <v>3</v>
      </c>
      <c r="D331" s="186">
        <v>31.7</v>
      </c>
      <c r="E331" s="183"/>
      <c r="F331" s="184"/>
      <c r="G331" s="184"/>
      <c r="H331" s="184"/>
      <c r="I331" s="184"/>
      <c r="J331" s="184"/>
      <c r="K331" s="184"/>
      <c r="L331" s="184"/>
      <c r="M331" s="184"/>
      <c r="N331" s="184"/>
      <c r="O331" s="184"/>
      <c r="P331" s="184"/>
      <c r="Q331" s="184"/>
      <c r="R331" s="184"/>
      <c r="S331" s="184"/>
      <c r="T331" s="184"/>
      <c r="U331" s="184"/>
      <c r="V331" s="184"/>
      <c r="W331" s="184"/>
      <c r="X331" s="184"/>
      <c r="Y331" s="185">
        <v>16</v>
      </c>
    </row>
    <row r="332" spans="1:25">
      <c r="A332" s="118"/>
      <c r="B332" s="101">
        <v>1</v>
      </c>
      <c r="C332" s="90">
        <v>4</v>
      </c>
      <c r="D332" s="186">
        <v>29.8</v>
      </c>
      <c r="E332" s="183"/>
      <c r="F332" s="184"/>
      <c r="G332" s="184"/>
      <c r="H332" s="184"/>
      <c r="I332" s="184"/>
      <c r="J332" s="184"/>
      <c r="K332" s="184"/>
      <c r="L332" s="184"/>
      <c r="M332" s="184"/>
      <c r="N332" s="184"/>
      <c r="O332" s="184"/>
      <c r="P332" s="184"/>
      <c r="Q332" s="184"/>
      <c r="R332" s="184"/>
      <c r="S332" s="184"/>
      <c r="T332" s="184"/>
      <c r="U332" s="184"/>
      <c r="V332" s="184"/>
      <c r="W332" s="184"/>
      <c r="X332" s="184"/>
      <c r="Y332" s="185">
        <v>31.1</v>
      </c>
    </row>
    <row r="333" spans="1:25">
      <c r="A333" s="118"/>
      <c r="B333" s="101">
        <v>1</v>
      </c>
      <c r="C333" s="90">
        <v>5</v>
      </c>
      <c r="D333" s="186">
        <v>30.9</v>
      </c>
      <c r="E333" s="183"/>
      <c r="F333" s="184"/>
      <c r="G333" s="184"/>
      <c r="H333" s="184"/>
      <c r="I333" s="184"/>
      <c r="J333" s="184"/>
      <c r="K333" s="184"/>
      <c r="L333" s="184"/>
      <c r="M333" s="184"/>
      <c r="N333" s="184"/>
      <c r="O333" s="184"/>
      <c r="P333" s="184"/>
      <c r="Q333" s="184"/>
      <c r="R333" s="184"/>
      <c r="S333" s="184"/>
      <c r="T333" s="184"/>
      <c r="U333" s="184"/>
      <c r="V333" s="184"/>
      <c r="W333" s="184"/>
      <c r="X333" s="184"/>
      <c r="Y333" s="187"/>
    </row>
    <row r="334" spans="1:25">
      <c r="A334" s="118"/>
      <c r="B334" s="101">
        <v>1</v>
      </c>
      <c r="C334" s="90">
        <v>6</v>
      </c>
      <c r="D334" s="186">
        <v>30.9</v>
      </c>
      <c r="E334" s="183"/>
      <c r="F334" s="184"/>
      <c r="G334" s="184"/>
      <c r="H334" s="184"/>
      <c r="I334" s="184"/>
      <c r="J334" s="184"/>
      <c r="K334" s="184"/>
      <c r="L334" s="184"/>
      <c r="M334" s="184"/>
      <c r="N334" s="184"/>
      <c r="O334" s="184"/>
      <c r="P334" s="184"/>
      <c r="Q334" s="184"/>
      <c r="R334" s="184"/>
      <c r="S334" s="184"/>
      <c r="T334" s="184"/>
      <c r="U334" s="184"/>
      <c r="V334" s="184"/>
      <c r="W334" s="184"/>
      <c r="X334" s="184"/>
      <c r="Y334" s="187"/>
    </row>
    <row r="335" spans="1:25">
      <c r="A335" s="118"/>
      <c r="B335" s="102" t="s">
        <v>156</v>
      </c>
      <c r="C335" s="94"/>
      <c r="D335" s="188">
        <v>31.099999999999998</v>
      </c>
      <c r="E335" s="183"/>
      <c r="F335" s="184"/>
      <c r="G335" s="184"/>
      <c r="H335" s="184"/>
      <c r="I335" s="184"/>
      <c r="J335" s="184"/>
      <c r="K335" s="184"/>
      <c r="L335" s="184"/>
      <c r="M335" s="184"/>
      <c r="N335" s="184"/>
      <c r="O335" s="184"/>
      <c r="P335" s="184"/>
      <c r="Q335" s="184"/>
      <c r="R335" s="184"/>
      <c r="S335" s="184"/>
      <c r="T335" s="184"/>
      <c r="U335" s="184"/>
      <c r="V335" s="184"/>
      <c r="W335" s="184"/>
      <c r="X335" s="184"/>
      <c r="Y335" s="187"/>
    </row>
    <row r="336" spans="1:25">
      <c r="A336" s="118"/>
      <c r="B336" s="2" t="s">
        <v>157</v>
      </c>
      <c r="C336" s="114"/>
      <c r="D336" s="189">
        <v>31.25</v>
      </c>
      <c r="E336" s="183"/>
      <c r="F336" s="184"/>
      <c r="G336" s="184"/>
      <c r="H336" s="184"/>
      <c r="I336" s="184"/>
      <c r="J336" s="184"/>
      <c r="K336" s="184"/>
      <c r="L336" s="184"/>
      <c r="M336" s="184"/>
      <c r="N336" s="184"/>
      <c r="O336" s="184"/>
      <c r="P336" s="184"/>
      <c r="Q336" s="184"/>
      <c r="R336" s="184"/>
      <c r="S336" s="184"/>
      <c r="T336" s="184"/>
      <c r="U336" s="184"/>
      <c r="V336" s="184"/>
      <c r="W336" s="184"/>
      <c r="X336" s="184"/>
      <c r="Y336" s="187"/>
    </row>
    <row r="337" spans="1:25">
      <c r="A337" s="118"/>
      <c r="B337" s="2" t="s">
        <v>158</v>
      </c>
      <c r="C337" s="114"/>
      <c r="D337" s="189">
        <v>0.74027022093286965</v>
      </c>
      <c r="E337" s="183"/>
      <c r="F337" s="184"/>
      <c r="G337" s="184"/>
      <c r="H337" s="184"/>
      <c r="I337" s="184"/>
      <c r="J337" s="184"/>
      <c r="K337" s="184"/>
      <c r="L337" s="184"/>
      <c r="M337" s="184"/>
      <c r="N337" s="184"/>
      <c r="O337" s="184"/>
      <c r="P337" s="184"/>
      <c r="Q337" s="184"/>
      <c r="R337" s="184"/>
      <c r="S337" s="184"/>
      <c r="T337" s="184"/>
      <c r="U337" s="184"/>
      <c r="V337" s="184"/>
      <c r="W337" s="184"/>
      <c r="X337" s="184"/>
      <c r="Y337" s="187"/>
    </row>
    <row r="338" spans="1:25">
      <c r="A338" s="118"/>
      <c r="B338" s="2" t="s">
        <v>93</v>
      </c>
      <c r="C338" s="114"/>
      <c r="D338" s="95">
        <v>2.3802900994626036E-2</v>
      </c>
      <c r="E338" s="136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116"/>
    </row>
    <row r="339" spans="1:25">
      <c r="A339" s="118"/>
      <c r="B339" s="103" t="s">
        <v>159</v>
      </c>
      <c r="C339" s="114"/>
      <c r="D339" s="95">
        <v>-1.1102230246251565E-16</v>
      </c>
      <c r="E339" s="136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116"/>
    </row>
    <row r="340" spans="1:25">
      <c r="B340" s="124"/>
      <c r="C340" s="102"/>
      <c r="D340" s="111"/>
    </row>
    <row r="341" spans="1:25">
      <c r="B341" s="128" t="s">
        <v>292</v>
      </c>
      <c r="Y341" s="112" t="s">
        <v>171</v>
      </c>
    </row>
    <row r="342" spans="1:25">
      <c r="A342" s="108" t="s">
        <v>54</v>
      </c>
      <c r="B342" s="100" t="s">
        <v>120</v>
      </c>
      <c r="C342" s="97" t="s">
        <v>121</v>
      </c>
      <c r="D342" s="98" t="s">
        <v>142</v>
      </c>
      <c r="E342" s="136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112">
        <v>1</v>
      </c>
    </row>
    <row r="343" spans="1:25">
      <c r="A343" s="118"/>
      <c r="B343" s="101" t="s">
        <v>143</v>
      </c>
      <c r="C343" s="90" t="s">
        <v>143</v>
      </c>
      <c r="D343" s="134" t="s">
        <v>145</v>
      </c>
      <c r="E343" s="136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112" t="s">
        <v>1</v>
      </c>
    </row>
    <row r="344" spans="1:25">
      <c r="A344" s="118"/>
      <c r="B344" s="101"/>
      <c r="C344" s="90"/>
      <c r="D344" s="91" t="s">
        <v>172</v>
      </c>
      <c r="E344" s="136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112">
        <v>2</v>
      </c>
    </row>
    <row r="345" spans="1:25">
      <c r="A345" s="118"/>
      <c r="B345" s="101"/>
      <c r="C345" s="90"/>
      <c r="D345" s="109"/>
      <c r="E345" s="136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112">
        <v>2</v>
      </c>
    </row>
    <row r="346" spans="1:25">
      <c r="A346" s="118"/>
      <c r="B346" s="100">
        <v>1</v>
      </c>
      <c r="C346" s="96">
        <v>1</v>
      </c>
      <c r="D346" s="104">
        <v>1.3</v>
      </c>
      <c r="E346" s="136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112">
        <v>1</v>
      </c>
    </row>
    <row r="347" spans="1:25">
      <c r="A347" s="118"/>
      <c r="B347" s="101">
        <v>1</v>
      </c>
      <c r="C347" s="90">
        <v>2</v>
      </c>
      <c r="D347" s="92">
        <v>1.3</v>
      </c>
      <c r="E347" s="136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112">
        <v>7</v>
      </c>
    </row>
    <row r="348" spans="1:25">
      <c r="A348" s="118"/>
      <c r="B348" s="101">
        <v>1</v>
      </c>
      <c r="C348" s="90">
        <v>3</v>
      </c>
      <c r="D348" s="92">
        <v>1.3</v>
      </c>
      <c r="E348" s="136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112">
        <v>16</v>
      </c>
    </row>
    <row r="349" spans="1:25">
      <c r="A349" s="118"/>
      <c r="B349" s="101">
        <v>1</v>
      </c>
      <c r="C349" s="90">
        <v>4</v>
      </c>
      <c r="D349" s="92">
        <v>1.2</v>
      </c>
      <c r="E349" s="136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112">
        <v>1.2833333333333301</v>
      </c>
    </row>
    <row r="350" spans="1:25">
      <c r="A350" s="118"/>
      <c r="B350" s="101">
        <v>1</v>
      </c>
      <c r="C350" s="90">
        <v>5</v>
      </c>
      <c r="D350" s="92">
        <v>1.3</v>
      </c>
      <c r="E350" s="136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113"/>
    </row>
    <row r="351" spans="1:25">
      <c r="A351" s="118"/>
      <c r="B351" s="101">
        <v>1</v>
      </c>
      <c r="C351" s="90">
        <v>6</v>
      </c>
      <c r="D351" s="92">
        <v>1.3</v>
      </c>
      <c r="E351" s="136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113"/>
    </row>
    <row r="352" spans="1:25">
      <c r="A352" s="118"/>
      <c r="B352" s="102" t="s">
        <v>156</v>
      </c>
      <c r="C352" s="94"/>
      <c r="D352" s="106">
        <v>1.2833333333333334</v>
      </c>
      <c r="E352" s="136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113"/>
    </row>
    <row r="353" spans="1:25">
      <c r="A353" s="118"/>
      <c r="B353" s="2" t="s">
        <v>157</v>
      </c>
      <c r="C353" s="114"/>
      <c r="D353" s="93">
        <v>1.3</v>
      </c>
      <c r="E353" s="136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113"/>
    </row>
    <row r="354" spans="1:25">
      <c r="A354" s="118"/>
      <c r="B354" s="2" t="s">
        <v>158</v>
      </c>
      <c r="C354" s="114"/>
      <c r="D354" s="93">
        <v>4.0824829046386339E-2</v>
      </c>
      <c r="E354" s="180"/>
      <c r="F354" s="181"/>
      <c r="G354" s="181"/>
      <c r="H354" s="181"/>
      <c r="I354" s="181"/>
      <c r="J354" s="181"/>
      <c r="K354" s="181"/>
      <c r="L354" s="181"/>
      <c r="M354" s="181"/>
      <c r="N354" s="181"/>
      <c r="O354" s="181"/>
      <c r="P354" s="181"/>
      <c r="Q354" s="181"/>
      <c r="R354" s="181"/>
      <c r="S354" s="181"/>
      <c r="T354" s="181"/>
      <c r="U354" s="181"/>
      <c r="V354" s="181"/>
      <c r="W354" s="181"/>
      <c r="X354" s="181"/>
      <c r="Y354" s="113"/>
    </row>
    <row r="355" spans="1:25">
      <c r="A355" s="118"/>
      <c r="B355" s="2" t="s">
        <v>93</v>
      </c>
      <c r="C355" s="114"/>
      <c r="D355" s="95">
        <v>3.1811555101080261E-2</v>
      </c>
      <c r="E355" s="136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116"/>
    </row>
    <row r="356" spans="1:25">
      <c r="A356" s="118"/>
      <c r="B356" s="103" t="s">
        <v>159</v>
      </c>
      <c r="C356" s="114"/>
      <c r="D356" s="95">
        <v>2.6645352591003757E-15</v>
      </c>
      <c r="E356" s="136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116"/>
    </row>
    <row r="357" spans="1:25">
      <c r="B357" s="124"/>
      <c r="C357" s="102"/>
      <c r="D357" s="111"/>
    </row>
    <row r="358" spans="1:25">
      <c r="B358" s="128" t="s">
        <v>293</v>
      </c>
      <c r="Y358" s="112" t="s">
        <v>171</v>
      </c>
    </row>
    <row r="359" spans="1:25">
      <c r="A359" s="108" t="s">
        <v>55</v>
      </c>
      <c r="B359" s="100" t="s">
        <v>120</v>
      </c>
      <c r="C359" s="97" t="s">
        <v>121</v>
      </c>
      <c r="D359" s="98" t="s">
        <v>142</v>
      </c>
      <c r="E359" s="136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112">
        <v>1</v>
      </c>
    </row>
    <row r="360" spans="1:25">
      <c r="A360" s="118"/>
      <c r="B360" s="101" t="s">
        <v>143</v>
      </c>
      <c r="C360" s="90" t="s">
        <v>143</v>
      </c>
      <c r="D360" s="134" t="s">
        <v>145</v>
      </c>
      <c r="E360" s="136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112" t="s">
        <v>1</v>
      </c>
    </row>
    <row r="361" spans="1:25">
      <c r="A361" s="118"/>
      <c r="B361" s="101"/>
      <c r="C361" s="90"/>
      <c r="D361" s="91" t="s">
        <v>172</v>
      </c>
      <c r="E361" s="136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112">
        <v>3</v>
      </c>
    </row>
    <row r="362" spans="1:25">
      <c r="A362" s="118"/>
      <c r="B362" s="101"/>
      <c r="C362" s="90"/>
      <c r="D362" s="109"/>
      <c r="E362" s="136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112">
        <v>3</v>
      </c>
    </row>
    <row r="363" spans="1:25">
      <c r="A363" s="118"/>
      <c r="B363" s="100">
        <v>1</v>
      </c>
      <c r="C363" s="96">
        <v>1</v>
      </c>
      <c r="D363" s="171">
        <v>4.3400000000000001E-2</v>
      </c>
      <c r="E363" s="173"/>
      <c r="F363" s="174"/>
      <c r="G363" s="174"/>
      <c r="H363" s="174"/>
      <c r="I363" s="174"/>
      <c r="J363" s="174"/>
      <c r="K363" s="174"/>
      <c r="L363" s="174"/>
      <c r="M363" s="174"/>
      <c r="N363" s="174"/>
      <c r="O363" s="174"/>
      <c r="P363" s="174"/>
      <c r="Q363" s="174"/>
      <c r="R363" s="174"/>
      <c r="S363" s="174"/>
      <c r="T363" s="174"/>
      <c r="U363" s="174"/>
      <c r="V363" s="174"/>
      <c r="W363" s="174"/>
      <c r="X363" s="174"/>
      <c r="Y363" s="175">
        <v>1</v>
      </c>
    </row>
    <row r="364" spans="1:25">
      <c r="A364" s="118"/>
      <c r="B364" s="101">
        <v>1</v>
      </c>
      <c r="C364" s="90">
        <v>2</v>
      </c>
      <c r="D364" s="177">
        <v>4.3800000000000006E-2</v>
      </c>
      <c r="E364" s="173"/>
      <c r="F364" s="174"/>
      <c r="G364" s="174"/>
      <c r="H364" s="174"/>
      <c r="I364" s="174"/>
      <c r="J364" s="174"/>
      <c r="K364" s="174"/>
      <c r="L364" s="174"/>
      <c r="M364" s="174"/>
      <c r="N364" s="174"/>
      <c r="O364" s="174"/>
      <c r="P364" s="174"/>
      <c r="Q364" s="174"/>
      <c r="R364" s="174"/>
      <c r="S364" s="174"/>
      <c r="T364" s="174"/>
      <c r="U364" s="174"/>
      <c r="V364" s="174"/>
      <c r="W364" s="174"/>
      <c r="X364" s="174"/>
      <c r="Y364" s="175">
        <v>8</v>
      </c>
    </row>
    <row r="365" spans="1:25">
      <c r="A365" s="118"/>
      <c r="B365" s="101">
        <v>1</v>
      </c>
      <c r="C365" s="90">
        <v>3</v>
      </c>
      <c r="D365" s="177">
        <v>4.3499999999999997E-2</v>
      </c>
      <c r="E365" s="173"/>
      <c r="F365" s="174"/>
      <c r="G365" s="174"/>
      <c r="H365" s="174"/>
      <c r="I365" s="174"/>
      <c r="J365" s="174"/>
      <c r="K365" s="174"/>
      <c r="L365" s="174"/>
      <c r="M365" s="174"/>
      <c r="N365" s="174"/>
      <c r="O365" s="174"/>
      <c r="P365" s="174"/>
      <c r="Q365" s="174"/>
      <c r="R365" s="174"/>
      <c r="S365" s="174"/>
      <c r="T365" s="174"/>
      <c r="U365" s="174"/>
      <c r="V365" s="174"/>
      <c r="W365" s="174"/>
      <c r="X365" s="174"/>
      <c r="Y365" s="175">
        <v>16</v>
      </c>
    </row>
    <row r="366" spans="1:25">
      <c r="A366" s="118"/>
      <c r="B366" s="101">
        <v>1</v>
      </c>
      <c r="C366" s="90">
        <v>4</v>
      </c>
      <c r="D366" s="177">
        <v>4.0099999999999997E-2</v>
      </c>
      <c r="E366" s="173"/>
      <c r="F366" s="174"/>
      <c r="G366" s="174"/>
      <c r="H366" s="174"/>
      <c r="I366" s="174"/>
      <c r="J366" s="174"/>
      <c r="K366" s="174"/>
      <c r="L366" s="174"/>
      <c r="M366" s="174"/>
      <c r="N366" s="174"/>
      <c r="O366" s="174"/>
      <c r="P366" s="174"/>
      <c r="Q366" s="174"/>
      <c r="R366" s="174"/>
      <c r="S366" s="174"/>
      <c r="T366" s="174"/>
      <c r="U366" s="174"/>
      <c r="V366" s="174"/>
      <c r="W366" s="174"/>
      <c r="X366" s="174"/>
      <c r="Y366" s="175">
        <v>4.2349999999999999E-2</v>
      </c>
    </row>
    <row r="367" spans="1:25">
      <c r="A367" s="118"/>
      <c r="B367" s="101">
        <v>1</v>
      </c>
      <c r="C367" s="90">
        <v>5</v>
      </c>
      <c r="D367" s="177">
        <v>4.1599999999999998E-2</v>
      </c>
      <c r="E367" s="173"/>
      <c r="F367" s="174"/>
      <c r="G367" s="174"/>
      <c r="H367" s="174"/>
      <c r="I367" s="174"/>
      <c r="J367" s="174"/>
      <c r="K367" s="174"/>
      <c r="L367" s="174"/>
      <c r="M367" s="174"/>
      <c r="N367" s="174"/>
      <c r="O367" s="174"/>
      <c r="P367" s="174"/>
      <c r="Q367" s="174"/>
      <c r="R367" s="174"/>
      <c r="S367" s="174"/>
      <c r="T367" s="174"/>
      <c r="U367" s="174"/>
      <c r="V367" s="174"/>
      <c r="W367" s="174"/>
      <c r="X367" s="174"/>
      <c r="Y367" s="115"/>
    </row>
    <row r="368" spans="1:25">
      <c r="A368" s="118"/>
      <c r="B368" s="101">
        <v>1</v>
      </c>
      <c r="C368" s="90">
        <v>6</v>
      </c>
      <c r="D368" s="177">
        <v>4.1700000000000001E-2</v>
      </c>
      <c r="E368" s="173"/>
      <c r="F368" s="174"/>
      <c r="G368" s="174"/>
      <c r="H368" s="174"/>
      <c r="I368" s="174"/>
      <c r="J368" s="174"/>
      <c r="K368" s="174"/>
      <c r="L368" s="174"/>
      <c r="M368" s="174"/>
      <c r="N368" s="174"/>
      <c r="O368" s="174"/>
      <c r="P368" s="174"/>
      <c r="Q368" s="174"/>
      <c r="R368" s="174"/>
      <c r="S368" s="174"/>
      <c r="T368" s="174"/>
      <c r="U368" s="174"/>
      <c r="V368" s="174"/>
      <c r="W368" s="174"/>
      <c r="X368" s="174"/>
      <c r="Y368" s="115"/>
    </row>
    <row r="369" spans="1:25">
      <c r="A369" s="118"/>
      <c r="B369" s="102" t="s">
        <v>156</v>
      </c>
      <c r="C369" s="94"/>
      <c r="D369" s="179">
        <v>4.2349999999999999E-2</v>
      </c>
      <c r="E369" s="173"/>
      <c r="F369" s="174"/>
      <c r="G369" s="174"/>
      <c r="H369" s="174"/>
      <c r="I369" s="174"/>
      <c r="J369" s="174"/>
      <c r="K369" s="174"/>
      <c r="L369" s="174"/>
      <c r="M369" s="174"/>
      <c r="N369" s="174"/>
      <c r="O369" s="174"/>
      <c r="P369" s="174"/>
      <c r="Q369" s="174"/>
      <c r="R369" s="174"/>
      <c r="S369" s="174"/>
      <c r="T369" s="174"/>
      <c r="U369" s="174"/>
      <c r="V369" s="174"/>
      <c r="W369" s="174"/>
      <c r="X369" s="174"/>
      <c r="Y369" s="115"/>
    </row>
    <row r="370" spans="1:25">
      <c r="A370" s="118"/>
      <c r="B370" s="2" t="s">
        <v>157</v>
      </c>
      <c r="C370" s="114"/>
      <c r="D370" s="107">
        <v>4.2550000000000004E-2</v>
      </c>
      <c r="E370" s="173"/>
      <c r="F370" s="174"/>
      <c r="G370" s="174"/>
      <c r="H370" s="174"/>
      <c r="I370" s="174"/>
      <c r="J370" s="174"/>
      <c r="K370" s="174"/>
      <c r="L370" s="174"/>
      <c r="M370" s="174"/>
      <c r="N370" s="174"/>
      <c r="O370" s="174"/>
      <c r="P370" s="174"/>
      <c r="Q370" s="174"/>
      <c r="R370" s="174"/>
      <c r="S370" s="174"/>
      <c r="T370" s="174"/>
      <c r="U370" s="174"/>
      <c r="V370" s="174"/>
      <c r="W370" s="174"/>
      <c r="X370" s="174"/>
      <c r="Y370" s="115"/>
    </row>
    <row r="371" spans="1:25">
      <c r="A371" s="118"/>
      <c r="B371" s="2" t="s">
        <v>158</v>
      </c>
      <c r="C371" s="114"/>
      <c r="D371" s="107">
        <v>1.4543039572249006E-3</v>
      </c>
      <c r="E371" s="136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115"/>
    </row>
    <row r="372" spans="1:25">
      <c r="A372" s="118"/>
      <c r="B372" s="2" t="s">
        <v>93</v>
      </c>
      <c r="C372" s="114"/>
      <c r="D372" s="95">
        <v>3.4340117053716659E-2</v>
      </c>
      <c r="E372" s="136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116"/>
    </row>
    <row r="373" spans="1:25">
      <c r="A373" s="118"/>
      <c r="B373" s="103" t="s">
        <v>159</v>
      </c>
      <c r="C373" s="114"/>
      <c r="D373" s="95">
        <v>0</v>
      </c>
      <c r="E373" s="136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116"/>
    </row>
    <row r="374" spans="1:25">
      <c r="B374" s="124"/>
      <c r="C374" s="102"/>
      <c r="D374" s="111"/>
    </row>
    <row r="375" spans="1:25">
      <c r="B375" s="128" t="s">
        <v>294</v>
      </c>
      <c r="Y375" s="112" t="s">
        <v>66</v>
      </c>
    </row>
    <row r="376" spans="1:25">
      <c r="A376" s="108" t="s">
        <v>26</v>
      </c>
      <c r="B376" s="100" t="s">
        <v>120</v>
      </c>
      <c r="C376" s="97" t="s">
        <v>121</v>
      </c>
      <c r="D376" s="98" t="s">
        <v>142</v>
      </c>
      <c r="E376" s="99" t="s">
        <v>142</v>
      </c>
      <c r="F376" s="99" t="s">
        <v>142</v>
      </c>
      <c r="G376" s="99" t="s">
        <v>142</v>
      </c>
      <c r="H376" s="99" t="s">
        <v>142</v>
      </c>
      <c r="I376" s="99" t="s">
        <v>142</v>
      </c>
      <c r="J376" s="99" t="s">
        <v>142</v>
      </c>
      <c r="K376" s="99" t="s">
        <v>142</v>
      </c>
      <c r="L376" s="99" t="s">
        <v>142</v>
      </c>
      <c r="M376" s="99" t="s">
        <v>142</v>
      </c>
      <c r="N376" s="99" t="s">
        <v>142</v>
      </c>
      <c r="O376" s="99" t="s">
        <v>142</v>
      </c>
      <c r="P376" s="99" t="s">
        <v>142</v>
      </c>
      <c r="Q376" s="99" t="s">
        <v>142</v>
      </c>
      <c r="R376" s="99" t="s">
        <v>142</v>
      </c>
      <c r="S376" s="99" t="s">
        <v>142</v>
      </c>
      <c r="T376" s="99" t="s">
        <v>142</v>
      </c>
      <c r="U376" s="99" t="s">
        <v>142</v>
      </c>
      <c r="V376" s="105" t="s">
        <v>142</v>
      </c>
      <c r="W376" s="143"/>
      <c r="X376" s="2"/>
      <c r="Y376" s="112">
        <v>1</v>
      </c>
    </row>
    <row r="377" spans="1:25">
      <c r="A377" s="118"/>
      <c r="B377" s="101" t="s">
        <v>143</v>
      </c>
      <c r="C377" s="90" t="s">
        <v>143</v>
      </c>
      <c r="D377" s="134" t="s">
        <v>146</v>
      </c>
      <c r="E377" s="135" t="s">
        <v>147</v>
      </c>
      <c r="F377" s="135" t="s">
        <v>148</v>
      </c>
      <c r="G377" s="135" t="s">
        <v>149</v>
      </c>
      <c r="H377" s="135" t="s">
        <v>144</v>
      </c>
      <c r="I377" s="135" t="s">
        <v>150</v>
      </c>
      <c r="J377" s="135" t="s">
        <v>151</v>
      </c>
      <c r="K377" s="135" t="s">
        <v>145</v>
      </c>
      <c r="L377" s="135" t="s">
        <v>152</v>
      </c>
      <c r="M377" s="135" t="s">
        <v>153</v>
      </c>
      <c r="N377" s="135" t="s">
        <v>161</v>
      </c>
      <c r="O377" s="135" t="s">
        <v>162</v>
      </c>
      <c r="P377" s="135" t="s">
        <v>163</v>
      </c>
      <c r="Q377" s="135" t="s">
        <v>164</v>
      </c>
      <c r="R377" s="135" t="s">
        <v>165</v>
      </c>
      <c r="S377" s="135" t="s">
        <v>166</v>
      </c>
      <c r="T377" s="135" t="s">
        <v>167</v>
      </c>
      <c r="U377" s="135" t="s">
        <v>168</v>
      </c>
      <c r="V377" s="138" t="s">
        <v>169</v>
      </c>
      <c r="W377" s="143"/>
      <c r="X377" s="2"/>
      <c r="Y377" s="112" t="s">
        <v>3</v>
      </c>
    </row>
    <row r="378" spans="1:25">
      <c r="A378" s="118"/>
      <c r="B378" s="101"/>
      <c r="C378" s="90"/>
      <c r="D378" s="91" t="s">
        <v>173</v>
      </c>
      <c r="E378" s="92" t="s">
        <v>173</v>
      </c>
      <c r="F378" s="92" t="s">
        <v>173</v>
      </c>
      <c r="G378" s="92" t="s">
        <v>173</v>
      </c>
      <c r="H378" s="92" t="s">
        <v>172</v>
      </c>
      <c r="I378" s="92" t="s">
        <v>173</v>
      </c>
      <c r="J378" s="92" t="s">
        <v>173</v>
      </c>
      <c r="K378" s="92" t="s">
        <v>172</v>
      </c>
      <c r="L378" s="92" t="s">
        <v>174</v>
      </c>
      <c r="M378" s="92" t="s">
        <v>173</v>
      </c>
      <c r="N378" s="92" t="s">
        <v>173</v>
      </c>
      <c r="O378" s="92" t="s">
        <v>173</v>
      </c>
      <c r="P378" s="92" t="s">
        <v>173</v>
      </c>
      <c r="Q378" s="92" t="s">
        <v>174</v>
      </c>
      <c r="R378" s="92" t="s">
        <v>173</v>
      </c>
      <c r="S378" s="92" t="s">
        <v>173</v>
      </c>
      <c r="T378" s="92" t="s">
        <v>173</v>
      </c>
      <c r="U378" s="92" t="s">
        <v>173</v>
      </c>
      <c r="V378" s="139" t="s">
        <v>174</v>
      </c>
      <c r="W378" s="143"/>
      <c r="X378" s="2"/>
      <c r="Y378" s="112">
        <v>0</v>
      </c>
    </row>
    <row r="379" spans="1:25">
      <c r="A379" s="118"/>
      <c r="B379" s="101"/>
      <c r="C379" s="90"/>
      <c r="D379" s="109"/>
      <c r="E379" s="109"/>
      <c r="F379" s="109"/>
      <c r="G379" s="109"/>
      <c r="H379" s="109"/>
      <c r="I379" s="109"/>
      <c r="J379" s="109"/>
      <c r="K379" s="109"/>
      <c r="L379" s="109"/>
      <c r="M379" s="109"/>
      <c r="N379" s="109"/>
      <c r="O379" s="109"/>
      <c r="P379" s="109"/>
      <c r="Q379" s="109"/>
      <c r="R379" s="109"/>
      <c r="S379" s="109"/>
      <c r="T379" s="109"/>
      <c r="U379" s="109"/>
      <c r="V379" s="140"/>
      <c r="W379" s="143"/>
      <c r="X379" s="2"/>
      <c r="Y379" s="112">
        <v>1</v>
      </c>
    </row>
    <row r="380" spans="1:25">
      <c r="A380" s="118"/>
      <c r="B380" s="100">
        <v>1</v>
      </c>
      <c r="C380" s="96">
        <v>1</v>
      </c>
      <c r="D380" s="190">
        <v>52.822920000000003</v>
      </c>
      <c r="E380" s="190">
        <v>53</v>
      </c>
      <c r="F380" s="198">
        <v>61.416956234563031</v>
      </c>
      <c r="G380" s="190">
        <v>58</v>
      </c>
      <c r="H380" s="198">
        <v>61.500000000000007</v>
      </c>
      <c r="I380" s="190">
        <v>66</v>
      </c>
      <c r="J380" s="198">
        <v>62</v>
      </c>
      <c r="K380" s="190">
        <v>61</v>
      </c>
      <c r="L380" s="199">
        <v>47</v>
      </c>
      <c r="M380" s="190">
        <v>54</v>
      </c>
      <c r="N380" s="190">
        <v>49</v>
      </c>
      <c r="O380" s="190">
        <v>62</v>
      </c>
      <c r="P380" s="190">
        <v>56</v>
      </c>
      <c r="Q380" s="190">
        <v>56</v>
      </c>
      <c r="R380" s="190">
        <v>61.098913043478298</v>
      </c>
      <c r="S380" s="190">
        <v>60</v>
      </c>
      <c r="T380" s="190">
        <v>55</v>
      </c>
      <c r="U380" s="200">
        <v>60</v>
      </c>
      <c r="V380" s="200">
        <v>59</v>
      </c>
      <c r="W380" s="201"/>
      <c r="X380" s="192"/>
      <c r="Y380" s="193">
        <v>1</v>
      </c>
    </row>
    <row r="381" spans="1:25">
      <c r="A381" s="118"/>
      <c r="B381" s="101">
        <v>1</v>
      </c>
      <c r="C381" s="90">
        <v>2</v>
      </c>
      <c r="D381" s="194">
        <v>51.389519999999997</v>
      </c>
      <c r="E381" s="194">
        <v>55</v>
      </c>
      <c r="F381" s="202">
        <v>60.951680625058877</v>
      </c>
      <c r="G381" s="194">
        <v>55</v>
      </c>
      <c r="H381" s="202">
        <v>63.3</v>
      </c>
      <c r="I381" s="206">
        <v>59</v>
      </c>
      <c r="J381" s="202">
        <v>60</v>
      </c>
      <c r="K381" s="194">
        <v>60.6</v>
      </c>
      <c r="L381" s="203">
        <v>46</v>
      </c>
      <c r="M381" s="194">
        <v>52</v>
      </c>
      <c r="N381" s="194">
        <v>51</v>
      </c>
      <c r="O381" s="194">
        <v>60</v>
      </c>
      <c r="P381" s="194">
        <v>58</v>
      </c>
      <c r="Q381" s="194">
        <v>58</v>
      </c>
      <c r="R381" s="194">
        <v>59.917293233082702</v>
      </c>
      <c r="S381" s="194">
        <v>60</v>
      </c>
      <c r="T381" s="194">
        <v>51</v>
      </c>
      <c r="U381" s="204">
        <v>60</v>
      </c>
      <c r="V381" s="205">
        <v>58</v>
      </c>
      <c r="W381" s="201"/>
      <c r="X381" s="192"/>
      <c r="Y381" s="193" t="e">
        <v>#N/A</v>
      </c>
    </row>
    <row r="382" spans="1:25">
      <c r="A382" s="118"/>
      <c r="B382" s="101">
        <v>1</v>
      </c>
      <c r="C382" s="90">
        <v>3</v>
      </c>
      <c r="D382" s="194">
        <v>52.088700000000003</v>
      </c>
      <c r="E382" s="194">
        <v>55</v>
      </c>
      <c r="F382" s="202">
        <v>59.939061201078715</v>
      </c>
      <c r="G382" s="194">
        <v>48</v>
      </c>
      <c r="H382" s="202">
        <v>62.7</v>
      </c>
      <c r="I382" s="194">
        <v>67</v>
      </c>
      <c r="J382" s="202">
        <v>61</v>
      </c>
      <c r="K382" s="202">
        <v>61.199999999999996</v>
      </c>
      <c r="L382" s="209">
        <v>46</v>
      </c>
      <c r="M382" s="197">
        <v>53</v>
      </c>
      <c r="N382" s="197">
        <v>50</v>
      </c>
      <c r="O382" s="197">
        <v>61</v>
      </c>
      <c r="P382" s="197">
        <v>57</v>
      </c>
      <c r="Q382" s="197">
        <v>56</v>
      </c>
      <c r="R382" s="197">
        <v>58.4907786885246</v>
      </c>
      <c r="S382" s="197">
        <v>60</v>
      </c>
      <c r="T382" s="194">
        <v>59</v>
      </c>
      <c r="U382" s="204">
        <v>60</v>
      </c>
      <c r="V382" s="205">
        <v>59</v>
      </c>
      <c r="W382" s="201"/>
      <c r="X382" s="192"/>
      <c r="Y382" s="193">
        <v>16</v>
      </c>
    </row>
    <row r="383" spans="1:25">
      <c r="A383" s="118"/>
      <c r="B383" s="101">
        <v>1</v>
      </c>
      <c r="C383" s="90">
        <v>4</v>
      </c>
      <c r="D383" s="194">
        <v>51.142319999999998</v>
      </c>
      <c r="E383" s="194">
        <v>54</v>
      </c>
      <c r="F383" s="202">
        <v>58.963722890521474</v>
      </c>
      <c r="G383" s="194">
        <v>50</v>
      </c>
      <c r="H383" s="202">
        <v>63.5</v>
      </c>
      <c r="I383" s="194">
        <v>68</v>
      </c>
      <c r="J383" s="202">
        <v>58</v>
      </c>
      <c r="K383" s="202">
        <v>58.9</v>
      </c>
      <c r="L383" s="209">
        <v>46</v>
      </c>
      <c r="M383" s="197">
        <v>53</v>
      </c>
      <c r="N383" s="197">
        <v>50</v>
      </c>
      <c r="O383" s="197">
        <v>60</v>
      </c>
      <c r="P383" s="197">
        <v>57</v>
      </c>
      <c r="Q383" s="197">
        <v>58</v>
      </c>
      <c r="R383" s="197">
        <v>59.984177215189902</v>
      </c>
      <c r="S383" s="197">
        <v>60</v>
      </c>
      <c r="T383" s="194">
        <v>54</v>
      </c>
      <c r="U383" s="204">
        <v>60</v>
      </c>
      <c r="V383" s="205">
        <v>57</v>
      </c>
      <c r="W383" s="201"/>
      <c r="X383" s="192"/>
      <c r="Y383" s="193">
        <v>57.679785586203188</v>
      </c>
    </row>
    <row r="384" spans="1:25">
      <c r="A384" s="118"/>
      <c r="B384" s="101">
        <v>1</v>
      </c>
      <c r="C384" s="90">
        <v>5</v>
      </c>
      <c r="D384" s="194">
        <v>52.453620000000001</v>
      </c>
      <c r="E384" s="194">
        <v>55</v>
      </c>
      <c r="F384" s="194">
        <v>60.127711969284228</v>
      </c>
      <c r="G384" s="194">
        <v>53</v>
      </c>
      <c r="H384" s="194">
        <v>63.4</v>
      </c>
      <c r="I384" s="194">
        <v>66</v>
      </c>
      <c r="J384" s="194">
        <v>59</v>
      </c>
      <c r="K384" s="194">
        <v>61.199999999999996</v>
      </c>
      <c r="L384" s="203">
        <v>46</v>
      </c>
      <c r="M384" s="194">
        <v>53</v>
      </c>
      <c r="N384" s="194">
        <v>51</v>
      </c>
      <c r="O384" s="194">
        <v>61</v>
      </c>
      <c r="P384" s="194">
        <v>57</v>
      </c>
      <c r="Q384" s="194">
        <v>56</v>
      </c>
      <c r="R384" s="194">
        <v>60.762145748987898</v>
      </c>
      <c r="S384" s="194">
        <v>60</v>
      </c>
      <c r="T384" s="194">
        <v>53</v>
      </c>
      <c r="U384" s="204">
        <v>60</v>
      </c>
      <c r="V384" s="205">
        <v>58</v>
      </c>
      <c r="W384" s="201"/>
      <c r="X384" s="192"/>
      <c r="Y384" s="195"/>
    </row>
    <row r="385" spans="1:25">
      <c r="A385" s="118"/>
      <c r="B385" s="101">
        <v>1</v>
      </c>
      <c r="C385" s="90">
        <v>6</v>
      </c>
      <c r="D385" s="194">
        <v>52.577039999999997</v>
      </c>
      <c r="E385" s="194">
        <v>55</v>
      </c>
      <c r="F385" s="194">
        <v>59.057523839485214</v>
      </c>
      <c r="G385" s="194">
        <v>55</v>
      </c>
      <c r="H385" s="194">
        <v>63</v>
      </c>
      <c r="I385" s="194">
        <v>62</v>
      </c>
      <c r="J385" s="194">
        <v>60</v>
      </c>
      <c r="K385" s="194">
        <v>59.9</v>
      </c>
      <c r="L385" s="203">
        <v>45</v>
      </c>
      <c r="M385" s="194">
        <v>52</v>
      </c>
      <c r="N385" s="194">
        <v>50</v>
      </c>
      <c r="O385" s="194">
        <v>60</v>
      </c>
      <c r="P385" s="194">
        <v>58</v>
      </c>
      <c r="Q385" s="194">
        <v>55</v>
      </c>
      <c r="R385" s="194">
        <v>58.232758620689701</v>
      </c>
      <c r="S385" s="194">
        <v>60</v>
      </c>
      <c r="T385" s="194">
        <v>52</v>
      </c>
      <c r="U385" s="204">
        <v>60</v>
      </c>
      <c r="V385" s="205">
        <v>58</v>
      </c>
      <c r="W385" s="201"/>
      <c r="X385" s="192"/>
      <c r="Y385" s="195"/>
    </row>
    <row r="386" spans="1:25">
      <c r="A386" s="118"/>
      <c r="B386" s="102" t="s">
        <v>156</v>
      </c>
      <c r="C386" s="94"/>
      <c r="D386" s="196">
        <v>52.079020000000007</v>
      </c>
      <c r="E386" s="196">
        <v>54.5</v>
      </c>
      <c r="F386" s="196">
        <v>60.076109459998584</v>
      </c>
      <c r="G386" s="196">
        <v>53.166666666666664</v>
      </c>
      <c r="H386" s="196">
        <v>62.9</v>
      </c>
      <c r="I386" s="196">
        <v>64.666666666666671</v>
      </c>
      <c r="J386" s="196">
        <v>60</v>
      </c>
      <c r="K386" s="196">
        <v>60.466666666666661</v>
      </c>
      <c r="L386" s="196">
        <v>46</v>
      </c>
      <c r="M386" s="196">
        <v>52.833333333333336</v>
      </c>
      <c r="N386" s="196">
        <v>50.166666666666664</v>
      </c>
      <c r="O386" s="196">
        <v>60.666666666666664</v>
      </c>
      <c r="P386" s="196">
        <v>57.166666666666664</v>
      </c>
      <c r="Q386" s="196">
        <v>56.5</v>
      </c>
      <c r="R386" s="196">
        <v>59.747677758325523</v>
      </c>
      <c r="S386" s="196">
        <v>60</v>
      </c>
      <c r="T386" s="196">
        <v>54</v>
      </c>
      <c r="U386" s="196">
        <v>60</v>
      </c>
      <c r="V386" s="211">
        <v>58.166666666666664</v>
      </c>
      <c r="W386" s="201"/>
      <c r="X386" s="192"/>
      <c r="Y386" s="195"/>
    </row>
    <row r="387" spans="1:25">
      <c r="A387" s="118"/>
      <c r="B387" s="2" t="s">
        <v>157</v>
      </c>
      <c r="C387" s="114"/>
      <c r="D387" s="197">
        <v>52.271160000000002</v>
      </c>
      <c r="E387" s="197">
        <v>55</v>
      </c>
      <c r="F387" s="197">
        <v>60.033386585181475</v>
      </c>
      <c r="G387" s="197">
        <v>54</v>
      </c>
      <c r="H387" s="197">
        <v>63.15</v>
      </c>
      <c r="I387" s="197">
        <v>66</v>
      </c>
      <c r="J387" s="197">
        <v>60</v>
      </c>
      <c r="K387" s="197">
        <v>60.8</v>
      </c>
      <c r="L387" s="197">
        <v>46</v>
      </c>
      <c r="M387" s="197">
        <v>53</v>
      </c>
      <c r="N387" s="197">
        <v>50</v>
      </c>
      <c r="O387" s="197">
        <v>60.5</v>
      </c>
      <c r="P387" s="197">
        <v>57</v>
      </c>
      <c r="Q387" s="197">
        <v>56</v>
      </c>
      <c r="R387" s="197">
        <v>59.950735224136302</v>
      </c>
      <c r="S387" s="197">
        <v>60</v>
      </c>
      <c r="T387" s="197">
        <v>53.5</v>
      </c>
      <c r="U387" s="197">
        <v>60</v>
      </c>
      <c r="V387" s="207">
        <v>58</v>
      </c>
      <c r="W387" s="201"/>
      <c r="X387" s="192"/>
      <c r="Y387" s="195"/>
    </row>
    <row r="388" spans="1:25">
      <c r="A388" s="118"/>
      <c r="B388" s="2" t="s">
        <v>158</v>
      </c>
      <c r="C388" s="114"/>
      <c r="D388" s="189">
        <v>0.67744330136182018</v>
      </c>
      <c r="E388" s="189">
        <v>0.83666002653407556</v>
      </c>
      <c r="F388" s="189">
        <v>0.98598788313570296</v>
      </c>
      <c r="G388" s="189">
        <v>3.6560452221856705</v>
      </c>
      <c r="H388" s="189">
        <v>0.74565407529228667</v>
      </c>
      <c r="I388" s="189">
        <v>3.4448028487370168</v>
      </c>
      <c r="J388" s="189">
        <v>1.4142135623730951</v>
      </c>
      <c r="K388" s="189">
        <v>0.91140916534049921</v>
      </c>
      <c r="L388" s="189">
        <v>0.63245553203367588</v>
      </c>
      <c r="M388" s="189">
        <v>0.752772652709081</v>
      </c>
      <c r="N388" s="189">
        <v>0.752772652709081</v>
      </c>
      <c r="O388" s="189">
        <v>0.81649658092772603</v>
      </c>
      <c r="P388" s="189">
        <v>0.752772652709081</v>
      </c>
      <c r="Q388" s="189">
        <v>1.2247448713915889</v>
      </c>
      <c r="R388" s="189">
        <v>1.167429549697659</v>
      </c>
      <c r="S388" s="189">
        <v>0</v>
      </c>
      <c r="T388" s="189">
        <v>2.8284271247461903</v>
      </c>
      <c r="U388" s="189">
        <v>0</v>
      </c>
      <c r="V388" s="212">
        <v>0.752772652709081</v>
      </c>
      <c r="W388" s="213"/>
      <c r="X388" s="184"/>
      <c r="Y388" s="187"/>
    </row>
    <row r="389" spans="1:25">
      <c r="A389" s="118"/>
      <c r="B389" s="2" t="s">
        <v>93</v>
      </c>
      <c r="C389" s="114"/>
      <c r="D389" s="95">
        <v>1.3007988655735459E-2</v>
      </c>
      <c r="E389" s="95">
        <v>1.5351560119891295E-2</v>
      </c>
      <c r="F389" s="95">
        <v>1.6412312514881122E-2</v>
      </c>
      <c r="G389" s="95">
        <v>6.8765740856156818E-2</v>
      </c>
      <c r="H389" s="95">
        <v>1.1854595791610282E-2</v>
      </c>
      <c r="I389" s="95">
        <v>5.3270147145417779E-2</v>
      </c>
      <c r="J389" s="95">
        <v>2.3570226039551587E-2</v>
      </c>
      <c r="K389" s="95">
        <v>1.5072918941684112E-2</v>
      </c>
      <c r="L389" s="95">
        <v>1.374903330507991E-2</v>
      </c>
      <c r="M389" s="95">
        <v>1.4248062827301218E-2</v>
      </c>
      <c r="N389" s="95">
        <v>1.5005434937722545E-2</v>
      </c>
      <c r="O389" s="95">
        <v>1.3458734850457022E-2</v>
      </c>
      <c r="P389" s="95">
        <v>1.3168034741266724E-2</v>
      </c>
      <c r="Q389" s="95">
        <v>2.1676900378612193E-2</v>
      </c>
      <c r="R389" s="95">
        <v>1.9539329284391876E-2</v>
      </c>
      <c r="S389" s="95">
        <v>0</v>
      </c>
      <c r="T389" s="95">
        <v>5.2378280087892415E-2</v>
      </c>
      <c r="U389" s="95">
        <v>0</v>
      </c>
      <c r="V389" s="142">
        <v>1.2941650189840935E-2</v>
      </c>
      <c r="W389" s="143"/>
      <c r="X389" s="2"/>
      <c r="Y389" s="116"/>
    </row>
    <row r="390" spans="1:25">
      <c r="A390" s="118"/>
      <c r="B390" s="103" t="s">
        <v>159</v>
      </c>
      <c r="C390" s="114"/>
      <c r="D390" s="95">
        <v>-9.7101012586684576E-2</v>
      </c>
      <c r="E390" s="95">
        <v>-5.5128249071781932E-2</v>
      </c>
      <c r="F390" s="95">
        <v>4.1545297879342025E-2</v>
      </c>
      <c r="G390" s="95">
        <v>-7.824437753485769E-2</v>
      </c>
      <c r="H390" s="95">
        <v>9.0503360245594688E-2</v>
      </c>
      <c r="I390" s="95">
        <v>0.12113223045917021</v>
      </c>
      <c r="J390" s="95">
        <v>4.0225780838405223E-2</v>
      </c>
      <c r="K390" s="95">
        <v>4.8316425800481566E-2</v>
      </c>
      <c r="L390" s="95">
        <v>-0.2024935680238894</v>
      </c>
      <c r="M390" s="95">
        <v>-8.402340965062649E-2</v>
      </c>
      <c r="N390" s="95">
        <v>-0.1302556665767779</v>
      </c>
      <c r="O390" s="95">
        <v>5.1783845069943046E-2</v>
      </c>
      <c r="P390" s="95">
        <v>-8.8959921456306379E-3</v>
      </c>
      <c r="Q390" s="95">
        <v>-2.0454056377168461E-2</v>
      </c>
      <c r="R390" s="95">
        <v>3.5851245823926403E-2</v>
      </c>
      <c r="S390" s="95">
        <v>4.0225780838405223E-2</v>
      </c>
      <c r="T390" s="95">
        <v>-6.3796797245435299E-2</v>
      </c>
      <c r="U390" s="95">
        <v>4.0225780838405223E-2</v>
      </c>
      <c r="V390" s="142">
        <v>8.4411042016760973E-3</v>
      </c>
      <c r="W390" s="143"/>
      <c r="X390" s="2"/>
      <c r="Y390" s="116"/>
    </row>
    <row r="391" spans="1:25">
      <c r="B391" s="124"/>
      <c r="C391" s="102"/>
      <c r="D391" s="111"/>
      <c r="E391" s="111"/>
      <c r="F391" s="111"/>
      <c r="G391" s="111"/>
      <c r="H391" s="111"/>
      <c r="I391" s="111"/>
      <c r="J391" s="111"/>
      <c r="K391" s="111"/>
      <c r="L391" s="111"/>
      <c r="M391" s="111"/>
      <c r="N391" s="111"/>
      <c r="O391" s="111"/>
      <c r="P391" s="111"/>
      <c r="Q391" s="111"/>
      <c r="R391" s="111"/>
      <c r="S391" s="111"/>
      <c r="T391" s="111"/>
      <c r="U391" s="111"/>
      <c r="V391" s="111"/>
    </row>
    <row r="392" spans="1:25">
      <c r="B392" s="128" t="s">
        <v>244</v>
      </c>
      <c r="Y392" s="112" t="s">
        <v>171</v>
      </c>
    </row>
    <row r="393" spans="1:25">
      <c r="A393" s="108" t="s">
        <v>56</v>
      </c>
      <c r="B393" s="100" t="s">
        <v>120</v>
      </c>
      <c r="C393" s="97" t="s">
        <v>121</v>
      </c>
      <c r="D393" s="98" t="s">
        <v>142</v>
      </c>
      <c r="E393" s="136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112">
        <v>1</v>
      </c>
    </row>
    <row r="394" spans="1:25">
      <c r="A394" s="118"/>
      <c r="B394" s="101" t="s">
        <v>143</v>
      </c>
      <c r="C394" s="90" t="s">
        <v>143</v>
      </c>
      <c r="D394" s="134" t="s">
        <v>145</v>
      </c>
      <c r="E394" s="136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112" t="s">
        <v>1</v>
      </c>
    </row>
    <row r="395" spans="1:25">
      <c r="A395" s="118"/>
      <c r="B395" s="101"/>
      <c r="C395" s="90"/>
      <c r="D395" s="91" t="s">
        <v>172</v>
      </c>
      <c r="E395" s="136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112">
        <v>3</v>
      </c>
    </row>
    <row r="396" spans="1:25">
      <c r="A396" s="118"/>
      <c r="B396" s="101"/>
      <c r="C396" s="90"/>
      <c r="D396" s="109"/>
      <c r="E396" s="136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112">
        <v>3</v>
      </c>
    </row>
    <row r="397" spans="1:25">
      <c r="A397" s="118"/>
      <c r="B397" s="100">
        <v>1</v>
      </c>
      <c r="C397" s="96">
        <v>1</v>
      </c>
      <c r="D397" s="171">
        <v>0.25</v>
      </c>
      <c r="E397" s="173"/>
      <c r="F397" s="174"/>
      <c r="G397" s="174"/>
      <c r="H397" s="174"/>
      <c r="I397" s="174"/>
      <c r="J397" s="174"/>
      <c r="K397" s="174"/>
      <c r="L397" s="174"/>
      <c r="M397" s="174"/>
      <c r="N397" s="174"/>
      <c r="O397" s="174"/>
      <c r="P397" s="174"/>
      <c r="Q397" s="174"/>
      <c r="R397" s="174"/>
      <c r="S397" s="174"/>
      <c r="T397" s="174"/>
      <c r="U397" s="174"/>
      <c r="V397" s="174"/>
      <c r="W397" s="174"/>
      <c r="X397" s="174"/>
      <c r="Y397" s="175">
        <v>1</v>
      </c>
    </row>
    <row r="398" spans="1:25">
      <c r="A398" s="118"/>
      <c r="B398" s="101">
        <v>1</v>
      </c>
      <c r="C398" s="90">
        <v>2</v>
      </c>
      <c r="D398" s="177">
        <v>0.24</v>
      </c>
      <c r="E398" s="173"/>
      <c r="F398" s="174"/>
      <c r="G398" s="174"/>
      <c r="H398" s="174"/>
      <c r="I398" s="174"/>
      <c r="J398" s="174"/>
      <c r="K398" s="174"/>
      <c r="L398" s="174"/>
      <c r="M398" s="174"/>
      <c r="N398" s="174"/>
      <c r="O398" s="174"/>
      <c r="P398" s="174"/>
      <c r="Q398" s="174"/>
      <c r="R398" s="174"/>
      <c r="S398" s="174"/>
      <c r="T398" s="174"/>
      <c r="U398" s="174"/>
      <c r="V398" s="174"/>
      <c r="W398" s="174"/>
      <c r="X398" s="174"/>
      <c r="Y398" s="175">
        <v>9</v>
      </c>
    </row>
    <row r="399" spans="1:25">
      <c r="A399" s="118"/>
      <c r="B399" s="101">
        <v>1</v>
      </c>
      <c r="C399" s="90">
        <v>3</v>
      </c>
      <c r="D399" s="177">
        <v>0.24</v>
      </c>
      <c r="E399" s="173"/>
      <c r="F399" s="174"/>
      <c r="G399" s="174"/>
      <c r="H399" s="174"/>
      <c r="I399" s="174"/>
      <c r="J399" s="174"/>
      <c r="K399" s="174"/>
      <c r="L399" s="174"/>
      <c r="M399" s="174"/>
      <c r="N399" s="174"/>
      <c r="O399" s="174"/>
      <c r="P399" s="174"/>
      <c r="Q399" s="174"/>
      <c r="R399" s="174"/>
      <c r="S399" s="174"/>
      <c r="T399" s="174"/>
      <c r="U399" s="174"/>
      <c r="V399" s="174"/>
      <c r="W399" s="174"/>
      <c r="X399" s="174"/>
      <c r="Y399" s="175">
        <v>16</v>
      </c>
    </row>
    <row r="400" spans="1:25">
      <c r="A400" s="118"/>
      <c r="B400" s="101">
        <v>1</v>
      </c>
      <c r="C400" s="90">
        <v>4</v>
      </c>
      <c r="D400" s="177">
        <v>0.22999999999999998</v>
      </c>
      <c r="E400" s="173"/>
      <c r="F400" s="174"/>
      <c r="G400" s="174"/>
      <c r="H400" s="174"/>
      <c r="I400" s="174"/>
      <c r="J400" s="174"/>
      <c r="K400" s="174"/>
      <c r="L400" s="174"/>
      <c r="M400" s="174"/>
      <c r="N400" s="174"/>
      <c r="O400" s="174"/>
      <c r="P400" s="174"/>
      <c r="Q400" s="174"/>
      <c r="R400" s="174"/>
      <c r="S400" s="174"/>
      <c r="T400" s="174"/>
      <c r="U400" s="174"/>
      <c r="V400" s="174"/>
      <c r="W400" s="174"/>
      <c r="X400" s="174"/>
      <c r="Y400" s="175">
        <v>0.23833333333333301</v>
      </c>
    </row>
    <row r="401" spans="1:25">
      <c r="A401" s="118"/>
      <c r="B401" s="101">
        <v>1</v>
      </c>
      <c r="C401" s="90">
        <v>5</v>
      </c>
      <c r="D401" s="177">
        <v>0.22999999999999998</v>
      </c>
      <c r="E401" s="173"/>
      <c r="F401" s="174"/>
      <c r="G401" s="174"/>
      <c r="H401" s="174"/>
      <c r="I401" s="174"/>
      <c r="J401" s="174"/>
      <c r="K401" s="174"/>
      <c r="L401" s="174"/>
      <c r="M401" s="174"/>
      <c r="N401" s="174"/>
      <c r="O401" s="174"/>
      <c r="P401" s="174"/>
      <c r="Q401" s="174"/>
      <c r="R401" s="174"/>
      <c r="S401" s="174"/>
      <c r="T401" s="174"/>
      <c r="U401" s="174"/>
      <c r="V401" s="174"/>
      <c r="W401" s="174"/>
      <c r="X401" s="174"/>
      <c r="Y401" s="115"/>
    </row>
    <row r="402" spans="1:25">
      <c r="A402" s="118"/>
      <c r="B402" s="101">
        <v>1</v>
      </c>
      <c r="C402" s="90">
        <v>6</v>
      </c>
      <c r="D402" s="177">
        <v>0.24</v>
      </c>
      <c r="E402" s="173"/>
      <c r="F402" s="174"/>
      <c r="G402" s="174"/>
      <c r="H402" s="174"/>
      <c r="I402" s="174"/>
      <c r="J402" s="174"/>
      <c r="K402" s="174"/>
      <c r="L402" s="174"/>
      <c r="M402" s="174"/>
      <c r="N402" s="174"/>
      <c r="O402" s="174"/>
      <c r="P402" s="174"/>
      <c r="Q402" s="174"/>
      <c r="R402" s="174"/>
      <c r="S402" s="174"/>
      <c r="T402" s="174"/>
      <c r="U402" s="174"/>
      <c r="V402" s="174"/>
      <c r="W402" s="174"/>
      <c r="X402" s="174"/>
      <c r="Y402" s="115"/>
    </row>
    <row r="403" spans="1:25">
      <c r="A403" s="118"/>
      <c r="B403" s="102" t="s">
        <v>156</v>
      </c>
      <c r="C403" s="94"/>
      <c r="D403" s="179">
        <v>0.23833333333333331</v>
      </c>
      <c r="E403" s="173"/>
      <c r="F403" s="174"/>
      <c r="G403" s="174"/>
      <c r="H403" s="174"/>
      <c r="I403" s="174"/>
      <c r="J403" s="174"/>
      <c r="K403" s="174"/>
      <c r="L403" s="174"/>
      <c r="M403" s="174"/>
      <c r="N403" s="174"/>
      <c r="O403" s="174"/>
      <c r="P403" s="174"/>
      <c r="Q403" s="174"/>
      <c r="R403" s="174"/>
      <c r="S403" s="174"/>
      <c r="T403" s="174"/>
      <c r="U403" s="174"/>
      <c r="V403" s="174"/>
      <c r="W403" s="174"/>
      <c r="X403" s="174"/>
      <c r="Y403" s="115"/>
    </row>
    <row r="404" spans="1:25">
      <c r="A404" s="118"/>
      <c r="B404" s="2" t="s">
        <v>157</v>
      </c>
      <c r="C404" s="114"/>
      <c r="D404" s="107">
        <v>0.24</v>
      </c>
      <c r="E404" s="173"/>
      <c r="F404" s="174"/>
      <c r="G404" s="174"/>
      <c r="H404" s="174"/>
      <c r="I404" s="174"/>
      <c r="J404" s="174"/>
      <c r="K404" s="174"/>
      <c r="L404" s="174"/>
      <c r="M404" s="174"/>
      <c r="N404" s="174"/>
      <c r="O404" s="174"/>
      <c r="P404" s="174"/>
      <c r="Q404" s="174"/>
      <c r="R404" s="174"/>
      <c r="S404" s="174"/>
      <c r="T404" s="174"/>
      <c r="U404" s="174"/>
      <c r="V404" s="174"/>
      <c r="W404" s="174"/>
      <c r="X404" s="174"/>
      <c r="Y404" s="115"/>
    </row>
    <row r="405" spans="1:25">
      <c r="A405" s="118"/>
      <c r="B405" s="2" t="s">
        <v>158</v>
      </c>
      <c r="C405" s="114"/>
      <c r="D405" s="107">
        <v>7.5277265270908165E-3</v>
      </c>
      <c r="E405" s="136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115"/>
    </row>
    <row r="406" spans="1:25">
      <c r="A406" s="118"/>
      <c r="B406" s="2" t="s">
        <v>93</v>
      </c>
      <c r="C406" s="114"/>
      <c r="D406" s="95">
        <v>3.1584866547234199E-2</v>
      </c>
      <c r="E406" s="136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116"/>
    </row>
    <row r="407" spans="1:25">
      <c r="A407" s="118"/>
      <c r="B407" s="103" t="s">
        <v>159</v>
      </c>
      <c r="C407" s="114"/>
      <c r="D407" s="95">
        <v>1.3322676295501878E-15</v>
      </c>
      <c r="E407" s="136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116"/>
    </row>
    <row r="408" spans="1:25">
      <c r="B408" s="124"/>
      <c r="C408" s="102"/>
      <c r="D408" s="111"/>
    </row>
    <row r="409" spans="1:25">
      <c r="B409" s="128" t="s">
        <v>295</v>
      </c>
      <c r="Y409" s="112" t="s">
        <v>171</v>
      </c>
    </row>
    <row r="410" spans="1:25">
      <c r="A410" s="108" t="s">
        <v>29</v>
      </c>
      <c r="B410" s="100" t="s">
        <v>120</v>
      </c>
      <c r="C410" s="97" t="s">
        <v>121</v>
      </c>
      <c r="D410" s="98" t="s">
        <v>142</v>
      </c>
      <c r="E410" s="136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112">
        <v>1</v>
      </c>
    </row>
    <row r="411" spans="1:25">
      <c r="A411" s="118"/>
      <c r="B411" s="101" t="s">
        <v>143</v>
      </c>
      <c r="C411" s="90" t="s">
        <v>143</v>
      </c>
      <c r="D411" s="134" t="s">
        <v>145</v>
      </c>
      <c r="E411" s="136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112" t="s">
        <v>3</v>
      </c>
    </row>
    <row r="412" spans="1:25">
      <c r="A412" s="118"/>
      <c r="B412" s="101"/>
      <c r="C412" s="90"/>
      <c r="D412" s="91" t="s">
        <v>172</v>
      </c>
      <c r="E412" s="136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112">
        <v>2</v>
      </c>
    </row>
    <row r="413" spans="1:25">
      <c r="A413" s="118"/>
      <c r="B413" s="101"/>
      <c r="C413" s="90"/>
      <c r="D413" s="109"/>
      <c r="E413" s="136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112">
        <v>2</v>
      </c>
    </row>
    <row r="414" spans="1:25">
      <c r="A414" s="118"/>
      <c r="B414" s="100">
        <v>1</v>
      </c>
      <c r="C414" s="96">
        <v>1</v>
      </c>
      <c r="D414" s="104">
        <v>1.7</v>
      </c>
      <c r="E414" s="136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112">
        <v>1</v>
      </c>
    </row>
    <row r="415" spans="1:25">
      <c r="A415" s="118"/>
      <c r="B415" s="101">
        <v>1</v>
      </c>
      <c r="C415" s="90">
        <v>2</v>
      </c>
      <c r="D415" s="92">
        <v>1.6</v>
      </c>
      <c r="E415" s="136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112">
        <v>10</v>
      </c>
    </row>
    <row r="416" spans="1:25">
      <c r="A416" s="118"/>
      <c r="B416" s="101">
        <v>1</v>
      </c>
      <c r="C416" s="90">
        <v>3</v>
      </c>
      <c r="D416" s="92">
        <v>1.7</v>
      </c>
      <c r="E416" s="136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112">
        <v>16</v>
      </c>
    </row>
    <row r="417" spans="1:25">
      <c r="A417" s="118"/>
      <c r="B417" s="101">
        <v>1</v>
      </c>
      <c r="C417" s="90">
        <v>4</v>
      </c>
      <c r="D417" s="92">
        <v>1.5</v>
      </c>
      <c r="E417" s="136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112">
        <v>1.6666666666666701</v>
      </c>
    </row>
    <row r="418" spans="1:25">
      <c r="A418" s="118"/>
      <c r="B418" s="101">
        <v>1</v>
      </c>
      <c r="C418" s="90">
        <v>5</v>
      </c>
      <c r="D418" s="92">
        <v>1.6</v>
      </c>
      <c r="E418" s="136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113"/>
    </row>
    <row r="419" spans="1:25">
      <c r="A419" s="118"/>
      <c r="B419" s="101">
        <v>1</v>
      </c>
      <c r="C419" s="90">
        <v>6</v>
      </c>
      <c r="D419" s="92">
        <v>1.9</v>
      </c>
      <c r="E419" s="136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113"/>
    </row>
    <row r="420" spans="1:25">
      <c r="A420" s="118"/>
      <c r="B420" s="102" t="s">
        <v>156</v>
      </c>
      <c r="C420" s="94"/>
      <c r="D420" s="106">
        <v>1.6666666666666667</v>
      </c>
      <c r="E420" s="136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113"/>
    </row>
    <row r="421" spans="1:25">
      <c r="A421" s="118"/>
      <c r="B421" s="2" t="s">
        <v>157</v>
      </c>
      <c r="C421" s="114"/>
      <c r="D421" s="93">
        <v>1.65</v>
      </c>
      <c r="E421" s="136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113"/>
    </row>
    <row r="422" spans="1:25">
      <c r="A422" s="118"/>
      <c r="B422" s="2" t="s">
        <v>158</v>
      </c>
      <c r="C422" s="114"/>
      <c r="D422" s="93">
        <v>0.13662601021279461</v>
      </c>
      <c r="E422" s="180"/>
      <c r="F422" s="181"/>
      <c r="G422" s="181"/>
      <c r="H422" s="181"/>
      <c r="I422" s="181"/>
      <c r="J422" s="181"/>
      <c r="K422" s="181"/>
      <c r="L422" s="181"/>
      <c r="M422" s="181"/>
      <c r="N422" s="181"/>
      <c r="O422" s="181"/>
      <c r="P422" s="181"/>
      <c r="Q422" s="181"/>
      <c r="R422" s="181"/>
      <c r="S422" s="181"/>
      <c r="T422" s="181"/>
      <c r="U422" s="181"/>
      <c r="V422" s="181"/>
      <c r="W422" s="181"/>
      <c r="X422" s="181"/>
      <c r="Y422" s="113"/>
    </row>
    <row r="423" spans="1:25">
      <c r="A423" s="118"/>
      <c r="B423" s="2" t="s">
        <v>93</v>
      </c>
      <c r="C423" s="114"/>
      <c r="D423" s="95">
        <v>8.1975606127676764E-2</v>
      </c>
      <c r="E423" s="136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116"/>
    </row>
    <row r="424" spans="1:25">
      <c r="A424" s="118"/>
      <c r="B424" s="103" t="s">
        <v>159</v>
      </c>
      <c r="C424" s="114"/>
      <c r="D424" s="95">
        <v>-1.9984014443252818E-15</v>
      </c>
      <c r="E424" s="136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116"/>
    </row>
    <row r="425" spans="1:25">
      <c r="B425" s="124"/>
      <c r="C425" s="102"/>
      <c r="D425" s="111"/>
    </row>
    <row r="426" spans="1:25">
      <c r="B426" s="128" t="s">
        <v>296</v>
      </c>
      <c r="Y426" s="112" t="s">
        <v>171</v>
      </c>
    </row>
    <row r="427" spans="1:25">
      <c r="A427" s="108" t="s">
        <v>34</v>
      </c>
      <c r="B427" s="100" t="s">
        <v>120</v>
      </c>
      <c r="C427" s="97" t="s">
        <v>121</v>
      </c>
      <c r="D427" s="98" t="s">
        <v>142</v>
      </c>
      <c r="E427" s="136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112">
        <v>1</v>
      </c>
    </row>
    <row r="428" spans="1:25">
      <c r="A428" s="118"/>
      <c r="B428" s="101" t="s">
        <v>143</v>
      </c>
      <c r="C428" s="90" t="s">
        <v>143</v>
      </c>
      <c r="D428" s="134" t="s">
        <v>145</v>
      </c>
      <c r="E428" s="136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112" t="s">
        <v>3</v>
      </c>
    </row>
    <row r="429" spans="1:25">
      <c r="A429" s="118"/>
      <c r="B429" s="101"/>
      <c r="C429" s="90"/>
      <c r="D429" s="91" t="s">
        <v>172</v>
      </c>
      <c r="E429" s="136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112">
        <v>0</v>
      </c>
    </row>
    <row r="430" spans="1:25">
      <c r="A430" s="118"/>
      <c r="B430" s="101"/>
      <c r="C430" s="90"/>
      <c r="D430" s="109"/>
      <c r="E430" s="136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112">
        <v>0</v>
      </c>
    </row>
    <row r="431" spans="1:25">
      <c r="A431" s="118"/>
      <c r="B431" s="100">
        <v>1</v>
      </c>
      <c r="C431" s="96">
        <v>1</v>
      </c>
      <c r="D431" s="190">
        <v>70</v>
      </c>
      <c r="E431" s="191"/>
      <c r="F431" s="192"/>
      <c r="G431" s="192"/>
      <c r="H431" s="192"/>
      <c r="I431" s="192"/>
      <c r="J431" s="192"/>
      <c r="K431" s="192"/>
      <c r="L431" s="192"/>
      <c r="M431" s="192"/>
      <c r="N431" s="192"/>
      <c r="O431" s="192"/>
      <c r="P431" s="192"/>
      <c r="Q431" s="192"/>
      <c r="R431" s="192"/>
      <c r="S431" s="192"/>
      <c r="T431" s="192"/>
      <c r="U431" s="192"/>
      <c r="V431" s="192"/>
      <c r="W431" s="192"/>
      <c r="X431" s="192"/>
      <c r="Y431" s="193">
        <v>1</v>
      </c>
    </row>
    <row r="432" spans="1:25">
      <c r="A432" s="118"/>
      <c r="B432" s="101">
        <v>1</v>
      </c>
      <c r="C432" s="90">
        <v>2</v>
      </c>
      <c r="D432" s="194">
        <v>68</v>
      </c>
      <c r="E432" s="191"/>
      <c r="F432" s="192"/>
      <c r="G432" s="192"/>
      <c r="H432" s="192"/>
      <c r="I432" s="192"/>
      <c r="J432" s="192"/>
      <c r="K432" s="192"/>
      <c r="L432" s="192"/>
      <c r="M432" s="192"/>
      <c r="N432" s="192"/>
      <c r="O432" s="192"/>
      <c r="P432" s="192"/>
      <c r="Q432" s="192"/>
      <c r="R432" s="192"/>
      <c r="S432" s="192"/>
      <c r="T432" s="192"/>
      <c r="U432" s="192"/>
      <c r="V432" s="192"/>
      <c r="W432" s="192"/>
      <c r="X432" s="192"/>
      <c r="Y432" s="193">
        <v>12</v>
      </c>
    </row>
    <row r="433" spans="1:25">
      <c r="A433" s="118"/>
      <c r="B433" s="101">
        <v>1</v>
      </c>
      <c r="C433" s="90">
        <v>3</v>
      </c>
      <c r="D433" s="194">
        <v>71</v>
      </c>
      <c r="E433" s="191"/>
      <c r="F433" s="192"/>
      <c r="G433" s="192"/>
      <c r="H433" s="192"/>
      <c r="I433" s="192"/>
      <c r="J433" s="192"/>
      <c r="K433" s="192"/>
      <c r="L433" s="192"/>
      <c r="M433" s="192"/>
      <c r="N433" s="192"/>
      <c r="O433" s="192"/>
      <c r="P433" s="192"/>
      <c r="Q433" s="192"/>
      <c r="R433" s="192"/>
      <c r="S433" s="192"/>
      <c r="T433" s="192"/>
      <c r="U433" s="192"/>
      <c r="V433" s="192"/>
      <c r="W433" s="192"/>
      <c r="X433" s="192"/>
      <c r="Y433" s="193">
        <v>16</v>
      </c>
    </row>
    <row r="434" spans="1:25">
      <c r="A434" s="118"/>
      <c r="B434" s="101">
        <v>1</v>
      </c>
      <c r="C434" s="90">
        <v>4</v>
      </c>
      <c r="D434" s="194">
        <v>67</v>
      </c>
      <c r="E434" s="191"/>
      <c r="F434" s="192"/>
      <c r="G434" s="192"/>
      <c r="H434" s="192"/>
      <c r="I434" s="192"/>
      <c r="J434" s="192"/>
      <c r="K434" s="192"/>
      <c r="L434" s="192"/>
      <c r="M434" s="192"/>
      <c r="N434" s="192"/>
      <c r="O434" s="192"/>
      <c r="P434" s="192"/>
      <c r="Q434" s="192"/>
      <c r="R434" s="192"/>
      <c r="S434" s="192"/>
      <c r="T434" s="192"/>
      <c r="U434" s="192"/>
      <c r="V434" s="192"/>
      <c r="W434" s="192"/>
      <c r="X434" s="192"/>
      <c r="Y434" s="193">
        <v>68</v>
      </c>
    </row>
    <row r="435" spans="1:25">
      <c r="A435" s="118"/>
      <c r="B435" s="101">
        <v>1</v>
      </c>
      <c r="C435" s="90">
        <v>5</v>
      </c>
      <c r="D435" s="194">
        <v>64</v>
      </c>
      <c r="E435" s="191"/>
      <c r="F435" s="192"/>
      <c r="G435" s="192"/>
      <c r="H435" s="192"/>
      <c r="I435" s="192"/>
      <c r="J435" s="192"/>
      <c r="K435" s="192"/>
      <c r="L435" s="192"/>
      <c r="M435" s="192"/>
      <c r="N435" s="192"/>
      <c r="O435" s="192"/>
      <c r="P435" s="192"/>
      <c r="Q435" s="192"/>
      <c r="R435" s="192"/>
      <c r="S435" s="192"/>
      <c r="T435" s="192"/>
      <c r="U435" s="192"/>
      <c r="V435" s="192"/>
      <c r="W435" s="192"/>
      <c r="X435" s="192"/>
      <c r="Y435" s="195"/>
    </row>
    <row r="436" spans="1:25">
      <c r="A436" s="118"/>
      <c r="B436" s="101">
        <v>1</v>
      </c>
      <c r="C436" s="90">
        <v>6</v>
      </c>
      <c r="D436" s="194">
        <v>68</v>
      </c>
      <c r="E436" s="191"/>
      <c r="F436" s="192"/>
      <c r="G436" s="192"/>
      <c r="H436" s="192"/>
      <c r="I436" s="192"/>
      <c r="J436" s="192"/>
      <c r="K436" s="192"/>
      <c r="L436" s="192"/>
      <c r="M436" s="192"/>
      <c r="N436" s="192"/>
      <c r="O436" s="192"/>
      <c r="P436" s="192"/>
      <c r="Q436" s="192"/>
      <c r="R436" s="192"/>
      <c r="S436" s="192"/>
      <c r="T436" s="192"/>
      <c r="U436" s="192"/>
      <c r="V436" s="192"/>
      <c r="W436" s="192"/>
      <c r="X436" s="192"/>
      <c r="Y436" s="195"/>
    </row>
    <row r="437" spans="1:25">
      <c r="A437" s="118"/>
      <c r="B437" s="102" t="s">
        <v>156</v>
      </c>
      <c r="C437" s="94"/>
      <c r="D437" s="196">
        <v>68</v>
      </c>
      <c r="E437" s="191"/>
      <c r="F437" s="192"/>
      <c r="G437" s="192"/>
      <c r="H437" s="192"/>
      <c r="I437" s="192"/>
      <c r="J437" s="192"/>
      <c r="K437" s="192"/>
      <c r="L437" s="192"/>
      <c r="M437" s="192"/>
      <c r="N437" s="192"/>
      <c r="O437" s="192"/>
      <c r="P437" s="192"/>
      <c r="Q437" s="192"/>
      <c r="R437" s="192"/>
      <c r="S437" s="192"/>
      <c r="T437" s="192"/>
      <c r="U437" s="192"/>
      <c r="V437" s="192"/>
      <c r="W437" s="192"/>
      <c r="X437" s="192"/>
      <c r="Y437" s="195"/>
    </row>
    <row r="438" spans="1:25">
      <c r="A438" s="118"/>
      <c r="B438" s="2" t="s">
        <v>157</v>
      </c>
      <c r="C438" s="114"/>
      <c r="D438" s="197">
        <v>68</v>
      </c>
      <c r="E438" s="191"/>
      <c r="F438" s="192"/>
      <c r="G438" s="192"/>
      <c r="H438" s="192"/>
      <c r="I438" s="192"/>
      <c r="J438" s="192"/>
      <c r="K438" s="192"/>
      <c r="L438" s="192"/>
      <c r="M438" s="192"/>
      <c r="N438" s="192"/>
      <c r="O438" s="192"/>
      <c r="P438" s="192"/>
      <c r="Q438" s="192"/>
      <c r="R438" s="192"/>
      <c r="S438" s="192"/>
      <c r="T438" s="192"/>
      <c r="U438" s="192"/>
      <c r="V438" s="192"/>
      <c r="W438" s="192"/>
      <c r="X438" s="192"/>
      <c r="Y438" s="195"/>
    </row>
    <row r="439" spans="1:25">
      <c r="A439" s="118"/>
      <c r="B439" s="2" t="s">
        <v>158</v>
      </c>
      <c r="C439" s="114"/>
      <c r="D439" s="197">
        <v>2.4494897427831779</v>
      </c>
      <c r="E439" s="191"/>
      <c r="F439" s="192"/>
      <c r="G439" s="192"/>
      <c r="H439" s="192"/>
      <c r="I439" s="192"/>
      <c r="J439" s="192"/>
      <c r="K439" s="192"/>
      <c r="L439" s="192"/>
      <c r="M439" s="192"/>
      <c r="N439" s="192"/>
      <c r="O439" s="192"/>
      <c r="P439" s="192"/>
      <c r="Q439" s="192"/>
      <c r="R439" s="192"/>
      <c r="S439" s="192"/>
      <c r="T439" s="192"/>
      <c r="U439" s="192"/>
      <c r="V439" s="192"/>
      <c r="W439" s="192"/>
      <c r="X439" s="192"/>
      <c r="Y439" s="195"/>
    </row>
    <row r="440" spans="1:25">
      <c r="A440" s="118"/>
      <c r="B440" s="2" t="s">
        <v>93</v>
      </c>
      <c r="C440" s="114"/>
      <c r="D440" s="95">
        <v>3.6021907982105555E-2</v>
      </c>
      <c r="E440" s="136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116"/>
    </row>
    <row r="441" spans="1:25">
      <c r="A441" s="118"/>
      <c r="B441" s="103" t="s">
        <v>159</v>
      </c>
      <c r="C441" s="114"/>
      <c r="D441" s="95">
        <v>0</v>
      </c>
      <c r="E441" s="136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116"/>
    </row>
    <row r="442" spans="1:25">
      <c r="B442" s="124"/>
      <c r="C442" s="102"/>
      <c r="D442" s="111"/>
    </row>
    <row r="443" spans="1:25">
      <c r="B443" s="128" t="s">
        <v>297</v>
      </c>
      <c r="Y443" s="112" t="s">
        <v>171</v>
      </c>
    </row>
    <row r="444" spans="1:25">
      <c r="A444" s="108" t="s">
        <v>57</v>
      </c>
      <c r="B444" s="100" t="s">
        <v>120</v>
      </c>
      <c r="C444" s="97" t="s">
        <v>121</v>
      </c>
      <c r="D444" s="98" t="s">
        <v>142</v>
      </c>
      <c r="E444" s="136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112">
        <v>1</v>
      </c>
    </row>
    <row r="445" spans="1:25">
      <c r="A445" s="118"/>
      <c r="B445" s="101" t="s">
        <v>143</v>
      </c>
      <c r="C445" s="90" t="s">
        <v>143</v>
      </c>
      <c r="D445" s="134" t="s">
        <v>145</v>
      </c>
      <c r="E445" s="136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112" t="s">
        <v>1</v>
      </c>
    </row>
    <row r="446" spans="1:25">
      <c r="A446" s="118"/>
      <c r="B446" s="101"/>
      <c r="C446" s="90"/>
      <c r="D446" s="91" t="s">
        <v>172</v>
      </c>
      <c r="E446" s="136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112">
        <v>3</v>
      </c>
    </row>
    <row r="447" spans="1:25">
      <c r="A447" s="118"/>
      <c r="B447" s="101"/>
      <c r="C447" s="90"/>
      <c r="D447" s="109"/>
      <c r="E447" s="136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112">
        <v>3</v>
      </c>
    </row>
    <row r="448" spans="1:25">
      <c r="A448" s="118"/>
      <c r="B448" s="100">
        <v>1</v>
      </c>
      <c r="C448" s="96">
        <v>1</v>
      </c>
      <c r="D448" s="171">
        <v>0.1</v>
      </c>
      <c r="E448" s="173"/>
      <c r="F448" s="174"/>
      <c r="G448" s="174"/>
      <c r="H448" s="174"/>
      <c r="I448" s="174"/>
      <c r="J448" s="174"/>
      <c r="K448" s="174"/>
      <c r="L448" s="174"/>
      <c r="M448" s="174"/>
      <c r="N448" s="174"/>
      <c r="O448" s="174"/>
      <c r="P448" s="174"/>
      <c r="Q448" s="174"/>
      <c r="R448" s="174"/>
      <c r="S448" s="174"/>
      <c r="T448" s="174"/>
      <c r="U448" s="174"/>
      <c r="V448" s="174"/>
      <c r="W448" s="174"/>
      <c r="X448" s="174"/>
      <c r="Y448" s="175">
        <v>1</v>
      </c>
    </row>
    <row r="449" spans="1:25">
      <c r="A449" s="118"/>
      <c r="B449" s="101">
        <v>1</v>
      </c>
      <c r="C449" s="90">
        <v>2</v>
      </c>
      <c r="D449" s="177">
        <v>0.09</v>
      </c>
      <c r="E449" s="173"/>
      <c r="F449" s="174"/>
      <c r="G449" s="174"/>
      <c r="H449" s="174"/>
      <c r="I449" s="174"/>
      <c r="J449" s="174"/>
      <c r="K449" s="174"/>
      <c r="L449" s="174"/>
      <c r="M449" s="174"/>
      <c r="N449" s="174"/>
      <c r="O449" s="174"/>
      <c r="P449" s="174"/>
      <c r="Q449" s="174"/>
      <c r="R449" s="174"/>
      <c r="S449" s="174"/>
      <c r="T449" s="174"/>
      <c r="U449" s="174"/>
      <c r="V449" s="174"/>
      <c r="W449" s="174"/>
      <c r="X449" s="174"/>
      <c r="Y449" s="175">
        <v>13</v>
      </c>
    </row>
    <row r="450" spans="1:25">
      <c r="A450" s="118"/>
      <c r="B450" s="101">
        <v>1</v>
      </c>
      <c r="C450" s="90">
        <v>3</v>
      </c>
      <c r="D450" s="177">
        <v>0.09</v>
      </c>
      <c r="E450" s="173"/>
      <c r="F450" s="174"/>
      <c r="G450" s="174"/>
      <c r="H450" s="174"/>
      <c r="I450" s="174"/>
      <c r="J450" s="174"/>
      <c r="K450" s="174"/>
      <c r="L450" s="174"/>
      <c r="M450" s="174"/>
      <c r="N450" s="174"/>
      <c r="O450" s="174"/>
      <c r="P450" s="174"/>
      <c r="Q450" s="174"/>
      <c r="R450" s="174"/>
      <c r="S450" s="174"/>
      <c r="T450" s="174"/>
      <c r="U450" s="174"/>
      <c r="V450" s="174"/>
      <c r="W450" s="174"/>
      <c r="X450" s="174"/>
      <c r="Y450" s="175">
        <v>16</v>
      </c>
    </row>
    <row r="451" spans="1:25">
      <c r="A451" s="118"/>
      <c r="B451" s="101">
        <v>1</v>
      </c>
      <c r="C451" s="90">
        <v>4</v>
      </c>
      <c r="D451" s="177">
        <v>0.09</v>
      </c>
      <c r="E451" s="173"/>
      <c r="F451" s="174"/>
      <c r="G451" s="174"/>
      <c r="H451" s="174"/>
      <c r="I451" s="174"/>
      <c r="J451" s="174"/>
      <c r="K451" s="174"/>
      <c r="L451" s="174"/>
      <c r="M451" s="174"/>
      <c r="N451" s="174"/>
      <c r="O451" s="174"/>
      <c r="P451" s="174"/>
      <c r="Q451" s="174"/>
      <c r="R451" s="174"/>
      <c r="S451" s="174"/>
      <c r="T451" s="174"/>
      <c r="U451" s="174"/>
      <c r="V451" s="174"/>
      <c r="W451" s="174"/>
      <c r="X451" s="174"/>
      <c r="Y451" s="175">
        <v>9.1666666666666702E-2</v>
      </c>
    </row>
    <row r="452" spans="1:25">
      <c r="A452" s="118"/>
      <c r="B452" s="101">
        <v>1</v>
      </c>
      <c r="C452" s="90">
        <v>5</v>
      </c>
      <c r="D452" s="177">
        <v>0.09</v>
      </c>
      <c r="E452" s="173"/>
      <c r="F452" s="174"/>
      <c r="G452" s="174"/>
      <c r="H452" s="174"/>
      <c r="I452" s="174"/>
      <c r="J452" s="174"/>
      <c r="K452" s="174"/>
      <c r="L452" s="174"/>
      <c r="M452" s="174"/>
      <c r="N452" s="174"/>
      <c r="O452" s="174"/>
      <c r="P452" s="174"/>
      <c r="Q452" s="174"/>
      <c r="R452" s="174"/>
      <c r="S452" s="174"/>
      <c r="T452" s="174"/>
      <c r="U452" s="174"/>
      <c r="V452" s="174"/>
      <c r="W452" s="174"/>
      <c r="X452" s="174"/>
      <c r="Y452" s="115"/>
    </row>
    <row r="453" spans="1:25">
      <c r="A453" s="118"/>
      <c r="B453" s="101">
        <v>1</v>
      </c>
      <c r="C453" s="90">
        <v>6</v>
      </c>
      <c r="D453" s="177">
        <v>0.09</v>
      </c>
      <c r="E453" s="173"/>
      <c r="F453" s="174"/>
      <c r="G453" s="174"/>
      <c r="H453" s="174"/>
      <c r="I453" s="174"/>
      <c r="J453" s="174"/>
      <c r="K453" s="174"/>
      <c r="L453" s="174"/>
      <c r="M453" s="174"/>
      <c r="N453" s="174"/>
      <c r="O453" s="174"/>
      <c r="P453" s="174"/>
      <c r="Q453" s="174"/>
      <c r="R453" s="174"/>
      <c r="S453" s="174"/>
      <c r="T453" s="174"/>
      <c r="U453" s="174"/>
      <c r="V453" s="174"/>
      <c r="W453" s="174"/>
      <c r="X453" s="174"/>
      <c r="Y453" s="115"/>
    </row>
    <row r="454" spans="1:25">
      <c r="A454" s="118"/>
      <c r="B454" s="102" t="s">
        <v>156</v>
      </c>
      <c r="C454" s="94"/>
      <c r="D454" s="179">
        <v>9.166666666666666E-2</v>
      </c>
      <c r="E454" s="173"/>
      <c r="F454" s="174"/>
      <c r="G454" s="174"/>
      <c r="H454" s="174"/>
      <c r="I454" s="174"/>
      <c r="J454" s="174"/>
      <c r="K454" s="174"/>
      <c r="L454" s="174"/>
      <c r="M454" s="174"/>
      <c r="N454" s="174"/>
      <c r="O454" s="174"/>
      <c r="P454" s="174"/>
      <c r="Q454" s="174"/>
      <c r="R454" s="174"/>
      <c r="S454" s="174"/>
      <c r="T454" s="174"/>
      <c r="U454" s="174"/>
      <c r="V454" s="174"/>
      <c r="W454" s="174"/>
      <c r="X454" s="174"/>
      <c r="Y454" s="115"/>
    </row>
    <row r="455" spans="1:25">
      <c r="A455" s="118"/>
      <c r="B455" s="2" t="s">
        <v>157</v>
      </c>
      <c r="C455" s="114"/>
      <c r="D455" s="107">
        <v>0.09</v>
      </c>
      <c r="E455" s="173"/>
      <c r="F455" s="174"/>
      <c r="G455" s="174"/>
      <c r="H455" s="174"/>
      <c r="I455" s="174"/>
      <c r="J455" s="174"/>
      <c r="K455" s="174"/>
      <c r="L455" s="174"/>
      <c r="M455" s="174"/>
      <c r="N455" s="174"/>
      <c r="O455" s="174"/>
      <c r="P455" s="174"/>
      <c r="Q455" s="174"/>
      <c r="R455" s="174"/>
      <c r="S455" s="174"/>
      <c r="T455" s="174"/>
      <c r="U455" s="174"/>
      <c r="V455" s="174"/>
      <c r="W455" s="174"/>
      <c r="X455" s="174"/>
      <c r="Y455" s="115"/>
    </row>
    <row r="456" spans="1:25">
      <c r="A456" s="118"/>
      <c r="B456" s="2" t="s">
        <v>158</v>
      </c>
      <c r="C456" s="114"/>
      <c r="D456" s="107">
        <v>4.0824829046386332E-3</v>
      </c>
      <c r="E456" s="136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115"/>
    </row>
    <row r="457" spans="1:25">
      <c r="A457" s="118"/>
      <c r="B457" s="2" t="s">
        <v>93</v>
      </c>
      <c r="C457" s="114"/>
      <c r="D457" s="95">
        <v>4.4536177141512368E-2</v>
      </c>
      <c r="E457" s="136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116"/>
    </row>
    <row r="458" spans="1:25">
      <c r="A458" s="118"/>
      <c r="B458" s="103" t="s">
        <v>159</v>
      </c>
      <c r="C458" s="114"/>
      <c r="D458" s="95">
        <v>-4.4408920985006262E-16</v>
      </c>
      <c r="E458" s="136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116"/>
    </row>
    <row r="459" spans="1:25">
      <c r="B459" s="124"/>
      <c r="C459" s="102"/>
      <c r="D459" s="111"/>
    </row>
    <row r="460" spans="1:25">
      <c r="B460" s="128" t="s">
        <v>298</v>
      </c>
      <c r="Y460" s="112" t="s">
        <v>171</v>
      </c>
    </row>
    <row r="461" spans="1:25">
      <c r="A461" s="108" t="s">
        <v>37</v>
      </c>
      <c r="B461" s="100" t="s">
        <v>120</v>
      </c>
      <c r="C461" s="97" t="s">
        <v>121</v>
      </c>
      <c r="D461" s="98" t="s">
        <v>142</v>
      </c>
      <c r="E461" s="136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112">
        <v>1</v>
      </c>
    </row>
    <row r="462" spans="1:25">
      <c r="A462" s="118"/>
      <c r="B462" s="101" t="s">
        <v>143</v>
      </c>
      <c r="C462" s="90" t="s">
        <v>143</v>
      </c>
      <c r="D462" s="134" t="s">
        <v>145</v>
      </c>
      <c r="E462" s="136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112" t="s">
        <v>3</v>
      </c>
    </row>
    <row r="463" spans="1:25">
      <c r="A463" s="118"/>
      <c r="B463" s="101"/>
      <c r="C463" s="90"/>
      <c r="D463" s="91" t="s">
        <v>172</v>
      </c>
      <c r="E463" s="136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112">
        <v>2</v>
      </c>
    </row>
    <row r="464" spans="1:25">
      <c r="A464" s="118"/>
      <c r="B464" s="101"/>
      <c r="C464" s="90"/>
      <c r="D464" s="109"/>
      <c r="E464" s="136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112">
        <v>2</v>
      </c>
    </row>
    <row r="465" spans="1:25">
      <c r="A465" s="118"/>
      <c r="B465" s="100">
        <v>1</v>
      </c>
      <c r="C465" s="96">
        <v>1</v>
      </c>
      <c r="D465" s="104">
        <v>10</v>
      </c>
      <c r="E465" s="136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112">
        <v>1</v>
      </c>
    </row>
    <row r="466" spans="1:25">
      <c r="A466" s="118"/>
      <c r="B466" s="101">
        <v>1</v>
      </c>
      <c r="C466" s="90">
        <v>2</v>
      </c>
      <c r="D466" s="92">
        <v>9</v>
      </c>
      <c r="E466" s="136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112">
        <v>14</v>
      </c>
    </row>
    <row r="467" spans="1:25">
      <c r="A467" s="118"/>
      <c r="B467" s="101">
        <v>1</v>
      </c>
      <c r="C467" s="90">
        <v>3</v>
      </c>
      <c r="D467" s="92">
        <v>10</v>
      </c>
      <c r="E467" s="136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112">
        <v>16</v>
      </c>
    </row>
    <row r="468" spans="1:25">
      <c r="A468" s="118"/>
      <c r="B468" s="101">
        <v>1</v>
      </c>
      <c r="C468" s="90">
        <v>4</v>
      </c>
      <c r="D468" s="92">
        <v>9</v>
      </c>
      <c r="E468" s="136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112">
        <v>9.5</v>
      </c>
    </row>
    <row r="469" spans="1:25">
      <c r="A469" s="118"/>
      <c r="B469" s="101">
        <v>1</v>
      </c>
      <c r="C469" s="90">
        <v>5</v>
      </c>
      <c r="D469" s="92">
        <v>10</v>
      </c>
      <c r="E469" s="136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113"/>
    </row>
    <row r="470" spans="1:25">
      <c r="A470" s="118"/>
      <c r="B470" s="101">
        <v>1</v>
      </c>
      <c r="C470" s="90">
        <v>6</v>
      </c>
      <c r="D470" s="92">
        <v>9</v>
      </c>
      <c r="E470" s="136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113"/>
    </row>
    <row r="471" spans="1:25">
      <c r="A471" s="118"/>
      <c r="B471" s="102" t="s">
        <v>156</v>
      </c>
      <c r="C471" s="94"/>
      <c r="D471" s="106">
        <v>9.5</v>
      </c>
      <c r="E471" s="136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113"/>
    </row>
    <row r="472" spans="1:25">
      <c r="A472" s="118"/>
      <c r="B472" s="2" t="s">
        <v>157</v>
      </c>
      <c r="C472" s="114"/>
      <c r="D472" s="93">
        <v>9.5</v>
      </c>
      <c r="E472" s="136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113"/>
    </row>
    <row r="473" spans="1:25">
      <c r="A473" s="118"/>
      <c r="B473" s="2" t="s">
        <v>158</v>
      </c>
      <c r="C473" s="114"/>
      <c r="D473" s="93">
        <v>0.54772255750516607</v>
      </c>
      <c r="E473" s="180"/>
      <c r="F473" s="181"/>
      <c r="G473" s="181"/>
      <c r="H473" s="181"/>
      <c r="I473" s="181"/>
      <c r="J473" s="181"/>
      <c r="K473" s="181"/>
      <c r="L473" s="181"/>
      <c r="M473" s="181"/>
      <c r="N473" s="181"/>
      <c r="O473" s="181"/>
      <c r="P473" s="181"/>
      <c r="Q473" s="181"/>
      <c r="R473" s="181"/>
      <c r="S473" s="181"/>
      <c r="T473" s="181"/>
      <c r="U473" s="181"/>
      <c r="V473" s="181"/>
      <c r="W473" s="181"/>
      <c r="X473" s="181"/>
      <c r="Y473" s="113"/>
    </row>
    <row r="474" spans="1:25">
      <c r="A474" s="118"/>
      <c r="B474" s="2" t="s">
        <v>93</v>
      </c>
      <c r="C474" s="114"/>
      <c r="D474" s="95">
        <v>5.7655006053175376E-2</v>
      </c>
      <c r="E474" s="136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116"/>
    </row>
    <row r="475" spans="1:25">
      <c r="A475" s="118"/>
      <c r="B475" s="103" t="s">
        <v>159</v>
      </c>
      <c r="C475" s="114"/>
      <c r="D475" s="95">
        <v>0</v>
      </c>
      <c r="E475" s="136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116"/>
    </row>
    <row r="476" spans="1:25">
      <c r="B476" s="124"/>
      <c r="C476" s="102"/>
      <c r="D476" s="111"/>
    </row>
    <row r="477" spans="1:25">
      <c r="B477" s="128" t="s">
        <v>299</v>
      </c>
      <c r="Y477" s="112" t="s">
        <v>171</v>
      </c>
    </row>
    <row r="478" spans="1:25">
      <c r="A478" s="108" t="s">
        <v>43</v>
      </c>
      <c r="B478" s="100" t="s">
        <v>120</v>
      </c>
      <c r="C478" s="97" t="s">
        <v>121</v>
      </c>
      <c r="D478" s="98" t="s">
        <v>142</v>
      </c>
      <c r="E478" s="136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112">
        <v>1</v>
      </c>
    </row>
    <row r="479" spans="1:25">
      <c r="A479" s="118"/>
      <c r="B479" s="101" t="s">
        <v>143</v>
      </c>
      <c r="C479" s="90" t="s">
        <v>143</v>
      </c>
      <c r="D479" s="134" t="s">
        <v>145</v>
      </c>
      <c r="E479" s="136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112" t="s">
        <v>3</v>
      </c>
    </row>
    <row r="480" spans="1:25">
      <c r="A480" s="118"/>
      <c r="B480" s="101"/>
      <c r="C480" s="90"/>
      <c r="D480" s="91" t="s">
        <v>172</v>
      </c>
      <c r="E480" s="136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112">
        <v>0</v>
      </c>
    </row>
    <row r="481" spans="1:25">
      <c r="A481" s="118"/>
      <c r="B481" s="101"/>
      <c r="C481" s="90"/>
      <c r="D481" s="109"/>
      <c r="E481" s="136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112">
        <v>0</v>
      </c>
    </row>
    <row r="482" spans="1:25">
      <c r="A482" s="118"/>
      <c r="B482" s="100">
        <v>1</v>
      </c>
      <c r="C482" s="96">
        <v>1</v>
      </c>
      <c r="D482" s="190">
        <v>130</v>
      </c>
      <c r="E482" s="191"/>
      <c r="F482" s="192"/>
      <c r="G482" s="192"/>
      <c r="H482" s="192"/>
      <c r="I482" s="192"/>
      <c r="J482" s="192"/>
      <c r="K482" s="192"/>
      <c r="L482" s="192"/>
      <c r="M482" s="192"/>
      <c r="N482" s="192"/>
      <c r="O482" s="192"/>
      <c r="P482" s="192"/>
      <c r="Q482" s="192"/>
      <c r="R482" s="192"/>
      <c r="S482" s="192"/>
      <c r="T482" s="192"/>
      <c r="U482" s="192"/>
      <c r="V482" s="192"/>
      <c r="W482" s="192"/>
      <c r="X482" s="192"/>
      <c r="Y482" s="193">
        <v>1</v>
      </c>
    </row>
    <row r="483" spans="1:25">
      <c r="A483" s="118"/>
      <c r="B483" s="101">
        <v>1</v>
      </c>
      <c r="C483" s="90">
        <v>2</v>
      </c>
      <c r="D483" s="194">
        <v>129</v>
      </c>
      <c r="E483" s="191"/>
      <c r="F483" s="192"/>
      <c r="G483" s="192"/>
      <c r="H483" s="192"/>
      <c r="I483" s="192"/>
      <c r="J483" s="192"/>
      <c r="K483" s="192"/>
      <c r="L483" s="192"/>
      <c r="M483" s="192"/>
      <c r="N483" s="192"/>
      <c r="O483" s="192"/>
      <c r="P483" s="192"/>
      <c r="Q483" s="192"/>
      <c r="R483" s="192"/>
      <c r="S483" s="192"/>
      <c r="T483" s="192"/>
      <c r="U483" s="192"/>
      <c r="V483" s="192"/>
      <c r="W483" s="192"/>
      <c r="X483" s="192"/>
      <c r="Y483" s="193">
        <v>16</v>
      </c>
    </row>
    <row r="484" spans="1:25">
      <c r="A484" s="118"/>
      <c r="B484" s="101">
        <v>1</v>
      </c>
      <c r="C484" s="90">
        <v>3</v>
      </c>
      <c r="D484" s="194">
        <v>132</v>
      </c>
      <c r="E484" s="191"/>
      <c r="F484" s="192"/>
      <c r="G484" s="192"/>
      <c r="H484" s="192"/>
      <c r="I484" s="192"/>
      <c r="J484" s="192"/>
      <c r="K484" s="192"/>
      <c r="L484" s="192"/>
      <c r="M484" s="192"/>
      <c r="N484" s="192"/>
      <c r="O484" s="192"/>
      <c r="P484" s="192"/>
      <c r="Q484" s="192"/>
      <c r="R484" s="192"/>
      <c r="S484" s="192"/>
      <c r="T484" s="192"/>
      <c r="U484" s="192"/>
      <c r="V484" s="192"/>
      <c r="W484" s="192"/>
      <c r="X484" s="192"/>
      <c r="Y484" s="193">
        <v>16</v>
      </c>
    </row>
    <row r="485" spans="1:25">
      <c r="A485" s="118"/>
      <c r="B485" s="101">
        <v>1</v>
      </c>
      <c r="C485" s="90">
        <v>4</v>
      </c>
      <c r="D485" s="194">
        <v>122</v>
      </c>
      <c r="E485" s="191"/>
      <c r="F485" s="192"/>
      <c r="G485" s="192"/>
      <c r="H485" s="192"/>
      <c r="I485" s="192"/>
      <c r="J485" s="192"/>
      <c r="K485" s="192"/>
      <c r="L485" s="192"/>
      <c r="M485" s="192"/>
      <c r="N485" s="192"/>
      <c r="O485" s="192"/>
      <c r="P485" s="192"/>
      <c r="Q485" s="192"/>
      <c r="R485" s="192"/>
      <c r="S485" s="192"/>
      <c r="T485" s="192"/>
      <c r="U485" s="192"/>
      <c r="V485" s="192"/>
      <c r="W485" s="192"/>
      <c r="X485" s="192"/>
      <c r="Y485" s="193">
        <v>127</v>
      </c>
    </row>
    <row r="486" spans="1:25">
      <c r="A486" s="118"/>
      <c r="B486" s="101">
        <v>1</v>
      </c>
      <c r="C486" s="90">
        <v>5</v>
      </c>
      <c r="D486" s="194">
        <v>125</v>
      </c>
      <c r="E486" s="191"/>
      <c r="F486" s="192"/>
      <c r="G486" s="192"/>
      <c r="H486" s="192"/>
      <c r="I486" s="192"/>
      <c r="J486" s="192"/>
      <c r="K486" s="192"/>
      <c r="L486" s="192"/>
      <c r="M486" s="192"/>
      <c r="N486" s="192"/>
      <c r="O486" s="192"/>
      <c r="P486" s="192"/>
      <c r="Q486" s="192"/>
      <c r="R486" s="192"/>
      <c r="S486" s="192"/>
      <c r="T486" s="192"/>
      <c r="U486" s="192"/>
      <c r="V486" s="192"/>
      <c r="W486" s="192"/>
      <c r="X486" s="192"/>
      <c r="Y486" s="195"/>
    </row>
    <row r="487" spans="1:25">
      <c r="A487" s="118"/>
      <c r="B487" s="101">
        <v>1</v>
      </c>
      <c r="C487" s="90">
        <v>6</v>
      </c>
      <c r="D487" s="194">
        <v>124</v>
      </c>
      <c r="E487" s="191"/>
      <c r="F487" s="192"/>
      <c r="G487" s="192"/>
      <c r="H487" s="192"/>
      <c r="I487" s="192"/>
      <c r="J487" s="192"/>
      <c r="K487" s="192"/>
      <c r="L487" s="192"/>
      <c r="M487" s="192"/>
      <c r="N487" s="192"/>
      <c r="O487" s="192"/>
      <c r="P487" s="192"/>
      <c r="Q487" s="192"/>
      <c r="R487" s="192"/>
      <c r="S487" s="192"/>
      <c r="T487" s="192"/>
      <c r="U487" s="192"/>
      <c r="V487" s="192"/>
      <c r="W487" s="192"/>
      <c r="X487" s="192"/>
      <c r="Y487" s="195"/>
    </row>
    <row r="488" spans="1:25">
      <c r="A488" s="118"/>
      <c r="B488" s="102" t="s">
        <v>156</v>
      </c>
      <c r="C488" s="94"/>
      <c r="D488" s="196">
        <v>127</v>
      </c>
      <c r="E488" s="191"/>
      <c r="F488" s="192"/>
      <c r="G488" s="192"/>
      <c r="H488" s="192"/>
      <c r="I488" s="192"/>
      <c r="J488" s="192"/>
      <c r="K488" s="192"/>
      <c r="L488" s="192"/>
      <c r="M488" s="192"/>
      <c r="N488" s="192"/>
      <c r="O488" s="192"/>
      <c r="P488" s="192"/>
      <c r="Q488" s="192"/>
      <c r="R488" s="192"/>
      <c r="S488" s="192"/>
      <c r="T488" s="192"/>
      <c r="U488" s="192"/>
      <c r="V488" s="192"/>
      <c r="W488" s="192"/>
      <c r="X488" s="192"/>
      <c r="Y488" s="195"/>
    </row>
    <row r="489" spans="1:25">
      <c r="A489" s="118"/>
      <c r="B489" s="2" t="s">
        <v>157</v>
      </c>
      <c r="C489" s="114"/>
      <c r="D489" s="197">
        <v>127</v>
      </c>
      <c r="E489" s="191"/>
      <c r="F489" s="192"/>
      <c r="G489" s="192"/>
      <c r="H489" s="192"/>
      <c r="I489" s="192"/>
      <c r="J489" s="192"/>
      <c r="K489" s="192"/>
      <c r="L489" s="192"/>
      <c r="M489" s="192"/>
      <c r="N489" s="192"/>
      <c r="O489" s="192"/>
      <c r="P489" s="192"/>
      <c r="Q489" s="192"/>
      <c r="R489" s="192"/>
      <c r="S489" s="192"/>
      <c r="T489" s="192"/>
      <c r="U489" s="192"/>
      <c r="V489" s="192"/>
      <c r="W489" s="192"/>
      <c r="X489" s="192"/>
      <c r="Y489" s="195"/>
    </row>
    <row r="490" spans="1:25">
      <c r="A490" s="118"/>
      <c r="B490" s="2" t="s">
        <v>158</v>
      </c>
      <c r="C490" s="114"/>
      <c r="D490" s="197">
        <v>3.8987177379235853</v>
      </c>
      <c r="E490" s="191"/>
      <c r="F490" s="192"/>
      <c r="G490" s="192"/>
      <c r="H490" s="192"/>
      <c r="I490" s="192"/>
      <c r="J490" s="192"/>
      <c r="K490" s="192"/>
      <c r="L490" s="192"/>
      <c r="M490" s="192"/>
      <c r="N490" s="192"/>
      <c r="O490" s="192"/>
      <c r="P490" s="192"/>
      <c r="Q490" s="192"/>
      <c r="R490" s="192"/>
      <c r="S490" s="192"/>
      <c r="T490" s="192"/>
      <c r="U490" s="192"/>
      <c r="V490" s="192"/>
      <c r="W490" s="192"/>
      <c r="X490" s="192"/>
      <c r="Y490" s="195"/>
    </row>
    <row r="491" spans="1:25">
      <c r="A491" s="118"/>
      <c r="B491" s="2" t="s">
        <v>93</v>
      </c>
      <c r="C491" s="114"/>
      <c r="D491" s="95">
        <v>3.0698564865540044E-2</v>
      </c>
      <c r="E491" s="136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116"/>
    </row>
    <row r="492" spans="1:25">
      <c r="A492" s="118"/>
      <c r="B492" s="103" t="s">
        <v>159</v>
      </c>
      <c r="C492" s="114"/>
      <c r="D492" s="95">
        <v>0</v>
      </c>
      <c r="E492" s="136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116"/>
    </row>
    <row r="493" spans="1:25">
      <c r="B493" s="124"/>
      <c r="C493" s="102"/>
      <c r="D493" s="111"/>
    </row>
    <row r="494" spans="1:25">
      <c r="B494" s="128" t="s">
        <v>300</v>
      </c>
      <c r="Y494" s="112" t="s">
        <v>66</v>
      </c>
    </row>
    <row r="495" spans="1:25">
      <c r="A495" s="108" t="s">
        <v>59</v>
      </c>
      <c r="B495" s="100" t="s">
        <v>120</v>
      </c>
      <c r="C495" s="97" t="s">
        <v>121</v>
      </c>
      <c r="D495" s="98" t="s">
        <v>142</v>
      </c>
      <c r="E495" s="99" t="s">
        <v>142</v>
      </c>
      <c r="F495" s="99" t="s">
        <v>142</v>
      </c>
      <c r="G495" s="99" t="s">
        <v>142</v>
      </c>
      <c r="H495" s="99" t="s">
        <v>142</v>
      </c>
      <c r="I495" s="99" t="s">
        <v>142</v>
      </c>
      <c r="J495" s="99" t="s">
        <v>142</v>
      </c>
      <c r="K495" s="99" t="s">
        <v>142</v>
      </c>
      <c r="L495" s="99" t="s">
        <v>142</v>
      </c>
      <c r="M495" s="99" t="s">
        <v>142</v>
      </c>
      <c r="N495" s="99" t="s">
        <v>142</v>
      </c>
      <c r="O495" s="99" t="s">
        <v>142</v>
      </c>
      <c r="P495" s="99" t="s">
        <v>142</v>
      </c>
      <c r="Q495" s="99" t="s">
        <v>142</v>
      </c>
      <c r="R495" s="99" t="s">
        <v>142</v>
      </c>
      <c r="S495" s="99" t="s">
        <v>142</v>
      </c>
      <c r="T495" s="136"/>
      <c r="U495" s="2"/>
      <c r="V495" s="2"/>
      <c r="W495" s="2"/>
      <c r="X495" s="2"/>
      <c r="Y495" s="112">
        <v>1</v>
      </c>
    </row>
    <row r="496" spans="1:25">
      <c r="A496" s="118"/>
      <c r="B496" s="101" t="s">
        <v>143</v>
      </c>
      <c r="C496" s="90" t="s">
        <v>143</v>
      </c>
      <c r="D496" s="134" t="s">
        <v>146</v>
      </c>
      <c r="E496" s="135" t="s">
        <v>147</v>
      </c>
      <c r="F496" s="135" t="s">
        <v>148</v>
      </c>
      <c r="G496" s="135" t="s">
        <v>149</v>
      </c>
      <c r="H496" s="135" t="s">
        <v>144</v>
      </c>
      <c r="I496" s="135" t="s">
        <v>151</v>
      </c>
      <c r="J496" s="135" t="s">
        <v>145</v>
      </c>
      <c r="K496" s="135" t="s">
        <v>152</v>
      </c>
      <c r="L496" s="135" t="s">
        <v>153</v>
      </c>
      <c r="M496" s="135" t="s">
        <v>161</v>
      </c>
      <c r="N496" s="135" t="s">
        <v>162</v>
      </c>
      <c r="O496" s="135" t="s">
        <v>163</v>
      </c>
      <c r="P496" s="135" t="s">
        <v>165</v>
      </c>
      <c r="Q496" s="135" t="s">
        <v>166</v>
      </c>
      <c r="R496" s="135" t="s">
        <v>167</v>
      </c>
      <c r="S496" s="135" t="s">
        <v>168</v>
      </c>
      <c r="T496" s="136"/>
      <c r="U496" s="2"/>
      <c r="V496" s="2"/>
      <c r="W496" s="2"/>
      <c r="X496" s="2"/>
      <c r="Y496" s="112" t="s">
        <v>1</v>
      </c>
    </row>
    <row r="497" spans="1:25">
      <c r="A497" s="118"/>
      <c r="B497" s="101"/>
      <c r="C497" s="90"/>
      <c r="D497" s="91" t="s">
        <v>173</v>
      </c>
      <c r="E497" s="92" t="s">
        <v>173</v>
      </c>
      <c r="F497" s="92" t="s">
        <v>173</v>
      </c>
      <c r="G497" s="92" t="s">
        <v>173</v>
      </c>
      <c r="H497" s="92" t="s">
        <v>173</v>
      </c>
      <c r="I497" s="92" t="s">
        <v>173</v>
      </c>
      <c r="J497" s="92" t="s">
        <v>172</v>
      </c>
      <c r="K497" s="92" t="s">
        <v>173</v>
      </c>
      <c r="L497" s="92" t="s">
        <v>173</v>
      </c>
      <c r="M497" s="92" t="s">
        <v>173</v>
      </c>
      <c r="N497" s="92" t="s">
        <v>173</v>
      </c>
      <c r="O497" s="92" t="s">
        <v>173</v>
      </c>
      <c r="P497" s="92" t="s">
        <v>173</v>
      </c>
      <c r="Q497" s="92" t="s">
        <v>173</v>
      </c>
      <c r="R497" s="92" t="s">
        <v>173</v>
      </c>
      <c r="S497" s="92" t="s">
        <v>173</v>
      </c>
      <c r="T497" s="136"/>
      <c r="U497" s="2"/>
      <c r="V497" s="2"/>
      <c r="W497" s="2"/>
      <c r="X497" s="2"/>
      <c r="Y497" s="112">
        <v>3</v>
      </c>
    </row>
    <row r="498" spans="1:25">
      <c r="A498" s="118"/>
      <c r="B498" s="101"/>
      <c r="C498" s="90"/>
      <c r="D498" s="109"/>
      <c r="E498" s="109"/>
      <c r="F498" s="109"/>
      <c r="G498" s="109"/>
      <c r="H498" s="109"/>
      <c r="I498" s="109"/>
      <c r="J498" s="109"/>
      <c r="K498" s="109"/>
      <c r="L498" s="109"/>
      <c r="M498" s="109"/>
      <c r="N498" s="109"/>
      <c r="O498" s="109"/>
      <c r="P498" s="109"/>
      <c r="Q498" s="109"/>
      <c r="R498" s="109"/>
      <c r="S498" s="109"/>
      <c r="T498" s="136"/>
      <c r="U498" s="2"/>
      <c r="V498" s="2"/>
      <c r="W498" s="2"/>
      <c r="X498" s="2"/>
      <c r="Y498" s="112">
        <v>3</v>
      </c>
    </row>
    <row r="499" spans="1:25">
      <c r="A499" s="118"/>
      <c r="B499" s="100">
        <v>1</v>
      </c>
      <c r="C499" s="96">
        <v>1</v>
      </c>
      <c r="D499" s="171">
        <v>0.33664299999999997</v>
      </c>
      <c r="E499" s="171">
        <v>0.33100000000000002</v>
      </c>
      <c r="F499" s="172">
        <v>0.34354484163705046</v>
      </c>
      <c r="G499" s="171">
        <v>0.373</v>
      </c>
      <c r="H499" s="172">
        <v>0.33500000000000002</v>
      </c>
      <c r="I499" s="171">
        <v>0.35</v>
      </c>
      <c r="J499" s="172">
        <v>0.37</v>
      </c>
      <c r="K499" s="171">
        <v>0.37</v>
      </c>
      <c r="L499" s="171">
        <v>0.38</v>
      </c>
      <c r="M499" s="171">
        <v>0.37</v>
      </c>
      <c r="N499" s="171">
        <v>0.34079999999999999</v>
      </c>
      <c r="O499" s="171">
        <v>0.34499999999999997</v>
      </c>
      <c r="P499" s="171">
        <v>0.38400000000000001</v>
      </c>
      <c r="Q499" s="171">
        <v>0.37</v>
      </c>
      <c r="R499" s="171">
        <v>0.36</v>
      </c>
      <c r="S499" s="171">
        <v>0.4</v>
      </c>
      <c r="T499" s="173"/>
      <c r="U499" s="174"/>
      <c r="V499" s="174"/>
      <c r="W499" s="174"/>
      <c r="X499" s="174"/>
      <c r="Y499" s="175">
        <v>1</v>
      </c>
    </row>
    <row r="500" spans="1:25">
      <c r="A500" s="118"/>
      <c r="B500" s="101">
        <v>1</v>
      </c>
      <c r="C500" s="90">
        <v>2</v>
      </c>
      <c r="D500" s="177">
        <v>0.33636199999999999</v>
      </c>
      <c r="E500" s="177">
        <v>0.33400000000000002</v>
      </c>
      <c r="F500" s="178">
        <v>0.35178483455640169</v>
      </c>
      <c r="G500" s="177">
        <v>0.34129999999999999</v>
      </c>
      <c r="H500" s="178">
        <v>0.34499999999999997</v>
      </c>
      <c r="I500" s="177">
        <v>0.35</v>
      </c>
      <c r="J500" s="178">
        <v>0.37</v>
      </c>
      <c r="K500" s="177">
        <v>0.37</v>
      </c>
      <c r="L500" s="177">
        <v>0.36</v>
      </c>
      <c r="M500" s="177">
        <v>0.37</v>
      </c>
      <c r="N500" s="177">
        <v>0.33549999999999996</v>
      </c>
      <c r="O500" s="177">
        <v>0.35199999999999998</v>
      </c>
      <c r="P500" s="177">
        <v>0.38400000000000001</v>
      </c>
      <c r="Q500" s="177">
        <v>0.36</v>
      </c>
      <c r="R500" s="177">
        <v>0.36</v>
      </c>
      <c r="S500" s="177">
        <v>0.37</v>
      </c>
      <c r="T500" s="173"/>
      <c r="U500" s="174"/>
      <c r="V500" s="174"/>
      <c r="W500" s="174"/>
      <c r="X500" s="174"/>
      <c r="Y500" s="175">
        <v>42</v>
      </c>
    </row>
    <row r="501" spans="1:25">
      <c r="A501" s="118"/>
      <c r="B501" s="101">
        <v>1</v>
      </c>
      <c r="C501" s="90">
        <v>3</v>
      </c>
      <c r="D501" s="177">
        <v>0.32798749999999999</v>
      </c>
      <c r="E501" s="177">
        <v>0.33100000000000002</v>
      </c>
      <c r="F501" s="178">
        <v>0.34612558949544259</v>
      </c>
      <c r="G501" s="177">
        <v>0.35170000000000001</v>
      </c>
      <c r="H501" s="178">
        <v>0.33999999999999997</v>
      </c>
      <c r="I501" s="177">
        <v>0.35</v>
      </c>
      <c r="J501" s="178">
        <v>0.36</v>
      </c>
      <c r="K501" s="178">
        <v>0.37</v>
      </c>
      <c r="L501" s="107">
        <v>0.37</v>
      </c>
      <c r="M501" s="107">
        <v>0.36</v>
      </c>
      <c r="N501" s="107">
        <v>0.33140000000000003</v>
      </c>
      <c r="O501" s="107">
        <v>0.35299999999999998</v>
      </c>
      <c r="P501" s="107">
        <v>0.37</v>
      </c>
      <c r="Q501" s="107">
        <v>0.37</v>
      </c>
      <c r="R501" s="107">
        <v>0.37</v>
      </c>
      <c r="S501" s="107">
        <v>0.37</v>
      </c>
      <c r="T501" s="173"/>
      <c r="U501" s="174"/>
      <c r="V501" s="174"/>
      <c r="W501" s="174"/>
      <c r="X501" s="174"/>
      <c r="Y501" s="175">
        <v>16</v>
      </c>
    </row>
    <row r="502" spans="1:25">
      <c r="A502" s="118"/>
      <c r="B502" s="101">
        <v>1</v>
      </c>
      <c r="C502" s="90">
        <v>4</v>
      </c>
      <c r="D502" s="177">
        <v>0.32479800000000003</v>
      </c>
      <c r="E502" s="177">
        <v>0.33600000000000002</v>
      </c>
      <c r="F502" s="178">
        <v>0.34310955155826589</v>
      </c>
      <c r="G502" s="177">
        <v>0.32519999999999999</v>
      </c>
      <c r="H502" s="178">
        <v>0.33999999999999997</v>
      </c>
      <c r="I502" s="177">
        <v>0.34</v>
      </c>
      <c r="J502" s="178">
        <v>0.34</v>
      </c>
      <c r="K502" s="178">
        <v>0.38</v>
      </c>
      <c r="L502" s="107">
        <v>0.36</v>
      </c>
      <c r="M502" s="107">
        <v>0.37</v>
      </c>
      <c r="N502" s="107">
        <v>0.3332</v>
      </c>
      <c r="O502" s="107">
        <v>0.34599999999999997</v>
      </c>
      <c r="P502" s="107">
        <v>0.38400000000000001</v>
      </c>
      <c r="Q502" s="107">
        <v>0.37</v>
      </c>
      <c r="R502" s="107">
        <v>0.36</v>
      </c>
      <c r="S502" s="107">
        <v>0.37</v>
      </c>
      <c r="T502" s="173"/>
      <c r="U502" s="174"/>
      <c r="V502" s="174"/>
      <c r="W502" s="174"/>
      <c r="X502" s="174"/>
      <c r="Y502" s="175">
        <v>0.35500381425756106</v>
      </c>
    </row>
    <row r="503" spans="1:25">
      <c r="A503" s="118"/>
      <c r="B503" s="101">
        <v>1</v>
      </c>
      <c r="C503" s="90">
        <v>5</v>
      </c>
      <c r="D503" s="177">
        <v>0.333984</v>
      </c>
      <c r="E503" s="177">
        <v>0.33100000000000002</v>
      </c>
      <c r="F503" s="177">
        <v>0.34440784068238783</v>
      </c>
      <c r="G503" s="177">
        <v>0.34639999999999999</v>
      </c>
      <c r="H503" s="177">
        <v>0.34499999999999997</v>
      </c>
      <c r="I503" s="177">
        <v>0.34</v>
      </c>
      <c r="J503" s="177">
        <v>0.36</v>
      </c>
      <c r="K503" s="177">
        <v>0.38</v>
      </c>
      <c r="L503" s="177">
        <v>0.37</v>
      </c>
      <c r="M503" s="177">
        <v>0.37</v>
      </c>
      <c r="N503" s="177">
        <v>0.32919999999999999</v>
      </c>
      <c r="O503" s="177">
        <v>0.35899999999999999</v>
      </c>
      <c r="P503" s="177">
        <v>0.38</v>
      </c>
      <c r="Q503" s="216">
        <v>0.40999999999999992</v>
      </c>
      <c r="R503" s="177">
        <v>0.35</v>
      </c>
      <c r="S503" s="177">
        <v>0.38</v>
      </c>
      <c r="T503" s="173"/>
      <c r="U503" s="174"/>
      <c r="V503" s="174"/>
      <c r="W503" s="174"/>
      <c r="X503" s="174"/>
      <c r="Y503" s="115"/>
    </row>
    <row r="504" spans="1:25">
      <c r="A504" s="118"/>
      <c r="B504" s="101">
        <v>1</v>
      </c>
      <c r="C504" s="90">
        <v>6</v>
      </c>
      <c r="D504" s="177">
        <v>0.33618599999999998</v>
      </c>
      <c r="E504" s="177">
        <v>0.32800000000000001</v>
      </c>
      <c r="F504" s="177">
        <v>0.33973301079630619</v>
      </c>
      <c r="G504" s="177">
        <v>0.35189999999999999</v>
      </c>
      <c r="H504" s="177">
        <v>0.34499999999999997</v>
      </c>
      <c r="I504" s="177">
        <v>0.35</v>
      </c>
      <c r="J504" s="177">
        <v>0.36</v>
      </c>
      <c r="K504" s="177">
        <v>0.37</v>
      </c>
      <c r="L504" s="177">
        <v>0.36</v>
      </c>
      <c r="M504" s="177">
        <v>0.36</v>
      </c>
      <c r="N504" s="177">
        <v>0.33210000000000001</v>
      </c>
      <c r="O504" s="177">
        <v>0.35299999999999998</v>
      </c>
      <c r="P504" s="177">
        <v>0.36499999999999999</v>
      </c>
      <c r="Q504" s="177">
        <v>0.37</v>
      </c>
      <c r="R504" s="177">
        <v>0.35</v>
      </c>
      <c r="S504" s="177">
        <v>0.38</v>
      </c>
      <c r="T504" s="173"/>
      <c r="U504" s="174"/>
      <c r="V504" s="174"/>
      <c r="W504" s="174"/>
      <c r="X504" s="174"/>
      <c r="Y504" s="115"/>
    </row>
    <row r="505" spans="1:25">
      <c r="A505" s="118"/>
      <c r="B505" s="102" t="s">
        <v>156</v>
      </c>
      <c r="C505" s="94"/>
      <c r="D505" s="179">
        <v>0.33266008333333336</v>
      </c>
      <c r="E505" s="179">
        <v>0.33183333333333337</v>
      </c>
      <c r="F505" s="179">
        <v>0.34478427812097578</v>
      </c>
      <c r="G505" s="179">
        <v>0.34824999999999995</v>
      </c>
      <c r="H505" s="179">
        <v>0.34166666666666662</v>
      </c>
      <c r="I505" s="179">
        <v>0.34666666666666668</v>
      </c>
      <c r="J505" s="179">
        <v>0.36000000000000004</v>
      </c>
      <c r="K505" s="179">
        <v>0.37333333333333329</v>
      </c>
      <c r="L505" s="179">
        <v>0.36666666666666664</v>
      </c>
      <c r="M505" s="179">
        <v>0.3666666666666667</v>
      </c>
      <c r="N505" s="179">
        <v>0.33369999999999994</v>
      </c>
      <c r="O505" s="179">
        <v>0.35133333333333328</v>
      </c>
      <c r="P505" s="179">
        <v>0.37783333333333324</v>
      </c>
      <c r="Q505" s="179">
        <v>0.375</v>
      </c>
      <c r="R505" s="179">
        <v>0.35833333333333334</v>
      </c>
      <c r="S505" s="179">
        <v>0.37833333333333335</v>
      </c>
      <c r="T505" s="173"/>
      <c r="U505" s="174"/>
      <c r="V505" s="174"/>
      <c r="W505" s="174"/>
      <c r="X505" s="174"/>
      <c r="Y505" s="115"/>
    </row>
    <row r="506" spans="1:25">
      <c r="A506" s="118"/>
      <c r="B506" s="2" t="s">
        <v>157</v>
      </c>
      <c r="C506" s="114"/>
      <c r="D506" s="107">
        <v>0.33508499999999997</v>
      </c>
      <c r="E506" s="107">
        <v>0.33100000000000002</v>
      </c>
      <c r="F506" s="107">
        <v>0.34397634115971915</v>
      </c>
      <c r="G506" s="107">
        <v>0.34904999999999997</v>
      </c>
      <c r="H506" s="107">
        <v>0.34249999999999997</v>
      </c>
      <c r="I506" s="107">
        <v>0.35</v>
      </c>
      <c r="J506" s="107">
        <v>0.36</v>
      </c>
      <c r="K506" s="107">
        <v>0.37</v>
      </c>
      <c r="L506" s="107">
        <v>0.36499999999999999</v>
      </c>
      <c r="M506" s="107">
        <v>0.37</v>
      </c>
      <c r="N506" s="107">
        <v>0.33265</v>
      </c>
      <c r="O506" s="107">
        <v>0.35249999999999998</v>
      </c>
      <c r="P506" s="107">
        <v>0.38200000000000001</v>
      </c>
      <c r="Q506" s="107">
        <v>0.37</v>
      </c>
      <c r="R506" s="107">
        <v>0.36</v>
      </c>
      <c r="S506" s="107">
        <v>0.375</v>
      </c>
      <c r="T506" s="173"/>
      <c r="U506" s="174"/>
      <c r="V506" s="174"/>
      <c r="W506" s="174"/>
      <c r="X506" s="174"/>
      <c r="Y506" s="115"/>
    </row>
    <row r="507" spans="1:25">
      <c r="A507" s="118"/>
      <c r="B507" s="2" t="s">
        <v>158</v>
      </c>
      <c r="C507" s="114"/>
      <c r="D507" s="107">
        <v>5.0477330596681242E-3</v>
      </c>
      <c r="E507" s="107">
        <v>2.7868739954771335E-3</v>
      </c>
      <c r="F507" s="107">
        <v>4.0200702779139025E-3</v>
      </c>
      <c r="G507" s="107">
        <v>1.5625715983595762E-2</v>
      </c>
      <c r="H507" s="107">
        <v>4.0824829046386159E-3</v>
      </c>
      <c r="I507" s="107">
        <v>5.1639777949431982E-3</v>
      </c>
      <c r="J507" s="107">
        <v>1.0954451150103312E-2</v>
      </c>
      <c r="K507" s="107">
        <v>5.1639777949432268E-3</v>
      </c>
      <c r="L507" s="107">
        <v>8.1649658092772682E-3</v>
      </c>
      <c r="M507" s="107">
        <v>5.1639777949432268E-3</v>
      </c>
      <c r="N507" s="107">
        <v>4.0496913462633091E-3</v>
      </c>
      <c r="O507" s="107">
        <v>5.1639777949432268E-3</v>
      </c>
      <c r="P507" s="107">
        <v>8.3046171896521987E-3</v>
      </c>
      <c r="Q507" s="107">
        <v>1.7606816861658981E-2</v>
      </c>
      <c r="R507" s="107">
        <v>7.5277265270908165E-3</v>
      </c>
      <c r="S507" s="107">
        <v>1.1690451944500132E-2</v>
      </c>
      <c r="T507" s="136"/>
      <c r="U507" s="2"/>
      <c r="V507" s="2"/>
      <c r="W507" s="2"/>
      <c r="X507" s="2"/>
      <c r="Y507" s="115"/>
    </row>
    <row r="508" spans="1:25">
      <c r="A508" s="118"/>
      <c r="B508" s="2" t="s">
        <v>93</v>
      </c>
      <c r="C508" s="114"/>
      <c r="D508" s="95">
        <v>1.5173846555585015E-2</v>
      </c>
      <c r="E508" s="95">
        <v>8.3984148532711203E-3</v>
      </c>
      <c r="F508" s="95">
        <v>1.1659668183893713E-2</v>
      </c>
      <c r="G508" s="95">
        <v>4.4869249055551369E-2</v>
      </c>
      <c r="H508" s="95">
        <v>1.1948730452600829E-2</v>
      </c>
      <c r="I508" s="95">
        <v>1.4896089793105379E-2</v>
      </c>
      <c r="J508" s="95">
        <v>3.0429030972509197E-2</v>
      </c>
      <c r="K508" s="95">
        <v>1.3832083379312216E-2</v>
      </c>
      <c r="L508" s="95">
        <v>2.2268088570756187E-2</v>
      </c>
      <c r="M508" s="95">
        <v>1.4083575804390618E-2</v>
      </c>
      <c r="N508" s="95">
        <v>1.2135724741574198E-2</v>
      </c>
      <c r="O508" s="95">
        <v>1.4698229017864975E-2</v>
      </c>
      <c r="P508" s="95">
        <v>2.1979577917032731E-2</v>
      </c>
      <c r="Q508" s="95">
        <v>4.6951511631090619E-2</v>
      </c>
      <c r="R508" s="95">
        <v>2.100760891281158E-2</v>
      </c>
      <c r="S508" s="95">
        <v>3.0899872981057615E-2</v>
      </c>
      <c r="T508" s="136"/>
      <c r="U508" s="2"/>
      <c r="V508" s="2"/>
      <c r="W508" s="2"/>
      <c r="X508" s="2"/>
      <c r="Y508" s="116"/>
    </row>
    <row r="509" spans="1:25">
      <c r="A509" s="118"/>
      <c r="B509" s="103" t="s">
        <v>159</v>
      </c>
      <c r="C509" s="114"/>
      <c r="D509" s="95">
        <v>-6.293941086508148E-2</v>
      </c>
      <c r="E509" s="95">
        <v>-6.5268259082470359E-2</v>
      </c>
      <c r="F509" s="95">
        <v>-2.8787116436925997E-2</v>
      </c>
      <c r="G509" s="95">
        <v>-1.9024624486600916E-2</v>
      </c>
      <c r="H509" s="95">
        <v>-3.7569026177330378E-2</v>
      </c>
      <c r="I509" s="95">
        <v>-2.3484670462852075E-2</v>
      </c>
      <c r="J509" s="95">
        <v>1.4073611442422918E-2</v>
      </c>
      <c r="K509" s="95">
        <v>5.1631893347697577E-2</v>
      </c>
      <c r="L509" s="95">
        <v>3.2852752395060136E-2</v>
      </c>
      <c r="M509" s="95">
        <v>3.2852752395060358E-2</v>
      </c>
      <c r="N509" s="95">
        <v>-6.0010099615732115E-2</v>
      </c>
      <c r="O509" s="95">
        <v>-1.0339271796006133E-2</v>
      </c>
      <c r="P509" s="95">
        <v>6.4307813490727783E-2</v>
      </c>
      <c r="Q509" s="95">
        <v>5.6326678585857159E-2</v>
      </c>
      <c r="R509" s="95">
        <v>9.3788262042633352E-3</v>
      </c>
      <c r="S509" s="95">
        <v>6.571624906217588E-2</v>
      </c>
      <c r="T509" s="136"/>
      <c r="U509" s="2"/>
      <c r="V509" s="2"/>
      <c r="W509" s="2"/>
      <c r="X509" s="2"/>
      <c r="Y509" s="116"/>
    </row>
    <row r="510" spans="1:25">
      <c r="B510" s="124"/>
      <c r="C510" s="102"/>
      <c r="D510" s="111"/>
      <c r="E510" s="111"/>
      <c r="F510" s="111"/>
      <c r="G510" s="111"/>
      <c r="H510" s="111"/>
      <c r="I510" s="111"/>
      <c r="J510" s="111"/>
      <c r="K510" s="111"/>
      <c r="L510" s="111"/>
      <c r="M510" s="111"/>
      <c r="N510" s="111"/>
      <c r="O510" s="111"/>
      <c r="P510" s="111"/>
      <c r="Q510" s="111"/>
      <c r="R510" s="111"/>
      <c r="S510" s="111"/>
    </row>
    <row r="511" spans="1:25">
      <c r="B511" s="128" t="s">
        <v>301</v>
      </c>
      <c r="Y511" s="112" t="s">
        <v>171</v>
      </c>
    </row>
    <row r="512" spans="1:25">
      <c r="A512" s="108" t="s">
        <v>6</v>
      </c>
      <c r="B512" s="100" t="s">
        <v>120</v>
      </c>
      <c r="C512" s="97" t="s">
        <v>121</v>
      </c>
      <c r="D512" s="98" t="s">
        <v>142</v>
      </c>
      <c r="E512" s="136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112">
        <v>1</v>
      </c>
    </row>
    <row r="513" spans="1:25">
      <c r="A513" s="118"/>
      <c r="B513" s="101" t="s">
        <v>143</v>
      </c>
      <c r="C513" s="90" t="s">
        <v>143</v>
      </c>
      <c r="D513" s="134" t="s">
        <v>145</v>
      </c>
      <c r="E513" s="136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112" t="s">
        <v>3</v>
      </c>
    </row>
    <row r="514" spans="1:25">
      <c r="A514" s="118"/>
      <c r="B514" s="101"/>
      <c r="C514" s="90"/>
      <c r="D514" s="91" t="s">
        <v>172</v>
      </c>
      <c r="E514" s="136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112">
        <v>2</v>
      </c>
    </row>
    <row r="515" spans="1:25">
      <c r="A515" s="118"/>
      <c r="B515" s="101"/>
      <c r="C515" s="90"/>
      <c r="D515" s="109"/>
      <c r="E515" s="136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112">
        <v>2</v>
      </c>
    </row>
    <row r="516" spans="1:25">
      <c r="A516" s="118"/>
      <c r="B516" s="100">
        <v>1</v>
      </c>
      <c r="C516" s="96">
        <v>1</v>
      </c>
      <c r="D516" s="104">
        <v>0.3</v>
      </c>
      <c r="E516" s="136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112">
        <v>1</v>
      </c>
    </row>
    <row r="517" spans="1:25">
      <c r="A517" s="118"/>
      <c r="B517" s="101">
        <v>1</v>
      </c>
      <c r="C517" s="90">
        <v>2</v>
      </c>
      <c r="D517" s="92">
        <v>0.3</v>
      </c>
      <c r="E517" s="136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112">
        <v>18</v>
      </c>
    </row>
    <row r="518" spans="1:25">
      <c r="A518" s="118"/>
      <c r="B518" s="101">
        <v>1</v>
      </c>
      <c r="C518" s="90">
        <v>3</v>
      </c>
      <c r="D518" s="92">
        <v>0.2</v>
      </c>
      <c r="E518" s="136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112">
        <v>16</v>
      </c>
    </row>
    <row r="519" spans="1:25">
      <c r="A519" s="118"/>
      <c r="B519" s="101">
        <v>1</v>
      </c>
      <c r="C519" s="90">
        <v>4</v>
      </c>
      <c r="D519" s="92">
        <v>0.2</v>
      </c>
      <c r="E519" s="136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112">
        <v>0.28333333333333299</v>
      </c>
    </row>
    <row r="520" spans="1:25">
      <c r="A520" s="118"/>
      <c r="B520" s="101">
        <v>1</v>
      </c>
      <c r="C520" s="90">
        <v>5</v>
      </c>
      <c r="D520" s="92">
        <v>0.2</v>
      </c>
      <c r="E520" s="136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113"/>
    </row>
    <row r="521" spans="1:25">
      <c r="A521" s="118"/>
      <c r="B521" s="101">
        <v>1</v>
      </c>
      <c r="C521" s="90">
        <v>6</v>
      </c>
      <c r="D521" s="92">
        <v>0.5</v>
      </c>
      <c r="E521" s="136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113"/>
    </row>
    <row r="522" spans="1:25">
      <c r="A522" s="118"/>
      <c r="B522" s="102" t="s">
        <v>156</v>
      </c>
      <c r="C522" s="94"/>
      <c r="D522" s="106">
        <v>0.28333333333333333</v>
      </c>
      <c r="E522" s="136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113"/>
    </row>
    <row r="523" spans="1:25">
      <c r="A523" s="118"/>
      <c r="B523" s="2" t="s">
        <v>157</v>
      </c>
      <c r="C523" s="114"/>
      <c r="D523" s="93">
        <v>0.25</v>
      </c>
      <c r="E523" s="136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113"/>
    </row>
    <row r="524" spans="1:25">
      <c r="A524" s="118"/>
      <c r="B524" s="2" t="s">
        <v>158</v>
      </c>
      <c r="C524" s="114"/>
      <c r="D524" s="93">
        <v>0.11690451944500128</v>
      </c>
      <c r="E524" s="180"/>
      <c r="F524" s="181"/>
      <c r="G524" s="181"/>
      <c r="H524" s="181"/>
      <c r="I524" s="181"/>
      <c r="J524" s="181"/>
      <c r="K524" s="181"/>
      <c r="L524" s="181"/>
      <c r="M524" s="181"/>
      <c r="N524" s="181"/>
      <c r="O524" s="181"/>
      <c r="P524" s="181"/>
      <c r="Q524" s="181"/>
      <c r="R524" s="181"/>
      <c r="S524" s="181"/>
      <c r="T524" s="181"/>
      <c r="U524" s="181"/>
      <c r="V524" s="181"/>
      <c r="W524" s="181"/>
      <c r="X524" s="181"/>
      <c r="Y524" s="113"/>
    </row>
    <row r="525" spans="1:25">
      <c r="A525" s="118"/>
      <c r="B525" s="2" t="s">
        <v>93</v>
      </c>
      <c r="C525" s="114"/>
      <c r="D525" s="95">
        <v>0.4126041862764751</v>
      </c>
      <c r="E525" s="136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116"/>
    </row>
    <row r="526" spans="1:25">
      <c r="A526" s="118"/>
      <c r="B526" s="103" t="s">
        <v>159</v>
      </c>
      <c r="C526" s="114"/>
      <c r="D526" s="95">
        <v>1.1102230246251565E-15</v>
      </c>
      <c r="E526" s="136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116"/>
    </row>
    <row r="527" spans="1:25">
      <c r="B527" s="124"/>
      <c r="C527" s="102"/>
      <c r="D527" s="111"/>
    </row>
    <row r="528" spans="1:25">
      <c r="B528" s="128" t="s">
        <v>302</v>
      </c>
      <c r="Y528" s="112" t="s">
        <v>171</v>
      </c>
    </row>
    <row r="529" spans="1:25">
      <c r="A529" s="108" t="s">
        <v>9</v>
      </c>
      <c r="B529" s="100" t="s">
        <v>120</v>
      </c>
      <c r="C529" s="97" t="s">
        <v>121</v>
      </c>
      <c r="D529" s="98" t="s">
        <v>142</v>
      </c>
      <c r="E529" s="136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112">
        <v>1</v>
      </c>
    </row>
    <row r="530" spans="1:25">
      <c r="A530" s="118"/>
      <c r="B530" s="101" t="s">
        <v>143</v>
      </c>
      <c r="C530" s="90" t="s">
        <v>143</v>
      </c>
      <c r="D530" s="134" t="s">
        <v>145</v>
      </c>
      <c r="E530" s="136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112" t="s">
        <v>3</v>
      </c>
    </row>
    <row r="531" spans="1:25">
      <c r="A531" s="118"/>
      <c r="B531" s="101"/>
      <c r="C531" s="90"/>
      <c r="D531" s="91" t="s">
        <v>172</v>
      </c>
      <c r="E531" s="136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112">
        <v>2</v>
      </c>
    </row>
    <row r="532" spans="1:25">
      <c r="A532" s="118"/>
      <c r="B532" s="101"/>
      <c r="C532" s="90"/>
      <c r="D532" s="109"/>
      <c r="E532" s="136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112">
        <v>2</v>
      </c>
    </row>
    <row r="533" spans="1:25">
      <c r="A533" s="118"/>
      <c r="B533" s="100">
        <v>1</v>
      </c>
      <c r="C533" s="96">
        <v>1</v>
      </c>
      <c r="D533" s="104">
        <v>7.3</v>
      </c>
      <c r="E533" s="136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112">
        <v>1</v>
      </c>
    </row>
    <row r="534" spans="1:25">
      <c r="A534" s="118"/>
      <c r="B534" s="101">
        <v>1</v>
      </c>
      <c r="C534" s="90">
        <v>2</v>
      </c>
      <c r="D534" s="92">
        <v>7.5</v>
      </c>
      <c r="E534" s="136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112">
        <v>19</v>
      </c>
    </row>
    <row r="535" spans="1:25">
      <c r="A535" s="118"/>
      <c r="B535" s="101">
        <v>1</v>
      </c>
      <c r="C535" s="90">
        <v>3</v>
      </c>
      <c r="D535" s="92">
        <v>7.4</v>
      </c>
      <c r="E535" s="136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112">
        <v>16</v>
      </c>
    </row>
    <row r="536" spans="1:25">
      <c r="A536" s="118"/>
      <c r="B536" s="101">
        <v>1</v>
      </c>
      <c r="C536" s="90">
        <v>4</v>
      </c>
      <c r="D536" s="92">
        <v>6.9</v>
      </c>
      <c r="E536" s="136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112">
        <v>7.3333333333333304</v>
      </c>
    </row>
    <row r="537" spans="1:25">
      <c r="A537" s="118"/>
      <c r="B537" s="101">
        <v>1</v>
      </c>
      <c r="C537" s="90">
        <v>5</v>
      </c>
      <c r="D537" s="92">
        <v>7</v>
      </c>
      <c r="E537" s="136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113"/>
    </row>
    <row r="538" spans="1:25">
      <c r="A538" s="118"/>
      <c r="B538" s="101">
        <v>1</v>
      </c>
      <c r="C538" s="90">
        <v>6</v>
      </c>
      <c r="D538" s="92">
        <v>7.9</v>
      </c>
      <c r="E538" s="136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113"/>
    </row>
    <row r="539" spans="1:25">
      <c r="A539" s="118"/>
      <c r="B539" s="102" t="s">
        <v>156</v>
      </c>
      <c r="C539" s="94"/>
      <c r="D539" s="106">
        <v>7.333333333333333</v>
      </c>
      <c r="E539" s="136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113"/>
    </row>
    <row r="540" spans="1:25">
      <c r="A540" s="118"/>
      <c r="B540" s="2" t="s">
        <v>157</v>
      </c>
      <c r="C540" s="114"/>
      <c r="D540" s="93">
        <v>7.35</v>
      </c>
      <c r="E540" s="136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113"/>
    </row>
    <row r="541" spans="1:25">
      <c r="A541" s="118"/>
      <c r="B541" s="2" t="s">
        <v>158</v>
      </c>
      <c r="C541" s="114"/>
      <c r="D541" s="93">
        <v>0.36147844564602566</v>
      </c>
      <c r="E541" s="180"/>
      <c r="F541" s="181"/>
      <c r="G541" s="181"/>
      <c r="H541" s="181"/>
      <c r="I541" s="181"/>
      <c r="J541" s="181"/>
      <c r="K541" s="181"/>
      <c r="L541" s="181"/>
      <c r="M541" s="181"/>
      <c r="N541" s="181"/>
      <c r="O541" s="181"/>
      <c r="P541" s="181"/>
      <c r="Q541" s="181"/>
      <c r="R541" s="181"/>
      <c r="S541" s="181"/>
      <c r="T541" s="181"/>
      <c r="U541" s="181"/>
      <c r="V541" s="181"/>
      <c r="W541" s="181"/>
      <c r="X541" s="181"/>
      <c r="Y541" s="113"/>
    </row>
    <row r="542" spans="1:25">
      <c r="A542" s="118"/>
      <c r="B542" s="2" t="s">
        <v>93</v>
      </c>
      <c r="C542" s="114"/>
      <c r="D542" s="95">
        <v>4.9292515315367137E-2</v>
      </c>
      <c r="E542" s="136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116"/>
    </row>
    <row r="543" spans="1:25">
      <c r="A543" s="118"/>
      <c r="B543" s="103" t="s">
        <v>159</v>
      </c>
      <c r="C543" s="114"/>
      <c r="D543" s="95">
        <v>4.4408920985006262E-16</v>
      </c>
      <c r="E543" s="136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116"/>
    </row>
    <row r="544" spans="1:25">
      <c r="B544" s="124"/>
      <c r="C544" s="102"/>
      <c r="D544" s="111"/>
    </row>
    <row r="545" spans="1:25">
      <c r="B545" s="128" t="s">
        <v>303</v>
      </c>
      <c r="Y545" s="112" t="s">
        <v>171</v>
      </c>
    </row>
    <row r="546" spans="1:25">
      <c r="A546" s="108" t="s">
        <v>60</v>
      </c>
      <c r="B546" s="100" t="s">
        <v>120</v>
      </c>
      <c r="C546" s="97" t="s">
        <v>121</v>
      </c>
      <c r="D546" s="98" t="s">
        <v>142</v>
      </c>
      <c r="E546" s="136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112">
        <v>1</v>
      </c>
    </row>
    <row r="547" spans="1:25">
      <c r="A547" s="118"/>
      <c r="B547" s="101" t="s">
        <v>143</v>
      </c>
      <c r="C547" s="90" t="s">
        <v>143</v>
      </c>
      <c r="D547" s="134" t="s">
        <v>145</v>
      </c>
      <c r="E547" s="136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112" t="s">
        <v>3</v>
      </c>
    </row>
    <row r="548" spans="1:25">
      <c r="A548" s="118"/>
      <c r="B548" s="101"/>
      <c r="C548" s="90"/>
      <c r="D548" s="91" t="s">
        <v>172</v>
      </c>
      <c r="E548" s="136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112">
        <v>2</v>
      </c>
    </row>
    <row r="549" spans="1:25">
      <c r="A549" s="118"/>
      <c r="B549" s="101"/>
      <c r="C549" s="90"/>
      <c r="D549" s="109"/>
      <c r="E549" s="136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112">
        <v>2</v>
      </c>
    </row>
    <row r="550" spans="1:25">
      <c r="A550" s="118"/>
      <c r="B550" s="100">
        <v>1</v>
      </c>
      <c r="C550" s="96">
        <v>1</v>
      </c>
      <c r="D550" s="104">
        <v>2</v>
      </c>
      <c r="E550" s="136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112">
        <v>1</v>
      </c>
    </row>
    <row r="551" spans="1:25">
      <c r="A551" s="118"/>
      <c r="B551" s="101">
        <v>1</v>
      </c>
      <c r="C551" s="90">
        <v>2</v>
      </c>
      <c r="D551" s="92">
        <v>2</v>
      </c>
      <c r="E551" s="136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112">
        <v>1</v>
      </c>
    </row>
    <row r="552" spans="1:25">
      <c r="A552" s="118"/>
      <c r="B552" s="101">
        <v>1</v>
      </c>
      <c r="C552" s="90">
        <v>3</v>
      </c>
      <c r="D552" s="92">
        <v>2</v>
      </c>
      <c r="E552" s="136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112">
        <v>16</v>
      </c>
    </row>
    <row r="553" spans="1:25">
      <c r="A553" s="118"/>
      <c r="B553" s="101">
        <v>1</v>
      </c>
      <c r="C553" s="90">
        <v>4</v>
      </c>
      <c r="D553" s="92">
        <v>2</v>
      </c>
      <c r="E553" s="136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112">
        <v>1.8333333333333299</v>
      </c>
    </row>
    <row r="554" spans="1:25">
      <c r="A554" s="118"/>
      <c r="B554" s="101">
        <v>1</v>
      </c>
      <c r="C554" s="90">
        <v>5</v>
      </c>
      <c r="D554" s="92">
        <v>1</v>
      </c>
      <c r="E554" s="136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113"/>
    </row>
    <row r="555" spans="1:25">
      <c r="A555" s="118"/>
      <c r="B555" s="101">
        <v>1</v>
      </c>
      <c r="C555" s="90">
        <v>6</v>
      </c>
      <c r="D555" s="92">
        <v>2</v>
      </c>
      <c r="E555" s="136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113"/>
    </row>
    <row r="556" spans="1:25">
      <c r="A556" s="118"/>
      <c r="B556" s="102" t="s">
        <v>156</v>
      </c>
      <c r="C556" s="94"/>
      <c r="D556" s="106">
        <v>1.8333333333333333</v>
      </c>
      <c r="E556" s="136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113"/>
    </row>
    <row r="557" spans="1:25">
      <c r="A557" s="118"/>
      <c r="B557" s="2" t="s">
        <v>157</v>
      </c>
      <c r="C557" s="114"/>
      <c r="D557" s="93">
        <v>2</v>
      </c>
      <c r="E557" s="136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113"/>
    </row>
    <row r="558" spans="1:25">
      <c r="A558" s="118"/>
      <c r="B558" s="2" t="s">
        <v>158</v>
      </c>
      <c r="C558" s="114"/>
      <c r="D558" s="93">
        <v>0.40824829046386274</v>
      </c>
      <c r="E558" s="180"/>
      <c r="F558" s="181"/>
      <c r="G558" s="181"/>
      <c r="H558" s="181"/>
      <c r="I558" s="181"/>
      <c r="J558" s="181"/>
      <c r="K558" s="181"/>
      <c r="L558" s="181"/>
      <c r="M558" s="181"/>
      <c r="N558" s="181"/>
      <c r="O558" s="181"/>
      <c r="P558" s="181"/>
      <c r="Q558" s="181"/>
      <c r="R558" s="181"/>
      <c r="S558" s="181"/>
      <c r="T558" s="181"/>
      <c r="U558" s="181"/>
      <c r="V558" s="181"/>
      <c r="W558" s="181"/>
      <c r="X558" s="181"/>
      <c r="Y558" s="113"/>
    </row>
    <row r="559" spans="1:25">
      <c r="A559" s="118"/>
      <c r="B559" s="2" t="s">
        <v>93</v>
      </c>
      <c r="C559" s="114"/>
      <c r="D559" s="95">
        <v>0.2226808857075615</v>
      </c>
      <c r="E559" s="136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116"/>
    </row>
    <row r="560" spans="1:25">
      <c r="A560" s="118"/>
      <c r="B560" s="103" t="s">
        <v>159</v>
      </c>
      <c r="C560" s="114"/>
      <c r="D560" s="95">
        <v>1.7763568394002505E-15</v>
      </c>
      <c r="E560" s="136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116"/>
    </row>
    <row r="561" spans="1:25">
      <c r="B561" s="124"/>
      <c r="C561" s="102"/>
      <c r="D561" s="111"/>
    </row>
    <row r="562" spans="1:25">
      <c r="B562" s="128" t="s">
        <v>304</v>
      </c>
      <c r="Y562" s="112" t="s">
        <v>171</v>
      </c>
    </row>
    <row r="563" spans="1:25">
      <c r="A563" s="108" t="s">
        <v>15</v>
      </c>
      <c r="B563" s="100" t="s">
        <v>120</v>
      </c>
      <c r="C563" s="97" t="s">
        <v>121</v>
      </c>
      <c r="D563" s="98" t="s">
        <v>142</v>
      </c>
      <c r="E563" s="136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112">
        <v>1</v>
      </c>
    </row>
    <row r="564" spans="1:25">
      <c r="A564" s="118"/>
      <c r="B564" s="101" t="s">
        <v>143</v>
      </c>
      <c r="C564" s="90" t="s">
        <v>143</v>
      </c>
      <c r="D564" s="134" t="s">
        <v>145</v>
      </c>
      <c r="E564" s="136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112" t="s">
        <v>3</v>
      </c>
    </row>
    <row r="565" spans="1:25">
      <c r="A565" s="118"/>
      <c r="B565" s="101"/>
      <c r="C565" s="90"/>
      <c r="D565" s="91" t="s">
        <v>172</v>
      </c>
      <c r="E565" s="136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112">
        <v>2</v>
      </c>
    </row>
    <row r="566" spans="1:25">
      <c r="A566" s="118"/>
      <c r="B566" s="101"/>
      <c r="C566" s="90"/>
      <c r="D566" s="109"/>
      <c r="E566" s="136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112">
        <v>2</v>
      </c>
    </row>
    <row r="567" spans="1:25">
      <c r="A567" s="118"/>
      <c r="B567" s="100">
        <v>1</v>
      </c>
      <c r="C567" s="96">
        <v>1</v>
      </c>
      <c r="D567" s="104">
        <v>4.9000000000000004</v>
      </c>
      <c r="E567" s="136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112">
        <v>1</v>
      </c>
    </row>
    <row r="568" spans="1:25">
      <c r="A568" s="118"/>
      <c r="B568" s="101">
        <v>1</v>
      </c>
      <c r="C568" s="90">
        <v>2</v>
      </c>
      <c r="D568" s="92">
        <v>4.9000000000000004</v>
      </c>
      <c r="E568" s="136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112">
        <v>3</v>
      </c>
    </row>
    <row r="569" spans="1:25">
      <c r="A569" s="118"/>
      <c r="B569" s="101">
        <v>1</v>
      </c>
      <c r="C569" s="90">
        <v>3</v>
      </c>
      <c r="D569" s="92">
        <v>4.9000000000000004</v>
      </c>
      <c r="E569" s="136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112">
        <v>16</v>
      </c>
    </row>
    <row r="570" spans="1:25">
      <c r="A570" s="118"/>
      <c r="B570" s="101">
        <v>1</v>
      </c>
      <c r="C570" s="90">
        <v>4</v>
      </c>
      <c r="D570" s="92">
        <v>4.4000000000000004</v>
      </c>
      <c r="E570" s="136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112">
        <v>4.7666666666666702</v>
      </c>
    </row>
    <row r="571" spans="1:25">
      <c r="A571" s="118"/>
      <c r="B571" s="101">
        <v>1</v>
      </c>
      <c r="C571" s="90">
        <v>5</v>
      </c>
      <c r="D571" s="92">
        <v>4.5999999999999996</v>
      </c>
      <c r="E571" s="136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113"/>
    </row>
    <row r="572" spans="1:25">
      <c r="A572" s="118"/>
      <c r="B572" s="101">
        <v>1</v>
      </c>
      <c r="C572" s="90">
        <v>6</v>
      </c>
      <c r="D572" s="92">
        <v>4.9000000000000004</v>
      </c>
      <c r="E572" s="136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113"/>
    </row>
    <row r="573" spans="1:25">
      <c r="A573" s="118"/>
      <c r="B573" s="102" t="s">
        <v>156</v>
      </c>
      <c r="C573" s="94"/>
      <c r="D573" s="106">
        <v>4.7666666666666666</v>
      </c>
      <c r="E573" s="136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113"/>
    </row>
    <row r="574" spans="1:25">
      <c r="A574" s="118"/>
      <c r="B574" s="2" t="s">
        <v>157</v>
      </c>
      <c r="C574" s="114"/>
      <c r="D574" s="93">
        <v>4.9000000000000004</v>
      </c>
      <c r="E574" s="136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113"/>
    </row>
    <row r="575" spans="1:25">
      <c r="A575" s="118"/>
      <c r="B575" s="2" t="s">
        <v>158</v>
      </c>
      <c r="C575" s="114"/>
      <c r="D575" s="93">
        <v>0.21602468994692881</v>
      </c>
      <c r="E575" s="180"/>
      <c r="F575" s="181"/>
      <c r="G575" s="181"/>
      <c r="H575" s="181"/>
      <c r="I575" s="181"/>
      <c r="J575" s="181"/>
      <c r="K575" s="181"/>
      <c r="L575" s="181"/>
      <c r="M575" s="181"/>
      <c r="N575" s="181"/>
      <c r="O575" s="181"/>
      <c r="P575" s="181"/>
      <c r="Q575" s="181"/>
      <c r="R575" s="181"/>
      <c r="S575" s="181"/>
      <c r="T575" s="181"/>
      <c r="U575" s="181"/>
      <c r="V575" s="181"/>
      <c r="W575" s="181"/>
      <c r="X575" s="181"/>
      <c r="Y575" s="113"/>
    </row>
    <row r="576" spans="1:25">
      <c r="A576" s="118"/>
      <c r="B576" s="2" t="s">
        <v>93</v>
      </c>
      <c r="C576" s="114"/>
      <c r="D576" s="95">
        <v>4.5319865023831216E-2</v>
      </c>
      <c r="E576" s="136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116"/>
    </row>
    <row r="577" spans="1:25">
      <c r="A577" s="118"/>
      <c r="B577" s="103" t="s">
        <v>159</v>
      </c>
      <c r="C577" s="114"/>
      <c r="D577" s="95">
        <v>-7.7715611723760958E-16</v>
      </c>
      <c r="E577" s="136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116"/>
    </row>
    <row r="578" spans="1:25">
      <c r="B578" s="124"/>
      <c r="C578" s="102"/>
      <c r="D578" s="111"/>
    </row>
    <row r="579" spans="1:25">
      <c r="B579" s="128" t="s">
        <v>305</v>
      </c>
      <c r="Y579" s="112" t="s">
        <v>171</v>
      </c>
    </row>
    <row r="580" spans="1:25">
      <c r="A580" s="108" t="s">
        <v>18</v>
      </c>
      <c r="B580" s="100" t="s">
        <v>120</v>
      </c>
      <c r="C580" s="97" t="s">
        <v>121</v>
      </c>
      <c r="D580" s="98" t="s">
        <v>142</v>
      </c>
      <c r="E580" s="136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112">
        <v>1</v>
      </c>
    </row>
    <row r="581" spans="1:25">
      <c r="A581" s="118"/>
      <c r="B581" s="101" t="s">
        <v>143</v>
      </c>
      <c r="C581" s="90" t="s">
        <v>143</v>
      </c>
      <c r="D581" s="134" t="s">
        <v>145</v>
      </c>
      <c r="E581" s="136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112" t="s">
        <v>3</v>
      </c>
    </row>
    <row r="582" spans="1:25">
      <c r="A582" s="118"/>
      <c r="B582" s="101"/>
      <c r="C582" s="90"/>
      <c r="D582" s="91" t="s">
        <v>172</v>
      </c>
      <c r="E582" s="136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112">
        <v>0</v>
      </c>
    </row>
    <row r="583" spans="1:25">
      <c r="A583" s="118"/>
      <c r="B583" s="101"/>
      <c r="C583" s="90"/>
      <c r="D583" s="109"/>
      <c r="E583" s="136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112">
        <v>0</v>
      </c>
    </row>
    <row r="584" spans="1:25">
      <c r="A584" s="118"/>
      <c r="B584" s="100">
        <v>1</v>
      </c>
      <c r="C584" s="96">
        <v>1</v>
      </c>
      <c r="D584" s="190">
        <v>64</v>
      </c>
      <c r="E584" s="191"/>
      <c r="F584" s="192"/>
      <c r="G584" s="192"/>
      <c r="H584" s="192"/>
      <c r="I584" s="192"/>
      <c r="J584" s="192"/>
      <c r="K584" s="192"/>
      <c r="L584" s="192"/>
      <c r="M584" s="192"/>
      <c r="N584" s="192"/>
      <c r="O584" s="192"/>
      <c r="P584" s="192"/>
      <c r="Q584" s="192"/>
      <c r="R584" s="192"/>
      <c r="S584" s="192"/>
      <c r="T584" s="192"/>
      <c r="U584" s="192"/>
      <c r="V584" s="192"/>
      <c r="W584" s="192"/>
      <c r="X584" s="192"/>
      <c r="Y584" s="193">
        <v>1</v>
      </c>
    </row>
    <row r="585" spans="1:25">
      <c r="A585" s="118"/>
      <c r="B585" s="101">
        <v>1</v>
      </c>
      <c r="C585" s="90">
        <v>2</v>
      </c>
      <c r="D585" s="194">
        <v>64</v>
      </c>
      <c r="E585" s="191"/>
      <c r="F585" s="192"/>
      <c r="G585" s="192"/>
      <c r="H585" s="192"/>
      <c r="I585" s="192"/>
      <c r="J585" s="192"/>
      <c r="K585" s="192"/>
      <c r="L585" s="192"/>
      <c r="M585" s="192"/>
      <c r="N585" s="192"/>
      <c r="O585" s="192"/>
      <c r="P585" s="192"/>
      <c r="Q585" s="192"/>
      <c r="R585" s="192"/>
      <c r="S585" s="192"/>
      <c r="T585" s="192"/>
      <c r="U585" s="192"/>
      <c r="V585" s="192"/>
      <c r="W585" s="192"/>
      <c r="X585" s="192"/>
      <c r="Y585" s="193">
        <v>4</v>
      </c>
    </row>
    <row r="586" spans="1:25">
      <c r="A586" s="118"/>
      <c r="B586" s="101">
        <v>1</v>
      </c>
      <c r="C586" s="90">
        <v>3</v>
      </c>
      <c r="D586" s="194">
        <v>65</v>
      </c>
      <c r="E586" s="191"/>
      <c r="F586" s="192"/>
      <c r="G586" s="192"/>
      <c r="H586" s="192"/>
      <c r="I586" s="192"/>
      <c r="J586" s="192"/>
      <c r="K586" s="192"/>
      <c r="L586" s="192"/>
      <c r="M586" s="192"/>
      <c r="N586" s="192"/>
      <c r="O586" s="192"/>
      <c r="P586" s="192"/>
      <c r="Q586" s="192"/>
      <c r="R586" s="192"/>
      <c r="S586" s="192"/>
      <c r="T586" s="192"/>
      <c r="U586" s="192"/>
      <c r="V586" s="192"/>
      <c r="W586" s="192"/>
      <c r="X586" s="192"/>
      <c r="Y586" s="193">
        <v>16</v>
      </c>
    </row>
    <row r="587" spans="1:25">
      <c r="A587" s="118"/>
      <c r="B587" s="101">
        <v>1</v>
      </c>
      <c r="C587" s="90">
        <v>4</v>
      </c>
      <c r="D587" s="194">
        <v>60</v>
      </c>
      <c r="E587" s="191"/>
      <c r="F587" s="192"/>
      <c r="G587" s="192"/>
      <c r="H587" s="192"/>
      <c r="I587" s="192"/>
      <c r="J587" s="192"/>
      <c r="K587" s="192"/>
      <c r="L587" s="192"/>
      <c r="M587" s="192"/>
      <c r="N587" s="192"/>
      <c r="O587" s="192"/>
      <c r="P587" s="192"/>
      <c r="Q587" s="192"/>
      <c r="R587" s="192"/>
      <c r="S587" s="192"/>
      <c r="T587" s="192"/>
      <c r="U587" s="192"/>
      <c r="V587" s="192"/>
      <c r="W587" s="192"/>
      <c r="X587" s="192"/>
      <c r="Y587" s="193">
        <v>62.5</v>
      </c>
    </row>
    <row r="588" spans="1:25">
      <c r="A588" s="118"/>
      <c r="B588" s="101">
        <v>1</v>
      </c>
      <c r="C588" s="90">
        <v>5</v>
      </c>
      <c r="D588" s="194">
        <v>61</v>
      </c>
      <c r="E588" s="191"/>
      <c r="F588" s="192"/>
      <c r="G588" s="192"/>
      <c r="H588" s="192"/>
      <c r="I588" s="192"/>
      <c r="J588" s="192"/>
      <c r="K588" s="192"/>
      <c r="L588" s="192"/>
      <c r="M588" s="192"/>
      <c r="N588" s="192"/>
      <c r="O588" s="192"/>
      <c r="P588" s="192"/>
      <c r="Q588" s="192"/>
      <c r="R588" s="192"/>
      <c r="S588" s="192"/>
      <c r="T588" s="192"/>
      <c r="U588" s="192"/>
      <c r="V588" s="192"/>
      <c r="W588" s="192"/>
      <c r="X588" s="192"/>
      <c r="Y588" s="195"/>
    </row>
    <row r="589" spans="1:25">
      <c r="A589" s="118"/>
      <c r="B589" s="101">
        <v>1</v>
      </c>
      <c r="C589" s="90">
        <v>6</v>
      </c>
      <c r="D589" s="194">
        <v>61</v>
      </c>
      <c r="E589" s="191"/>
      <c r="F589" s="192"/>
      <c r="G589" s="192"/>
      <c r="H589" s="192"/>
      <c r="I589" s="192"/>
      <c r="J589" s="192"/>
      <c r="K589" s="192"/>
      <c r="L589" s="192"/>
      <c r="M589" s="192"/>
      <c r="N589" s="192"/>
      <c r="O589" s="192"/>
      <c r="P589" s="192"/>
      <c r="Q589" s="192"/>
      <c r="R589" s="192"/>
      <c r="S589" s="192"/>
      <c r="T589" s="192"/>
      <c r="U589" s="192"/>
      <c r="V589" s="192"/>
      <c r="W589" s="192"/>
      <c r="X589" s="192"/>
      <c r="Y589" s="195"/>
    </row>
    <row r="590" spans="1:25">
      <c r="A590" s="118"/>
      <c r="B590" s="102" t="s">
        <v>156</v>
      </c>
      <c r="C590" s="94"/>
      <c r="D590" s="196">
        <v>62.5</v>
      </c>
      <c r="E590" s="191"/>
      <c r="F590" s="192"/>
      <c r="G590" s="192"/>
      <c r="H590" s="192"/>
      <c r="I590" s="192"/>
      <c r="J590" s="192"/>
      <c r="K590" s="192"/>
      <c r="L590" s="192"/>
      <c r="M590" s="192"/>
      <c r="N590" s="192"/>
      <c r="O590" s="192"/>
      <c r="P590" s="192"/>
      <c r="Q590" s="192"/>
      <c r="R590" s="192"/>
      <c r="S590" s="192"/>
      <c r="T590" s="192"/>
      <c r="U590" s="192"/>
      <c r="V590" s="192"/>
      <c r="W590" s="192"/>
      <c r="X590" s="192"/>
      <c r="Y590" s="195"/>
    </row>
    <row r="591" spans="1:25">
      <c r="A591" s="118"/>
      <c r="B591" s="2" t="s">
        <v>157</v>
      </c>
      <c r="C591" s="114"/>
      <c r="D591" s="197">
        <v>62.5</v>
      </c>
      <c r="E591" s="191"/>
      <c r="F591" s="192"/>
      <c r="G591" s="192"/>
      <c r="H591" s="192"/>
      <c r="I591" s="192"/>
      <c r="J591" s="192"/>
      <c r="K591" s="192"/>
      <c r="L591" s="192"/>
      <c r="M591" s="192"/>
      <c r="N591" s="192"/>
      <c r="O591" s="192"/>
      <c r="P591" s="192"/>
      <c r="Q591" s="192"/>
      <c r="R591" s="192"/>
      <c r="S591" s="192"/>
      <c r="T591" s="192"/>
      <c r="U591" s="192"/>
      <c r="V591" s="192"/>
      <c r="W591" s="192"/>
      <c r="X591" s="192"/>
      <c r="Y591" s="195"/>
    </row>
    <row r="592" spans="1:25">
      <c r="A592" s="118"/>
      <c r="B592" s="2" t="s">
        <v>158</v>
      </c>
      <c r="C592" s="114"/>
      <c r="D592" s="197">
        <v>2.0736441353327719</v>
      </c>
      <c r="E592" s="191"/>
      <c r="F592" s="192"/>
      <c r="G592" s="192"/>
      <c r="H592" s="192"/>
      <c r="I592" s="192"/>
      <c r="J592" s="192"/>
      <c r="K592" s="192"/>
      <c r="L592" s="192"/>
      <c r="M592" s="192"/>
      <c r="N592" s="192"/>
      <c r="O592" s="192"/>
      <c r="P592" s="192"/>
      <c r="Q592" s="192"/>
      <c r="R592" s="192"/>
      <c r="S592" s="192"/>
      <c r="T592" s="192"/>
      <c r="U592" s="192"/>
      <c r="V592" s="192"/>
      <c r="W592" s="192"/>
      <c r="X592" s="192"/>
      <c r="Y592" s="195"/>
    </row>
    <row r="593" spans="1:25">
      <c r="A593" s="118"/>
      <c r="B593" s="2" t="s">
        <v>93</v>
      </c>
      <c r="C593" s="114"/>
      <c r="D593" s="95">
        <v>3.3178306165324349E-2</v>
      </c>
      <c r="E593" s="136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116"/>
    </row>
    <row r="594" spans="1:25">
      <c r="A594" s="118"/>
      <c r="B594" s="103" t="s">
        <v>159</v>
      </c>
      <c r="C594" s="114"/>
      <c r="D594" s="95">
        <v>0</v>
      </c>
      <c r="E594" s="136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116"/>
    </row>
    <row r="595" spans="1:25">
      <c r="B595" s="124"/>
      <c r="C595" s="102"/>
      <c r="D595" s="111"/>
    </row>
    <row r="596" spans="1:25">
      <c r="B596" s="128" t="s">
        <v>306</v>
      </c>
      <c r="Y596" s="112" t="s">
        <v>171</v>
      </c>
    </row>
    <row r="597" spans="1:25">
      <c r="A597" s="108" t="s">
        <v>21</v>
      </c>
      <c r="B597" s="100" t="s">
        <v>120</v>
      </c>
      <c r="C597" s="97" t="s">
        <v>121</v>
      </c>
      <c r="D597" s="98" t="s">
        <v>142</v>
      </c>
      <c r="E597" s="136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112">
        <v>1</v>
      </c>
    </row>
    <row r="598" spans="1:25">
      <c r="A598" s="118"/>
      <c r="B598" s="101" t="s">
        <v>143</v>
      </c>
      <c r="C598" s="90" t="s">
        <v>143</v>
      </c>
      <c r="D598" s="134" t="s">
        <v>145</v>
      </c>
      <c r="E598" s="136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112" t="s">
        <v>3</v>
      </c>
    </row>
    <row r="599" spans="1:25">
      <c r="A599" s="118"/>
      <c r="B599" s="101"/>
      <c r="C599" s="90"/>
      <c r="D599" s="91" t="s">
        <v>172</v>
      </c>
      <c r="E599" s="136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112">
        <v>2</v>
      </c>
    </row>
    <row r="600" spans="1:25">
      <c r="A600" s="118"/>
      <c r="B600" s="101"/>
      <c r="C600" s="90"/>
      <c r="D600" s="109"/>
      <c r="E600" s="136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112">
        <v>2</v>
      </c>
    </row>
    <row r="601" spans="1:25">
      <c r="A601" s="118"/>
      <c r="B601" s="100">
        <v>1</v>
      </c>
      <c r="C601" s="96">
        <v>1</v>
      </c>
      <c r="D601" s="133" t="s">
        <v>138</v>
      </c>
      <c r="E601" s="136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112">
        <v>1</v>
      </c>
    </row>
    <row r="602" spans="1:25">
      <c r="A602" s="118"/>
      <c r="B602" s="101">
        <v>1</v>
      </c>
      <c r="C602" s="90">
        <v>2</v>
      </c>
      <c r="D602" s="132" t="s">
        <v>138</v>
      </c>
      <c r="E602" s="136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112">
        <v>5</v>
      </c>
    </row>
    <row r="603" spans="1:25">
      <c r="A603" s="118"/>
      <c r="B603" s="101">
        <v>1</v>
      </c>
      <c r="C603" s="90">
        <v>3</v>
      </c>
      <c r="D603" s="132" t="s">
        <v>138</v>
      </c>
      <c r="E603" s="136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112">
        <v>16</v>
      </c>
    </row>
    <row r="604" spans="1:25">
      <c r="A604" s="118"/>
      <c r="B604" s="101">
        <v>1</v>
      </c>
      <c r="C604" s="90">
        <v>4</v>
      </c>
      <c r="D604" s="132" t="s">
        <v>138</v>
      </c>
      <c r="E604" s="136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112" t="s">
        <v>138</v>
      </c>
    </row>
    <row r="605" spans="1:25">
      <c r="A605" s="118"/>
      <c r="B605" s="101">
        <v>1</v>
      </c>
      <c r="C605" s="90">
        <v>5</v>
      </c>
      <c r="D605" s="132" t="s">
        <v>138</v>
      </c>
      <c r="E605" s="136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113"/>
    </row>
    <row r="606" spans="1:25">
      <c r="A606" s="118"/>
      <c r="B606" s="101">
        <v>1</v>
      </c>
      <c r="C606" s="90">
        <v>6</v>
      </c>
      <c r="D606" s="132" t="s">
        <v>138</v>
      </c>
      <c r="E606" s="136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113"/>
    </row>
    <row r="607" spans="1:25">
      <c r="A607" s="118"/>
      <c r="B607" s="102" t="s">
        <v>156</v>
      </c>
      <c r="C607" s="94"/>
      <c r="D607" s="106" t="s">
        <v>334</v>
      </c>
      <c r="E607" s="136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113"/>
    </row>
    <row r="608" spans="1:25">
      <c r="A608" s="118"/>
      <c r="B608" s="2" t="s">
        <v>157</v>
      </c>
      <c r="C608" s="114"/>
      <c r="D608" s="93" t="s">
        <v>334</v>
      </c>
      <c r="E608" s="136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113"/>
    </row>
    <row r="609" spans="1:25">
      <c r="A609" s="118"/>
      <c r="B609" s="2" t="s">
        <v>158</v>
      </c>
      <c r="C609" s="114"/>
      <c r="D609" s="93" t="s">
        <v>334</v>
      </c>
      <c r="E609" s="180"/>
      <c r="F609" s="181"/>
      <c r="G609" s="181"/>
      <c r="H609" s="181"/>
      <c r="I609" s="181"/>
      <c r="J609" s="181"/>
      <c r="K609" s="181"/>
      <c r="L609" s="181"/>
      <c r="M609" s="181"/>
      <c r="N609" s="181"/>
      <c r="O609" s="181"/>
      <c r="P609" s="181"/>
      <c r="Q609" s="181"/>
      <c r="R609" s="181"/>
      <c r="S609" s="181"/>
      <c r="T609" s="181"/>
      <c r="U609" s="181"/>
      <c r="V609" s="181"/>
      <c r="W609" s="181"/>
      <c r="X609" s="181"/>
      <c r="Y609" s="113"/>
    </row>
    <row r="610" spans="1:25">
      <c r="A610" s="118"/>
      <c r="B610" s="2" t="s">
        <v>93</v>
      </c>
      <c r="C610" s="114"/>
      <c r="D610" s="95" t="s">
        <v>334</v>
      </c>
      <c r="E610" s="136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116"/>
    </row>
    <row r="611" spans="1:25">
      <c r="A611" s="118"/>
      <c r="B611" s="103" t="s">
        <v>159</v>
      </c>
      <c r="C611" s="114"/>
      <c r="D611" s="95" t="s">
        <v>334</v>
      </c>
      <c r="E611" s="136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116"/>
    </row>
    <row r="612" spans="1:25">
      <c r="B612" s="124"/>
      <c r="C612" s="102"/>
      <c r="D612" s="111"/>
    </row>
    <row r="613" spans="1:25">
      <c r="B613" s="128" t="s">
        <v>262</v>
      </c>
      <c r="Y613" s="112" t="s">
        <v>171</v>
      </c>
    </row>
    <row r="614" spans="1:25">
      <c r="A614" s="108" t="s">
        <v>27</v>
      </c>
      <c r="B614" s="100" t="s">
        <v>120</v>
      </c>
      <c r="C614" s="97" t="s">
        <v>121</v>
      </c>
      <c r="D614" s="98" t="s">
        <v>142</v>
      </c>
      <c r="E614" s="136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112">
        <v>1</v>
      </c>
    </row>
    <row r="615" spans="1:25">
      <c r="A615" s="118"/>
      <c r="B615" s="101" t="s">
        <v>143</v>
      </c>
      <c r="C615" s="90" t="s">
        <v>143</v>
      </c>
      <c r="D615" s="134" t="s">
        <v>145</v>
      </c>
      <c r="E615" s="136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112" t="s">
        <v>3</v>
      </c>
    </row>
    <row r="616" spans="1:25">
      <c r="A616" s="118"/>
      <c r="B616" s="101"/>
      <c r="C616" s="90"/>
      <c r="D616" s="91" t="s">
        <v>172</v>
      </c>
      <c r="E616" s="136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112">
        <v>2</v>
      </c>
    </row>
    <row r="617" spans="1:25">
      <c r="A617" s="118"/>
      <c r="B617" s="101"/>
      <c r="C617" s="90"/>
      <c r="D617" s="109"/>
      <c r="E617" s="136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112">
        <v>2</v>
      </c>
    </row>
    <row r="618" spans="1:25">
      <c r="A618" s="118"/>
      <c r="B618" s="100">
        <v>1</v>
      </c>
      <c r="C618" s="96">
        <v>1</v>
      </c>
      <c r="D618" s="133" t="s">
        <v>136</v>
      </c>
      <c r="E618" s="136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112">
        <v>1</v>
      </c>
    </row>
    <row r="619" spans="1:25">
      <c r="A619" s="118"/>
      <c r="B619" s="101">
        <v>1</v>
      </c>
      <c r="C619" s="90">
        <v>2</v>
      </c>
      <c r="D619" s="132" t="s">
        <v>136</v>
      </c>
      <c r="E619" s="136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112">
        <v>7</v>
      </c>
    </row>
    <row r="620" spans="1:25">
      <c r="A620" s="118"/>
      <c r="B620" s="101">
        <v>1</v>
      </c>
      <c r="C620" s="90">
        <v>3</v>
      </c>
      <c r="D620" s="132" t="s">
        <v>136</v>
      </c>
      <c r="E620" s="136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112">
        <v>16</v>
      </c>
    </row>
    <row r="621" spans="1:25">
      <c r="A621" s="118"/>
      <c r="B621" s="101">
        <v>1</v>
      </c>
      <c r="C621" s="90">
        <v>4</v>
      </c>
      <c r="D621" s="132" t="s">
        <v>136</v>
      </c>
      <c r="E621" s="136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112" t="s">
        <v>136</v>
      </c>
    </row>
    <row r="622" spans="1:25">
      <c r="A622" s="118"/>
      <c r="B622" s="101">
        <v>1</v>
      </c>
      <c r="C622" s="90">
        <v>5</v>
      </c>
      <c r="D622" s="132" t="s">
        <v>136</v>
      </c>
      <c r="E622" s="136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113"/>
    </row>
    <row r="623" spans="1:25">
      <c r="A623" s="118"/>
      <c r="B623" s="101">
        <v>1</v>
      </c>
      <c r="C623" s="90">
        <v>6</v>
      </c>
      <c r="D623" s="132" t="s">
        <v>136</v>
      </c>
      <c r="E623" s="136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113"/>
    </row>
    <row r="624" spans="1:25">
      <c r="A624" s="118"/>
      <c r="B624" s="102" t="s">
        <v>156</v>
      </c>
      <c r="C624" s="94"/>
      <c r="D624" s="106" t="s">
        <v>334</v>
      </c>
      <c r="E624" s="136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113"/>
    </row>
    <row r="625" spans="1:25">
      <c r="A625" s="118"/>
      <c r="B625" s="2" t="s">
        <v>157</v>
      </c>
      <c r="C625" s="114"/>
      <c r="D625" s="93" t="s">
        <v>334</v>
      </c>
      <c r="E625" s="136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113"/>
    </row>
    <row r="626" spans="1:25">
      <c r="A626" s="118"/>
      <c r="B626" s="2" t="s">
        <v>158</v>
      </c>
      <c r="C626" s="114"/>
      <c r="D626" s="93" t="s">
        <v>334</v>
      </c>
      <c r="E626" s="180"/>
      <c r="F626" s="181"/>
      <c r="G626" s="181"/>
      <c r="H626" s="181"/>
      <c r="I626" s="181"/>
      <c r="J626" s="181"/>
      <c r="K626" s="181"/>
      <c r="L626" s="181"/>
      <c r="M626" s="181"/>
      <c r="N626" s="181"/>
      <c r="O626" s="181"/>
      <c r="P626" s="181"/>
      <c r="Q626" s="181"/>
      <c r="R626" s="181"/>
      <c r="S626" s="181"/>
      <c r="T626" s="181"/>
      <c r="U626" s="181"/>
      <c r="V626" s="181"/>
      <c r="W626" s="181"/>
      <c r="X626" s="181"/>
      <c r="Y626" s="113"/>
    </row>
    <row r="627" spans="1:25">
      <c r="A627" s="118"/>
      <c r="B627" s="2" t="s">
        <v>93</v>
      </c>
      <c r="C627" s="114"/>
      <c r="D627" s="95" t="s">
        <v>334</v>
      </c>
      <c r="E627" s="136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116"/>
    </row>
    <row r="628" spans="1:25">
      <c r="A628" s="118"/>
      <c r="B628" s="103" t="s">
        <v>159</v>
      </c>
      <c r="C628" s="114"/>
      <c r="D628" s="95" t="s">
        <v>334</v>
      </c>
      <c r="E628" s="136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116"/>
    </row>
    <row r="629" spans="1:25">
      <c r="B629" s="124"/>
      <c r="C629" s="102"/>
      <c r="D629" s="111"/>
    </row>
    <row r="630" spans="1:25">
      <c r="B630" s="128" t="s">
        <v>307</v>
      </c>
      <c r="Y630" s="112" t="s">
        <v>171</v>
      </c>
    </row>
    <row r="631" spans="1:25">
      <c r="A631" s="108" t="s">
        <v>30</v>
      </c>
      <c r="B631" s="100" t="s">
        <v>120</v>
      </c>
      <c r="C631" s="97" t="s">
        <v>121</v>
      </c>
      <c r="D631" s="98" t="s">
        <v>142</v>
      </c>
      <c r="E631" s="136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112">
        <v>1</v>
      </c>
    </row>
    <row r="632" spans="1:25">
      <c r="A632" s="118"/>
      <c r="B632" s="101" t="s">
        <v>143</v>
      </c>
      <c r="C632" s="90" t="s">
        <v>143</v>
      </c>
      <c r="D632" s="134" t="s">
        <v>145</v>
      </c>
      <c r="E632" s="136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112" t="s">
        <v>3</v>
      </c>
    </row>
    <row r="633" spans="1:25">
      <c r="A633" s="118"/>
      <c r="B633" s="101"/>
      <c r="C633" s="90"/>
      <c r="D633" s="91" t="s">
        <v>172</v>
      </c>
      <c r="E633" s="136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112">
        <v>1</v>
      </c>
    </row>
    <row r="634" spans="1:25">
      <c r="A634" s="118"/>
      <c r="B634" s="101"/>
      <c r="C634" s="90"/>
      <c r="D634" s="109"/>
      <c r="E634" s="136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112">
        <v>1</v>
      </c>
    </row>
    <row r="635" spans="1:25">
      <c r="A635" s="118"/>
      <c r="B635" s="100">
        <v>1</v>
      </c>
      <c r="C635" s="96">
        <v>1</v>
      </c>
      <c r="D635" s="182">
        <v>17.2</v>
      </c>
      <c r="E635" s="183"/>
      <c r="F635" s="184"/>
      <c r="G635" s="184"/>
      <c r="H635" s="184"/>
      <c r="I635" s="184"/>
      <c r="J635" s="184"/>
      <c r="K635" s="184"/>
      <c r="L635" s="184"/>
      <c r="M635" s="184"/>
      <c r="N635" s="184"/>
      <c r="O635" s="184"/>
      <c r="P635" s="184"/>
      <c r="Q635" s="184"/>
      <c r="R635" s="184"/>
      <c r="S635" s="184"/>
      <c r="T635" s="184"/>
      <c r="U635" s="184"/>
      <c r="V635" s="184"/>
      <c r="W635" s="184"/>
      <c r="X635" s="184"/>
      <c r="Y635" s="185">
        <v>1</v>
      </c>
    </row>
    <row r="636" spans="1:25">
      <c r="A636" s="118"/>
      <c r="B636" s="101">
        <v>1</v>
      </c>
      <c r="C636" s="90">
        <v>2</v>
      </c>
      <c r="D636" s="186">
        <v>17</v>
      </c>
      <c r="E636" s="183"/>
      <c r="F636" s="184"/>
      <c r="G636" s="184"/>
      <c r="H636" s="184"/>
      <c r="I636" s="184"/>
      <c r="J636" s="184"/>
      <c r="K636" s="184"/>
      <c r="L636" s="184"/>
      <c r="M636" s="184"/>
      <c r="N636" s="184"/>
      <c r="O636" s="184"/>
      <c r="P636" s="184"/>
      <c r="Q636" s="184"/>
      <c r="R636" s="184"/>
      <c r="S636" s="184"/>
      <c r="T636" s="184"/>
      <c r="U636" s="184"/>
      <c r="V636" s="184"/>
      <c r="W636" s="184"/>
      <c r="X636" s="184"/>
      <c r="Y636" s="185">
        <v>8</v>
      </c>
    </row>
    <row r="637" spans="1:25">
      <c r="A637" s="118"/>
      <c r="B637" s="101">
        <v>1</v>
      </c>
      <c r="C637" s="90">
        <v>3</v>
      </c>
      <c r="D637" s="186">
        <v>18.7</v>
      </c>
      <c r="E637" s="183"/>
      <c r="F637" s="184"/>
      <c r="G637" s="184"/>
      <c r="H637" s="184"/>
      <c r="I637" s="184"/>
      <c r="J637" s="184"/>
      <c r="K637" s="184"/>
      <c r="L637" s="184"/>
      <c r="M637" s="184"/>
      <c r="N637" s="184"/>
      <c r="O637" s="184"/>
      <c r="P637" s="184"/>
      <c r="Q637" s="184"/>
      <c r="R637" s="184"/>
      <c r="S637" s="184"/>
      <c r="T637" s="184"/>
      <c r="U637" s="184"/>
      <c r="V637" s="184"/>
      <c r="W637" s="184"/>
      <c r="X637" s="184"/>
      <c r="Y637" s="185">
        <v>16</v>
      </c>
    </row>
    <row r="638" spans="1:25">
      <c r="A638" s="118"/>
      <c r="B638" s="101">
        <v>1</v>
      </c>
      <c r="C638" s="90">
        <v>4</v>
      </c>
      <c r="D638" s="186">
        <v>16</v>
      </c>
      <c r="E638" s="183"/>
      <c r="F638" s="184"/>
      <c r="G638" s="184"/>
      <c r="H638" s="184"/>
      <c r="I638" s="184"/>
      <c r="J638" s="184"/>
      <c r="K638" s="184"/>
      <c r="L638" s="184"/>
      <c r="M638" s="184"/>
      <c r="N638" s="184"/>
      <c r="O638" s="184"/>
      <c r="P638" s="184"/>
      <c r="Q638" s="184"/>
      <c r="R638" s="184"/>
      <c r="S638" s="184"/>
      <c r="T638" s="184"/>
      <c r="U638" s="184"/>
      <c r="V638" s="184"/>
      <c r="W638" s="184"/>
      <c r="X638" s="184"/>
      <c r="Y638" s="185">
        <v>17.4166666666667</v>
      </c>
    </row>
    <row r="639" spans="1:25">
      <c r="A639" s="118"/>
      <c r="B639" s="101">
        <v>1</v>
      </c>
      <c r="C639" s="90">
        <v>5</v>
      </c>
      <c r="D639" s="186">
        <v>17.3</v>
      </c>
      <c r="E639" s="183"/>
      <c r="F639" s="184"/>
      <c r="G639" s="184"/>
      <c r="H639" s="184"/>
      <c r="I639" s="184"/>
      <c r="J639" s="184"/>
      <c r="K639" s="184"/>
      <c r="L639" s="184"/>
      <c r="M639" s="184"/>
      <c r="N639" s="184"/>
      <c r="O639" s="184"/>
      <c r="P639" s="184"/>
      <c r="Q639" s="184"/>
      <c r="R639" s="184"/>
      <c r="S639" s="184"/>
      <c r="T639" s="184"/>
      <c r="U639" s="184"/>
      <c r="V639" s="184"/>
      <c r="W639" s="184"/>
      <c r="X639" s="184"/>
      <c r="Y639" s="187"/>
    </row>
    <row r="640" spans="1:25">
      <c r="A640" s="118"/>
      <c r="B640" s="101">
        <v>1</v>
      </c>
      <c r="C640" s="90">
        <v>6</v>
      </c>
      <c r="D640" s="186">
        <v>18.3</v>
      </c>
      <c r="E640" s="183"/>
      <c r="F640" s="184"/>
      <c r="G640" s="184"/>
      <c r="H640" s="184"/>
      <c r="I640" s="184"/>
      <c r="J640" s="184"/>
      <c r="K640" s="184"/>
      <c r="L640" s="184"/>
      <c r="M640" s="184"/>
      <c r="N640" s="184"/>
      <c r="O640" s="184"/>
      <c r="P640" s="184"/>
      <c r="Q640" s="184"/>
      <c r="R640" s="184"/>
      <c r="S640" s="184"/>
      <c r="T640" s="184"/>
      <c r="U640" s="184"/>
      <c r="V640" s="184"/>
      <c r="W640" s="184"/>
      <c r="X640" s="184"/>
      <c r="Y640" s="187"/>
    </row>
    <row r="641" spans="1:25">
      <c r="A641" s="118"/>
      <c r="B641" s="102" t="s">
        <v>156</v>
      </c>
      <c r="C641" s="94"/>
      <c r="D641" s="188">
        <v>17.416666666666668</v>
      </c>
      <c r="E641" s="183"/>
      <c r="F641" s="184"/>
      <c r="G641" s="184"/>
      <c r="H641" s="184"/>
      <c r="I641" s="184"/>
      <c r="J641" s="184"/>
      <c r="K641" s="184"/>
      <c r="L641" s="184"/>
      <c r="M641" s="184"/>
      <c r="N641" s="184"/>
      <c r="O641" s="184"/>
      <c r="P641" s="184"/>
      <c r="Q641" s="184"/>
      <c r="R641" s="184"/>
      <c r="S641" s="184"/>
      <c r="T641" s="184"/>
      <c r="U641" s="184"/>
      <c r="V641" s="184"/>
      <c r="W641" s="184"/>
      <c r="X641" s="184"/>
      <c r="Y641" s="187"/>
    </row>
    <row r="642" spans="1:25">
      <c r="A642" s="118"/>
      <c r="B642" s="2" t="s">
        <v>157</v>
      </c>
      <c r="C642" s="114"/>
      <c r="D642" s="189">
        <v>17.25</v>
      </c>
      <c r="E642" s="183"/>
      <c r="F642" s="184"/>
      <c r="G642" s="184"/>
      <c r="H642" s="184"/>
      <c r="I642" s="184"/>
      <c r="J642" s="184"/>
      <c r="K642" s="184"/>
      <c r="L642" s="184"/>
      <c r="M642" s="184"/>
      <c r="N642" s="184"/>
      <c r="O642" s="184"/>
      <c r="P642" s="184"/>
      <c r="Q642" s="184"/>
      <c r="R642" s="184"/>
      <c r="S642" s="184"/>
      <c r="T642" s="184"/>
      <c r="U642" s="184"/>
      <c r="V642" s="184"/>
      <c r="W642" s="184"/>
      <c r="X642" s="184"/>
      <c r="Y642" s="187"/>
    </row>
    <row r="643" spans="1:25">
      <c r="A643" s="118"/>
      <c r="B643" s="2" t="s">
        <v>158</v>
      </c>
      <c r="C643" s="114"/>
      <c r="D643" s="189">
        <v>0.96626428406863241</v>
      </c>
      <c r="E643" s="183"/>
      <c r="F643" s="184"/>
      <c r="G643" s="184"/>
      <c r="H643" s="184"/>
      <c r="I643" s="184"/>
      <c r="J643" s="184"/>
      <c r="K643" s="184"/>
      <c r="L643" s="184"/>
      <c r="M643" s="184"/>
      <c r="N643" s="184"/>
      <c r="O643" s="184"/>
      <c r="P643" s="184"/>
      <c r="Q643" s="184"/>
      <c r="R643" s="184"/>
      <c r="S643" s="184"/>
      <c r="T643" s="184"/>
      <c r="U643" s="184"/>
      <c r="V643" s="184"/>
      <c r="W643" s="184"/>
      <c r="X643" s="184"/>
      <c r="Y643" s="187"/>
    </row>
    <row r="644" spans="1:25">
      <c r="A644" s="118"/>
      <c r="B644" s="2" t="s">
        <v>93</v>
      </c>
      <c r="C644" s="114"/>
      <c r="D644" s="95">
        <v>5.5479289037433432E-2</v>
      </c>
      <c r="E644" s="136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116"/>
    </row>
    <row r="645" spans="1:25">
      <c r="A645" s="118"/>
      <c r="B645" s="103" t="s">
        <v>159</v>
      </c>
      <c r="C645" s="114"/>
      <c r="D645" s="95">
        <v>-1.8873791418627661E-15</v>
      </c>
      <c r="E645" s="136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116"/>
    </row>
    <row r="646" spans="1:25">
      <c r="B646" s="124"/>
      <c r="C646" s="102"/>
      <c r="D646" s="111"/>
    </row>
    <row r="647" spans="1:25">
      <c r="B647" s="128" t="s">
        <v>308</v>
      </c>
      <c r="Y647" s="112" t="s">
        <v>171</v>
      </c>
    </row>
    <row r="648" spans="1:25">
      <c r="A648" s="108" t="s">
        <v>61</v>
      </c>
      <c r="B648" s="100" t="s">
        <v>120</v>
      </c>
      <c r="C648" s="97" t="s">
        <v>121</v>
      </c>
      <c r="D648" s="98" t="s">
        <v>142</v>
      </c>
      <c r="E648" s="136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112">
        <v>1</v>
      </c>
    </row>
    <row r="649" spans="1:25">
      <c r="A649" s="118"/>
      <c r="B649" s="101" t="s">
        <v>143</v>
      </c>
      <c r="C649" s="90" t="s">
        <v>143</v>
      </c>
      <c r="D649" s="134" t="s">
        <v>145</v>
      </c>
      <c r="E649" s="136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112" t="s">
        <v>1</v>
      </c>
    </row>
    <row r="650" spans="1:25">
      <c r="A650" s="118"/>
      <c r="B650" s="101"/>
      <c r="C650" s="90"/>
      <c r="D650" s="91" t="s">
        <v>172</v>
      </c>
      <c r="E650" s="136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112">
        <v>3</v>
      </c>
    </row>
    <row r="651" spans="1:25">
      <c r="A651" s="118"/>
      <c r="B651" s="101"/>
      <c r="C651" s="90"/>
      <c r="D651" s="109"/>
      <c r="E651" s="136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112">
        <v>3</v>
      </c>
    </row>
    <row r="652" spans="1:25">
      <c r="A652" s="118"/>
      <c r="B652" s="100">
        <v>1</v>
      </c>
      <c r="C652" s="96">
        <v>1</v>
      </c>
      <c r="D652" s="171">
        <v>0.36</v>
      </c>
      <c r="E652" s="173"/>
      <c r="F652" s="174"/>
      <c r="G652" s="174"/>
      <c r="H652" s="174"/>
      <c r="I652" s="174"/>
      <c r="J652" s="174"/>
      <c r="K652" s="174"/>
      <c r="L652" s="174"/>
      <c r="M652" s="174"/>
      <c r="N652" s="174"/>
      <c r="O652" s="174"/>
      <c r="P652" s="174"/>
      <c r="Q652" s="174"/>
      <c r="R652" s="174"/>
      <c r="S652" s="174"/>
      <c r="T652" s="174"/>
      <c r="U652" s="174"/>
      <c r="V652" s="174"/>
      <c r="W652" s="174"/>
      <c r="X652" s="174"/>
      <c r="Y652" s="175">
        <v>1</v>
      </c>
    </row>
    <row r="653" spans="1:25">
      <c r="A653" s="118"/>
      <c r="B653" s="101">
        <v>1</v>
      </c>
      <c r="C653" s="90">
        <v>2</v>
      </c>
      <c r="D653" s="177">
        <v>0.37</v>
      </c>
      <c r="E653" s="173"/>
      <c r="F653" s="174"/>
      <c r="G653" s="174"/>
      <c r="H653" s="174"/>
      <c r="I653" s="174"/>
      <c r="J653" s="174"/>
      <c r="K653" s="174"/>
      <c r="L653" s="174"/>
      <c r="M653" s="174"/>
      <c r="N653" s="174"/>
      <c r="O653" s="174"/>
      <c r="P653" s="174"/>
      <c r="Q653" s="174"/>
      <c r="R653" s="174"/>
      <c r="S653" s="174"/>
      <c r="T653" s="174"/>
      <c r="U653" s="174"/>
      <c r="V653" s="174"/>
      <c r="W653" s="174"/>
      <c r="X653" s="174"/>
      <c r="Y653" s="175">
        <v>9</v>
      </c>
    </row>
    <row r="654" spans="1:25">
      <c r="A654" s="118"/>
      <c r="B654" s="101">
        <v>1</v>
      </c>
      <c r="C654" s="90">
        <v>3</v>
      </c>
      <c r="D654" s="177">
        <v>0.36</v>
      </c>
      <c r="E654" s="173"/>
      <c r="F654" s="174"/>
      <c r="G654" s="174"/>
      <c r="H654" s="174"/>
      <c r="I654" s="174"/>
      <c r="J654" s="174"/>
      <c r="K654" s="174"/>
      <c r="L654" s="174"/>
      <c r="M654" s="174"/>
      <c r="N654" s="174"/>
      <c r="O654" s="174"/>
      <c r="P654" s="174"/>
      <c r="Q654" s="174"/>
      <c r="R654" s="174"/>
      <c r="S654" s="174"/>
      <c r="T654" s="174"/>
      <c r="U654" s="174"/>
      <c r="V654" s="174"/>
      <c r="W654" s="174"/>
      <c r="X654" s="174"/>
      <c r="Y654" s="175">
        <v>16</v>
      </c>
    </row>
    <row r="655" spans="1:25">
      <c r="A655" s="118"/>
      <c r="B655" s="101">
        <v>1</v>
      </c>
      <c r="C655" s="90">
        <v>4</v>
      </c>
      <c r="D655" s="177">
        <v>0.34</v>
      </c>
      <c r="E655" s="173"/>
      <c r="F655" s="174"/>
      <c r="G655" s="174"/>
      <c r="H655" s="174"/>
      <c r="I655" s="174"/>
      <c r="J655" s="174"/>
      <c r="K655" s="174"/>
      <c r="L655" s="174"/>
      <c r="M655" s="174"/>
      <c r="N655" s="174"/>
      <c r="O655" s="174"/>
      <c r="P655" s="174"/>
      <c r="Q655" s="174"/>
      <c r="R655" s="174"/>
      <c r="S655" s="174"/>
      <c r="T655" s="174"/>
      <c r="U655" s="174"/>
      <c r="V655" s="174"/>
      <c r="W655" s="174"/>
      <c r="X655" s="174"/>
      <c r="Y655" s="175">
        <v>0.353333333333333</v>
      </c>
    </row>
    <row r="656" spans="1:25">
      <c r="A656" s="118"/>
      <c r="B656" s="101">
        <v>1</v>
      </c>
      <c r="C656" s="90">
        <v>5</v>
      </c>
      <c r="D656" s="177">
        <v>0.34</v>
      </c>
      <c r="E656" s="173"/>
      <c r="F656" s="174"/>
      <c r="G656" s="174"/>
      <c r="H656" s="174"/>
      <c r="I656" s="174"/>
      <c r="J656" s="174"/>
      <c r="K656" s="174"/>
      <c r="L656" s="174"/>
      <c r="M656" s="174"/>
      <c r="N656" s="174"/>
      <c r="O656" s="174"/>
      <c r="P656" s="174"/>
      <c r="Q656" s="174"/>
      <c r="R656" s="174"/>
      <c r="S656" s="174"/>
      <c r="T656" s="174"/>
      <c r="U656" s="174"/>
      <c r="V656" s="174"/>
      <c r="W656" s="174"/>
      <c r="X656" s="174"/>
      <c r="Y656" s="115"/>
    </row>
    <row r="657" spans="1:25">
      <c r="A657" s="118"/>
      <c r="B657" s="101">
        <v>1</v>
      </c>
      <c r="C657" s="90">
        <v>6</v>
      </c>
      <c r="D657" s="177">
        <v>0.35</v>
      </c>
      <c r="E657" s="173"/>
      <c r="F657" s="174"/>
      <c r="G657" s="174"/>
      <c r="H657" s="174"/>
      <c r="I657" s="174"/>
      <c r="J657" s="174"/>
      <c r="K657" s="174"/>
      <c r="L657" s="174"/>
      <c r="M657" s="174"/>
      <c r="N657" s="174"/>
      <c r="O657" s="174"/>
      <c r="P657" s="174"/>
      <c r="Q657" s="174"/>
      <c r="R657" s="174"/>
      <c r="S657" s="174"/>
      <c r="T657" s="174"/>
      <c r="U657" s="174"/>
      <c r="V657" s="174"/>
      <c r="W657" s="174"/>
      <c r="X657" s="174"/>
      <c r="Y657" s="115"/>
    </row>
    <row r="658" spans="1:25">
      <c r="A658" s="118"/>
      <c r="B658" s="102" t="s">
        <v>156</v>
      </c>
      <c r="C658" s="94"/>
      <c r="D658" s="179">
        <v>0.35333333333333333</v>
      </c>
      <c r="E658" s="173"/>
      <c r="F658" s="174"/>
      <c r="G658" s="174"/>
      <c r="H658" s="174"/>
      <c r="I658" s="174"/>
      <c r="J658" s="174"/>
      <c r="K658" s="174"/>
      <c r="L658" s="174"/>
      <c r="M658" s="174"/>
      <c r="N658" s="174"/>
      <c r="O658" s="174"/>
      <c r="P658" s="174"/>
      <c r="Q658" s="174"/>
      <c r="R658" s="174"/>
      <c r="S658" s="174"/>
      <c r="T658" s="174"/>
      <c r="U658" s="174"/>
      <c r="V658" s="174"/>
      <c r="W658" s="174"/>
      <c r="X658" s="174"/>
      <c r="Y658" s="115"/>
    </row>
    <row r="659" spans="1:25">
      <c r="A659" s="118"/>
      <c r="B659" s="2" t="s">
        <v>157</v>
      </c>
      <c r="C659" s="114"/>
      <c r="D659" s="107">
        <v>0.35499999999999998</v>
      </c>
      <c r="E659" s="173"/>
      <c r="F659" s="174"/>
      <c r="G659" s="174"/>
      <c r="H659" s="174"/>
      <c r="I659" s="174"/>
      <c r="J659" s="174"/>
      <c r="K659" s="174"/>
      <c r="L659" s="174"/>
      <c r="M659" s="174"/>
      <c r="N659" s="174"/>
      <c r="O659" s="174"/>
      <c r="P659" s="174"/>
      <c r="Q659" s="174"/>
      <c r="R659" s="174"/>
      <c r="S659" s="174"/>
      <c r="T659" s="174"/>
      <c r="U659" s="174"/>
      <c r="V659" s="174"/>
      <c r="W659" s="174"/>
      <c r="X659" s="174"/>
      <c r="Y659" s="115"/>
    </row>
    <row r="660" spans="1:25">
      <c r="A660" s="118"/>
      <c r="B660" s="2" t="s">
        <v>158</v>
      </c>
      <c r="C660" s="114"/>
      <c r="D660" s="107">
        <v>1.2110601416389952E-2</v>
      </c>
      <c r="E660" s="136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115"/>
    </row>
    <row r="661" spans="1:25">
      <c r="A661" s="118"/>
      <c r="B661" s="2" t="s">
        <v>93</v>
      </c>
      <c r="C661" s="114"/>
      <c r="D661" s="95">
        <v>3.4275287027518732E-2</v>
      </c>
      <c r="E661" s="136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116"/>
    </row>
    <row r="662" spans="1:25">
      <c r="A662" s="118"/>
      <c r="B662" s="103" t="s">
        <v>159</v>
      </c>
      <c r="C662" s="114"/>
      <c r="D662" s="95">
        <v>8.8817841970012523E-16</v>
      </c>
      <c r="E662" s="136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116"/>
    </row>
    <row r="663" spans="1:25">
      <c r="B663" s="124"/>
      <c r="C663" s="102"/>
      <c r="D663" s="111"/>
    </row>
    <row r="664" spans="1:25">
      <c r="B664" s="128" t="s">
        <v>309</v>
      </c>
      <c r="Y664" s="112" t="s">
        <v>171</v>
      </c>
    </row>
    <row r="665" spans="1:25">
      <c r="A665" s="108" t="s">
        <v>32</v>
      </c>
      <c r="B665" s="100" t="s">
        <v>120</v>
      </c>
      <c r="C665" s="97" t="s">
        <v>121</v>
      </c>
      <c r="D665" s="98" t="s">
        <v>142</v>
      </c>
      <c r="E665" s="136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112">
        <v>1</v>
      </c>
    </row>
    <row r="666" spans="1:25">
      <c r="A666" s="118"/>
      <c r="B666" s="101" t="s">
        <v>143</v>
      </c>
      <c r="C666" s="90" t="s">
        <v>143</v>
      </c>
      <c r="D666" s="134" t="s">
        <v>145</v>
      </c>
      <c r="E666" s="136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112" t="s">
        <v>3</v>
      </c>
    </row>
    <row r="667" spans="1:25">
      <c r="A667" s="118"/>
      <c r="B667" s="101"/>
      <c r="C667" s="90"/>
      <c r="D667" s="91" t="s">
        <v>172</v>
      </c>
      <c r="E667" s="136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112">
        <v>2</v>
      </c>
    </row>
    <row r="668" spans="1:25">
      <c r="A668" s="118"/>
      <c r="B668" s="101"/>
      <c r="C668" s="90"/>
      <c r="D668" s="109"/>
      <c r="E668" s="136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112">
        <v>2</v>
      </c>
    </row>
    <row r="669" spans="1:25">
      <c r="A669" s="118"/>
      <c r="B669" s="100">
        <v>1</v>
      </c>
      <c r="C669" s="96">
        <v>1</v>
      </c>
      <c r="D669" s="104">
        <v>5</v>
      </c>
      <c r="E669" s="136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112">
        <v>1</v>
      </c>
    </row>
    <row r="670" spans="1:25">
      <c r="A670" s="118"/>
      <c r="B670" s="101">
        <v>1</v>
      </c>
      <c r="C670" s="90">
        <v>2</v>
      </c>
      <c r="D670" s="92">
        <v>4.5</v>
      </c>
      <c r="E670" s="136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112">
        <v>12</v>
      </c>
    </row>
    <row r="671" spans="1:25">
      <c r="A671" s="118"/>
      <c r="B671" s="101">
        <v>1</v>
      </c>
      <c r="C671" s="90">
        <v>3</v>
      </c>
      <c r="D671" s="92">
        <v>4.8</v>
      </c>
      <c r="E671" s="136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112">
        <v>16</v>
      </c>
    </row>
    <row r="672" spans="1:25">
      <c r="A672" s="118"/>
      <c r="B672" s="101">
        <v>1</v>
      </c>
      <c r="C672" s="90">
        <v>4</v>
      </c>
      <c r="D672" s="92">
        <v>4.3</v>
      </c>
      <c r="E672" s="136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112">
        <v>4.6333333333333302</v>
      </c>
    </row>
    <row r="673" spans="1:25">
      <c r="A673" s="118"/>
      <c r="B673" s="101">
        <v>1</v>
      </c>
      <c r="C673" s="90">
        <v>5</v>
      </c>
      <c r="D673" s="92">
        <v>4.4000000000000004</v>
      </c>
      <c r="E673" s="136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113"/>
    </row>
    <row r="674" spans="1:25">
      <c r="A674" s="118"/>
      <c r="B674" s="101">
        <v>1</v>
      </c>
      <c r="C674" s="90">
        <v>6</v>
      </c>
      <c r="D674" s="92">
        <v>4.8</v>
      </c>
      <c r="E674" s="136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113"/>
    </row>
    <row r="675" spans="1:25">
      <c r="A675" s="118"/>
      <c r="B675" s="102" t="s">
        <v>156</v>
      </c>
      <c r="C675" s="94"/>
      <c r="D675" s="106">
        <v>4.6333333333333337</v>
      </c>
      <c r="E675" s="136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113"/>
    </row>
    <row r="676" spans="1:25">
      <c r="A676" s="118"/>
      <c r="B676" s="2" t="s">
        <v>157</v>
      </c>
      <c r="C676" s="114"/>
      <c r="D676" s="93">
        <v>4.6500000000000004</v>
      </c>
      <c r="E676" s="136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113"/>
    </row>
    <row r="677" spans="1:25">
      <c r="A677" s="118"/>
      <c r="B677" s="2" t="s">
        <v>158</v>
      </c>
      <c r="C677" s="114"/>
      <c r="D677" s="93">
        <v>0.27325202042558921</v>
      </c>
      <c r="E677" s="180"/>
      <c r="F677" s="181"/>
      <c r="G677" s="181"/>
      <c r="H677" s="181"/>
      <c r="I677" s="181"/>
      <c r="J677" s="181"/>
      <c r="K677" s="181"/>
      <c r="L677" s="181"/>
      <c r="M677" s="181"/>
      <c r="N677" s="181"/>
      <c r="O677" s="181"/>
      <c r="P677" s="181"/>
      <c r="Q677" s="181"/>
      <c r="R677" s="181"/>
      <c r="S677" s="181"/>
      <c r="T677" s="181"/>
      <c r="U677" s="181"/>
      <c r="V677" s="181"/>
      <c r="W677" s="181"/>
      <c r="X677" s="181"/>
      <c r="Y677" s="113"/>
    </row>
    <row r="678" spans="1:25">
      <c r="A678" s="118"/>
      <c r="B678" s="2" t="s">
        <v>93</v>
      </c>
      <c r="C678" s="114"/>
      <c r="D678" s="95">
        <v>5.8975256206961695E-2</v>
      </c>
      <c r="E678" s="136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116"/>
    </row>
    <row r="679" spans="1:25">
      <c r="A679" s="118"/>
      <c r="B679" s="103" t="s">
        <v>159</v>
      </c>
      <c r="C679" s="114"/>
      <c r="D679" s="95">
        <v>6.6613381477509392E-16</v>
      </c>
      <c r="E679" s="136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116"/>
    </row>
    <row r="680" spans="1:25">
      <c r="B680" s="124"/>
      <c r="C680" s="102"/>
      <c r="D680" s="111"/>
    </row>
    <row r="681" spans="1:25">
      <c r="B681" s="128" t="s">
        <v>310</v>
      </c>
      <c r="Y681" s="112" t="s">
        <v>171</v>
      </c>
    </row>
    <row r="682" spans="1:25">
      <c r="A682" s="108" t="s">
        <v>65</v>
      </c>
      <c r="B682" s="100" t="s">
        <v>120</v>
      </c>
      <c r="C682" s="97" t="s">
        <v>121</v>
      </c>
      <c r="D682" s="98" t="s">
        <v>142</v>
      </c>
      <c r="E682" s="136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112">
        <v>1</v>
      </c>
    </row>
    <row r="683" spans="1:25">
      <c r="A683" s="118"/>
      <c r="B683" s="101" t="s">
        <v>143</v>
      </c>
      <c r="C683" s="90" t="s">
        <v>143</v>
      </c>
      <c r="D683" s="134" t="s">
        <v>145</v>
      </c>
      <c r="E683" s="136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112" t="s">
        <v>3</v>
      </c>
    </row>
    <row r="684" spans="1:25">
      <c r="A684" s="118"/>
      <c r="B684" s="101"/>
      <c r="C684" s="90"/>
      <c r="D684" s="91" t="s">
        <v>172</v>
      </c>
      <c r="E684" s="136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112">
        <v>0</v>
      </c>
    </row>
    <row r="685" spans="1:25">
      <c r="A685" s="118"/>
      <c r="B685" s="101"/>
      <c r="C685" s="90"/>
      <c r="D685" s="109"/>
      <c r="E685" s="136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112">
        <v>0</v>
      </c>
    </row>
    <row r="686" spans="1:25">
      <c r="A686" s="118"/>
      <c r="B686" s="100">
        <v>1</v>
      </c>
      <c r="C686" s="96">
        <v>1</v>
      </c>
      <c r="D686" s="190">
        <v>105</v>
      </c>
      <c r="E686" s="191"/>
      <c r="F686" s="192"/>
      <c r="G686" s="192"/>
      <c r="H686" s="192"/>
      <c r="I686" s="192"/>
      <c r="J686" s="192"/>
      <c r="K686" s="192"/>
      <c r="L686" s="192"/>
      <c r="M686" s="192"/>
      <c r="N686" s="192"/>
      <c r="O686" s="192"/>
      <c r="P686" s="192"/>
      <c r="Q686" s="192"/>
      <c r="R686" s="192"/>
      <c r="S686" s="192"/>
      <c r="T686" s="192"/>
      <c r="U686" s="192"/>
      <c r="V686" s="192"/>
      <c r="W686" s="192"/>
      <c r="X686" s="192"/>
      <c r="Y686" s="193">
        <v>1</v>
      </c>
    </row>
    <row r="687" spans="1:25">
      <c r="A687" s="118"/>
      <c r="B687" s="101">
        <v>1</v>
      </c>
      <c r="C687" s="90">
        <v>2</v>
      </c>
      <c r="D687" s="194">
        <v>106</v>
      </c>
      <c r="E687" s="191"/>
      <c r="F687" s="192"/>
      <c r="G687" s="192"/>
      <c r="H687" s="192"/>
      <c r="I687" s="192"/>
      <c r="J687" s="192"/>
      <c r="K687" s="192"/>
      <c r="L687" s="192"/>
      <c r="M687" s="192"/>
      <c r="N687" s="192"/>
      <c r="O687" s="192"/>
      <c r="P687" s="192"/>
      <c r="Q687" s="192"/>
      <c r="R687" s="192"/>
      <c r="S687" s="192"/>
      <c r="T687" s="192"/>
      <c r="U687" s="192"/>
      <c r="V687" s="192"/>
      <c r="W687" s="192"/>
      <c r="X687" s="192"/>
      <c r="Y687" s="193">
        <v>13</v>
      </c>
    </row>
    <row r="688" spans="1:25">
      <c r="A688" s="118"/>
      <c r="B688" s="101">
        <v>1</v>
      </c>
      <c r="C688" s="90">
        <v>3</v>
      </c>
      <c r="D688" s="194">
        <v>105</v>
      </c>
      <c r="E688" s="191"/>
      <c r="F688" s="192"/>
      <c r="G688" s="192"/>
      <c r="H688" s="192"/>
      <c r="I688" s="192"/>
      <c r="J688" s="192"/>
      <c r="K688" s="192"/>
      <c r="L688" s="192"/>
      <c r="M688" s="192"/>
      <c r="N688" s="192"/>
      <c r="O688" s="192"/>
      <c r="P688" s="192"/>
      <c r="Q688" s="192"/>
      <c r="R688" s="192"/>
      <c r="S688" s="192"/>
      <c r="T688" s="192"/>
      <c r="U688" s="192"/>
      <c r="V688" s="192"/>
      <c r="W688" s="192"/>
      <c r="X688" s="192"/>
      <c r="Y688" s="193">
        <v>16</v>
      </c>
    </row>
    <row r="689" spans="1:25">
      <c r="A689" s="118"/>
      <c r="B689" s="101">
        <v>1</v>
      </c>
      <c r="C689" s="90">
        <v>4</v>
      </c>
      <c r="D689" s="194">
        <v>98</v>
      </c>
      <c r="E689" s="191"/>
      <c r="F689" s="192"/>
      <c r="G689" s="192"/>
      <c r="H689" s="192"/>
      <c r="I689" s="192"/>
      <c r="J689" s="192"/>
      <c r="K689" s="192"/>
      <c r="L689" s="192"/>
      <c r="M689" s="192"/>
      <c r="N689" s="192"/>
      <c r="O689" s="192"/>
      <c r="P689" s="192"/>
      <c r="Q689" s="192"/>
      <c r="R689" s="192"/>
      <c r="S689" s="192"/>
      <c r="T689" s="192"/>
      <c r="U689" s="192"/>
      <c r="V689" s="192"/>
      <c r="W689" s="192"/>
      <c r="X689" s="192"/>
      <c r="Y689" s="193">
        <v>102.666666666667</v>
      </c>
    </row>
    <row r="690" spans="1:25">
      <c r="A690" s="118"/>
      <c r="B690" s="101">
        <v>1</v>
      </c>
      <c r="C690" s="90">
        <v>5</v>
      </c>
      <c r="D690" s="194">
        <v>101</v>
      </c>
      <c r="E690" s="191"/>
      <c r="F690" s="192"/>
      <c r="G690" s="192"/>
      <c r="H690" s="192"/>
      <c r="I690" s="192"/>
      <c r="J690" s="192"/>
      <c r="K690" s="192"/>
      <c r="L690" s="192"/>
      <c r="M690" s="192"/>
      <c r="N690" s="192"/>
      <c r="O690" s="192"/>
      <c r="P690" s="192"/>
      <c r="Q690" s="192"/>
      <c r="R690" s="192"/>
      <c r="S690" s="192"/>
      <c r="T690" s="192"/>
      <c r="U690" s="192"/>
      <c r="V690" s="192"/>
      <c r="W690" s="192"/>
      <c r="X690" s="192"/>
      <c r="Y690" s="195"/>
    </row>
    <row r="691" spans="1:25">
      <c r="A691" s="118"/>
      <c r="B691" s="101">
        <v>1</v>
      </c>
      <c r="C691" s="90">
        <v>6</v>
      </c>
      <c r="D691" s="194">
        <v>101</v>
      </c>
      <c r="E691" s="191"/>
      <c r="F691" s="192"/>
      <c r="G691" s="192"/>
      <c r="H691" s="192"/>
      <c r="I691" s="192"/>
      <c r="J691" s="192"/>
      <c r="K691" s="192"/>
      <c r="L691" s="192"/>
      <c r="M691" s="192"/>
      <c r="N691" s="192"/>
      <c r="O691" s="192"/>
      <c r="P691" s="192"/>
      <c r="Q691" s="192"/>
      <c r="R691" s="192"/>
      <c r="S691" s="192"/>
      <c r="T691" s="192"/>
      <c r="U691" s="192"/>
      <c r="V691" s="192"/>
      <c r="W691" s="192"/>
      <c r="X691" s="192"/>
      <c r="Y691" s="195"/>
    </row>
    <row r="692" spans="1:25">
      <c r="A692" s="118"/>
      <c r="B692" s="102" t="s">
        <v>156</v>
      </c>
      <c r="C692" s="94"/>
      <c r="D692" s="196">
        <v>102.66666666666667</v>
      </c>
      <c r="E692" s="191"/>
      <c r="F692" s="192"/>
      <c r="G692" s="192"/>
      <c r="H692" s="192"/>
      <c r="I692" s="192"/>
      <c r="J692" s="192"/>
      <c r="K692" s="192"/>
      <c r="L692" s="192"/>
      <c r="M692" s="192"/>
      <c r="N692" s="192"/>
      <c r="O692" s="192"/>
      <c r="P692" s="192"/>
      <c r="Q692" s="192"/>
      <c r="R692" s="192"/>
      <c r="S692" s="192"/>
      <c r="T692" s="192"/>
      <c r="U692" s="192"/>
      <c r="V692" s="192"/>
      <c r="W692" s="192"/>
      <c r="X692" s="192"/>
      <c r="Y692" s="195"/>
    </row>
    <row r="693" spans="1:25">
      <c r="A693" s="118"/>
      <c r="B693" s="2" t="s">
        <v>157</v>
      </c>
      <c r="C693" s="114"/>
      <c r="D693" s="197">
        <v>103</v>
      </c>
      <c r="E693" s="191"/>
      <c r="F693" s="192"/>
      <c r="G693" s="192"/>
      <c r="H693" s="192"/>
      <c r="I693" s="192"/>
      <c r="J693" s="192"/>
      <c r="K693" s="192"/>
      <c r="L693" s="192"/>
      <c r="M693" s="192"/>
      <c r="N693" s="192"/>
      <c r="O693" s="192"/>
      <c r="P693" s="192"/>
      <c r="Q693" s="192"/>
      <c r="R693" s="192"/>
      <c r="S693" s="192"/>
      <c r="T693" s="192"/>
      <c r="U693" s="192"/>
      <c r="V693" s="192"/>
      <c r="W693" s="192"/>
      <c r="X693" s="192"/>
      <c r="Y693" s="195"/>
    </row>
    <row r="694" spans="1:25">
      <c r="A694" s="118"/>
      <c r="B694" s="2" t="s">
        <v>158</v>
      </c>
      <c r="C694" s="114"/>
      <c r="D694" s="197">
        <v>3.1411250638372654</v>
      </c>
      <c r="E694" s="191"/>
      <c r="F694" s="192"/>
      <c r="G694" s="192"/>
      <c r="H694" s="192"/>
      <c r="I694" s="192"/>
      <c r="J694" s="192"/>
      <c r="K694" s="192"/>
      <c r="L694" s="192"/>
      <c r="M694" s="192"/>
      <c r="N694" s="192"/>
      <c r="O694" s="192"/>
      <c r="P694" s="192"/>
      <c r="Q694" s="192"/>
      <c r="R694" s="192"/>
      <c r="S694" s="192"/>
      <c r="T694" s="192"/>
      <c r="U694" s="192"/>
      <c r="V694" s="192"/>
      <c r="W694" s="192"/>
      <c r="X694" s="192"/>
      <c r="Y694" s="195"/>
    </row>
    <row r="695" spans="1:25">
      <c r="A695" s="118"/>
      <c r="B695" s="2" t="s">
        <v>93</v>
      </c>
      <c r="C695" s="114"/>
      <c r="D695" s="95">
        <v>3.0595373998414922E-2</v>
      </c>
      <c r="E695" s="136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116"/>
    </row>
    <row r="696" spans="1:25">
      <c r="A696" s="118"/>
      <c r="B696" s="103" t="s">
        <v>159</v>
      </c>
      <c r="C696" s="114"/>
      <c r="D696" s="95">
        <v>-3.219646771412954E-15</v>
      </c>
      <c r="E696" s="136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116"/>
    </row>
    <row r="697" spans="1:25">
      <c r="B697" s="124"/>
      <c r="C697" s="102"/>
      <c r="D697" s="111"/>
    </row>
    <row r="698" spans="1:25">
      <c r="B698" s="128" t="s">
        <v>311</v>
      </c>
      <c r="Y698" s="112" t="s">
        <v>171</v>
      </c>
    </row>
    <row r="699" spans="1:25">
      <c r="A699" s="108" t="s">
        <v>35</v>
      </c>
      <c r="B699" s="100" t="s">
        <v>120</v>
      </c>
      <c r="C699" s="97" t="s">
        <v>121</v>
      </c>
      <c r="D699" s="98" t="s">
        <v>142</v>
      </c>
      <c r="E699" s="136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112">
        <v>1</v>
      </c>
    </row>
    <row r="700" spans="1:25">
      <c r="A700" s="118"/>
      <c r="B700" s="101" t="s">
        <v>143</v>
      </c>
      <c r="C700" s="90" t="s">
        <v>143</v>
      </c>
      <c r="D700" s="134" t="s">
        <v>145</v>
      </c>
      <c r="E700" s="136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112" t="s">
        <v>3</v>
      </c>
    </row>
    <row r="701" spans="1:25">
      <c r="A701" s="118"/>
      <c r="B701" s="101"/>
      <c r="C701" s="90"/>
      <c r="D701" s="91" t="s">
        <v>172</v>
      </c>
      <c r="E701" s="136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112">
        <v>2</v>
      </c>
    </row>
    <row r="702" spans="1:25">
      <c r="A702" s="118"/>
      <c r="B702" s="101"/>
      <c r="C702" s="90"/>
      <c r="D702" s="109"/>
      <c r="E702" s="136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112">
        <v>2</v>
      </c>
    </row>
    <row r="703" spans="1:25">
      <c r="A703" s="118"/>
      <c r="B703" s="100">
        <v>1</v>
      </c>
      <c r="C703" s="96">
        <v>1</v>
      </c>
      <c r="D703" s="104">
        <v>2.4</v>
      </c>
      <c r="E703" s="136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112">
        <v>1</v>
      </c>
    </row>
    <row r="704" spans="1:25">
      <c r="A704" s="118"/>
      <c r="B704" s="101">
        <v>1</v>
      </c>
      <c r="C704" s="90">
        <v>2</v>
      </c>
      <c r="D704" s="92">
        <v>3.7</v>
      </c>
      <c r="E704" s="136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112">
        <v>14</v>
      </c>
    </row>
    <row r="705" spans="1:25">
      <c r="A705" s="118"/>
      <c r="B705" s="101">
        <v>1</v>
      </c>
      <c r="C705" s="90">
        <v>3</v>
      </c>
      <c r="D705" s="92">
        <v>2.2999999999999998</v>
      </c>
      <c r="E705" s="136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112">
        <v>16</v>
      </c>
    </row>
    <row r="706" spans="1:25">
      <c r="A706" s="118"/>
      <c r="B706" s="101">
        <v>1</v>
      </c>
      <c r="C706" s="90">
        <v>4</v>
      </c>
      <c r="D706" s="92">
        <v>1.8</v>
      </c>
      <c r="E706" s="136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112">
        <v>2.7</v>
      </c>
    </row>
    <row r="707" spans="1:25">
      <c r="A707" s="118"/>
      <c r="B707" s="101">
        <v>1</v>
      </c>
      <c r="C707" s="90">
        <v>5</v>
      </c>
      <c r="D707" s="92">
        <v>2.5</v>
      </c>
      <c r="E707" s="136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113"/>
    </row>
    <row r="708" spans="1:25">
      <c r="A708" s="118"/>
      <c r="B708" s="101">
        <v>1</v>
      </c>
      <c r="C708" s="90">
        <v>6</v>
      </c>
      <c r="D708" s="92">
        <v>3.5</v>
      </c>
      <c r="E708" s="136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113"/>
    </row>
    <row r="709" spans="1:25">
      <c r="A709" s="118"/>
      <c r="B709" s="102" t="s">
        <v>156</v>
      </c>
      <c r="C709" s="94"/>
      <c r="D709" s="106">
        <v>2.6999999999999997</v>
      </c>
      <c r="E709" s="136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113"/>
    </row>
    <row r="710" spans="1:25">
      <c r="A710" s="118"/>
      <c r="B710" s="2" t="s">
        <v>157</v>
      </c>
      <c r="C710" s="114"/>
      <c r="D710" s="93">
        <v>2.4500000000000002</v>
      </c>
      <c r="E710" s="136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113"/>
    </row>
    <row r="711" spans="1:25">
      <c r="A711" s="118"/>
      <c r="B711" s="2" t="s">
        <v>158</v>
      </c>
      <c r="C711" s="114"/>
      <c r="D711" s="93">
        <v>0.74027022093287009</v>
      </c>
      <c r="E711" s="180"/>
      <c r="F711" s="181"/>
      <c r="G711" s="181"/>
      <c r="H711" s="181"/>
      <c r="I711" s="181"/>
      <c r="J711" s="181"/>
      <c r="K711" s="181"/>
      <c r="L711" s="181"/>
      <c r="M711" s="181"/>
      <c r="N711" s="181"/>
      <c r="O711" s="181"/>
      <c r="P711" s="181"/>
      <c r="Q711" s="181"/>
      <c r="R711" s="181"/>
      <c r="S711" s="181"/>
      <c r="T711" s="181"/>
      <c r="U711" s="181"/>
      <c r="V711" s="181"/>
      <c r="W711" s="181"/>
      <c r="X711" s="181"/>
      <c r="Y711" s="113"/>
    </row>
    <row r="712" spans="1:25">
      <c r="A712" s="118"/>
      <c r="B712" s="2" t="s">
        <v>93</v>
      </c>
      <c r="C712" s="114"/>
      <c r="D712" s="95">
        <v>0.27417415590106303</v>
      </c>
      <c r="E712" s="136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116"/>
    </row>
    <row r="713" spans="1:25">
      <c r="A713" s="118"/>
      <c r="B713" s="103" t="s">
        <v>159</v>
      </c>
      <c r="C713" s="114"/>
      <c r="D713" s="95">
        <v>-1.1102230246251565E-16</v>
      </c>
      <c r="E713" s="136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116"/>
    </row>
    <row r="714" spans="1:25">
      <c r="B714" s="124"/>
      <c r="C714" s="102"/>
      <c r="D714" s="111"/>
    </row>
    <row r="715" spans="1:25">
      <c r="B715" s="128" t="s">
        <v>312</v>
      </c>
      <c r="Y715" s="112" t="s">
        <v>171</v>
      </c>
    </row>
    <row r="716" spans="1:25">
      <c r="A716" s="108" t="s">
        <v>38</v>
      </c>
      <c r="B716" s="100" t="s">
        <v>120</v>
      </c>
      <c r="C716" s="97" t="s">
        <v>121</v>
      </c>
      <c r="D716" s="98" t="s">
        <v>142</v>
      </c>
      <c r="E716" s="136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112">
        <v>1</v>
      </c>
    </row>
    <row r="717" spans="1:25">
      <c r="A717" s="118"/>
      <c r="B717" s="101" t="s">
        <v>143</v>
      </c>
      <c r="C717" s="90" t="s">
        <v>143</v>
      </c>
      <c r="D717" s="134" t="s">
        <v>145</v>
      </c>
      <c r="E717" s="136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112" t="s">
        <v>3</v>
      </c>
    </row>
    <row r="718" spans="1:25">
      <c r="A718" s="118"/>
      <c r="B718" s="101"/>
      <c r="C718" s="90"/>
      <c r="D718" s="91" t="s">
        <v>172</v>
      </c>
      <c r="E718" s="136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112">
        <v>1</v>
      </c>
    </row>
    <row r="719" spans="1:25">
      <c r="A719" s="118"/>
      <c r="B719" s="101"/>
      <c r="C719" s="90"/>
      <c r="D719" s="109"/>
      <c r="E719" s="136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112">
        <v>1</v>
      </c>
    </row>
    <row r="720" spans="1:25">
      <c r="A720" s="118"/>
      <c r="B720" s="100">
        <v>1</v>
      </c>
      <c r="C720" s="96">
        <v>1</v>
      </c>
      <c r="D720" s="182">
        <v>15.8</v>
      </c>
      <c r="E720" s="183"/>
      <c r="F720" s="184"/>
      <c r="G720" s="184"/>
      <c r="H720" s="184"/>
      <c r="I720" s="184"/>
      <c r="J720" s="184"/>
      <c r="K720" s="184"/>
      <c r="L720" s="184"/>
      <c r="M720" s="184"/>
      <c r="N720" s="184"/>
      <c r="O720" s="184"/>
      <c r="P720" s="184"/>
      <c r="Q720" s="184"/>
      <c r="R720" s="184"/>
      <c r="S720" s="184"/>
      <c r="T720" s="184"/>
      <c r="U720" s="184"/>
      <c r="V720" s="184"/>
      <c r="W720" s="184"/>
      <c r="X720" s="184"/>
      <c r="Y720" s="185">
        <v>1</v>
      </c>
    </row>
    <row r="721" spans="1:25">
      <c r="A721" s="118"/>
      <c r="B721" s="101">
        <v>1</v>
      </c>
      <c r="C721" s="90">
        <v>2</v>
      </c>
      <c r="D721" s="186">
        <v>16</v>
      </c>
      <c r="E721" s="183"/>
      <c r="F721" s="184"/>
      <c r="G721" s="184"/>
      <c r="H721" s="184"/>
      <c r="I721" s="184"/>
      <c r="J721" s="184"/>
      <c r="K721" s="184"/>
      <c r="L721" s="184"/>
      <c r="M721" s="184"/>
      <c r="N721" s="184"/>
      <c r="O721" s="184"/>
      <c r="P721" s="184"/>
      <c r="Q721" s="184"/>
      <c r="R721" s="184"/>
      <c r="S721" s="184"/>
      <c r="T721" s="184"/>
      <c r="U721" s="184"/>
      <c r="V721" s="184"/>
      <c r="W721" s="184"/>
      <c r="X721" s="184"/>
      <c r="Y721" s="185">
        <v>15</v>
      </c>
    </row>
    <row r="722" spans="1:25">
      <c r="A722" s="118"/>
      <c r="B722" s="101">
        <v>1</v>
      </c>
      <c r="C722" s="90">
        <v>3</v>
      </c>
      <c r="D722" s="186">
        <v>16.2</v>
      </c>
      <c r="E722" s="183"/>
      <c r="F722" s="184"/>
      <c r="G722" s="184"/>
      <c r="H722" s="184"/>
      <c r="I722" s="184"/>
      <c r="J722" s="184"/>
      <c r="K722" s="184"/>
      <c r="L722" s="184"/>
      <c r="M722" s="184"/>
      <c r="N722" s="184"/>
      <c r="O722" s="184"/>
      <c r="P722" s="184"/>
      <c r="Q722" s="184"/>
      <c r="R722" s="184"/>
      <c r="S722" s="184"/>
      <c r="T722" s="184"/>
      <c r="U722" s="184"/>
      <c r="V722" s="184"/>
      <c r="W722" s="184"/>
      <c r="X722" s="184"/>
      <c r="Y722" s="185">
        <v>16</v>
      </c>
    </row>
    <row r="723" spans="1:25">
      <c r="A723" s="118"/>
      <c r="B723" s="101">
        <v>1</v>
      </c>
      <c r="C723" s="90">
        <v>4</v>
      </c>
      <c r="D723" s="186">
        <v>14.8</v>
      </c>
      <c r="E723" s="183"/>
      <c r="F723" s="184"/>
      <c r="G723" s="184"/>
      <c r="H723" s="184"/>
      <c r="I723" s="184"/>
      <c r="J723" s="184"/>
      <c r="K723" s="184"/>
      <c r="L723" s="184"/>
      <c r="M723" s="184"/>
      <c r="N723" s="184"/>
      <c r="O723" s="184"/>
      <c r="P723" s="184"/>
      <c r="Q723" s="184"/>
      <c r="R723" s="184"/>
      <c r="S723" s="184"/>
      <c r="T723" s="184"/>
      <c r="U723" s="184"/>
      <c r="V723" s="184"/>
      <c r="W723" s="184"/>
      <c r="X723" s="184"/>
      <c r="Y723" s="185">
        <v>15.533333333333299</v>
      </c>
    </row>
    <row r="724" spans="1:25">
      <c r="A724" s="118"/>
      <c r="B724" s="101">
        <v>1</v>
      </c>
      <c r="C724" s="90">
        <v>5</v>
      </c>
      <c r="D724" s="186">
        <v>15.1</v>
      </c>
      <c r="E724" s="183"/>
      <c r="F724" s="184"/>
      <c r="G724" s="184"/>
      <c r="H724" s="184"/>
      <c r="I724" s="184"/>
      <c r="J724" s="184"/>
      <c r="K724" s="184"/>
      <c r="L724" s="184"/>
      <c r="M724" s="184"/>
      <c r="N724" s="184"/>
      <c r="O724" s="184"/>
      <c r="P724" s="184"/>
      <c r="Q724" s="184"/>
      <c r="R724" s="184"/>
      <c r="S724" s="184"/>
      <c r="T724" s="184"/>
      <c r="U724" s="184"/>
      <c r="V724" s="184"/>
      <c r="W724" s="184"/>
      <c r="X724" s="184"/>
      <c r="Y724" s="187"/>
    </row>
    <row r="725" spans="1:25">
      <c r="A725" s="118"/>
      <c r="B725" s="101">
        <v>1</v>
      </c>
      <c r="C725" s="90">
        <v>6</v>
      </c>
      <c r="D725" s="186">
        <v>15.299999999999999</v>
      </c>
      <c r="E725" s="183"/>
      <c r="F725" s="184"/>
      <c r="G725" s="184"/>
      <c r="H725" s="184"/>
      <c r="I725" s="184"/>
      <c r="J725" s="184"/>
      <c r="K725" s="184"/>
      <c r="L725" s="184"/>
      <c r="M725" s="184"/>
      <c r="N725" s="184"/>
      <c r="O725" s="184"/>
      <c r="P725" s="184"/>
      <c r="Q725" s="184"/>
      <c r="R725" s="184"/>
      <c r="S725" s="184"/>
      <c r="T725" s="184"/>
      <c r="U725" s="184"/>
      <c r="V725" s="184"/>
      <c r="W725" s="184"/>
      <c r="X725" s="184"/>
      <c r="Y725" s="187"/>
    </row>
    <row r="726" spans="1:25">
      <c r="A726" s="118"/>
      <c r="B726" s="102" t="s">
        <v>156</v>
      </c>
      <c r="C726" s="94"/>
      <c r="D726" s="188">
        <v>15.533333333333331</v>
      </c>
      <c r="E726" s="183"/>
      <c r="F726" s="184"/>
      <c r="G726" s="184"/>
      <c r="H726" s="184"/>
      <c r="I726" s="184"/>
      <c r="J726" s="184"/>
      <c r="K726" s="184"/>
      <c r="L726" s="184"/>
      <c r="M726" s="184"/>
      <c r="N726" s="184"/>
      <c r="O726" s="184"/>
      <c r="P726" s="184"/>
      <c r="Q726" s="184"/>
      <c r="R726" s="184"/>
      <c r="S726" s="184"/>
      <c r="T726" s="184"/>
      <c r="U726" s="184"/>
      <c r="V726" s="184"/>
      <c r="W726" s="184"/>
      <c r="X726" s="184"/>
      <c r="Y726" s="187"/>
    </row>
    <row r="727" spans="1:25">
      <c r="A727" s="118"/>
      <c r="B727" s="2" t="s">
        <v>157</v>
      </c>
      <c r="C727" s="114"/>
      <c r="D727" s="189">
        <v>15.55</v>
      </c>
      <c r="E727" s="183"/>
      <c r="F727" s="184"/>
      <c r="G727" s="184"/>
      <c r="H727" s="184"/>
      <c r="I727" s="184"/>
      <c r="J727" s="184"/>
      <c r="K727" s="184"/>
      <c r="L727" s="184"/>
      <c r="M727" s="184"/>
      <c r="N727" s="184"/>
      <c r="O727" s="184"/>
      <c r="P727" s="184"/>
      <c r="Q727" s="184"/>
      <c r="R727" s="184"/>
      <c r="S727" s="184"/>
      <c r="T727" s="184"/>
      <c r="U727" s="184"/>
      <c r="V727" s="184"/>
      <c r="W727" s="184"/>
      <c r="X727" s="184"/>
      <c r="Y727" s="187"/>
    </row>
    <row r="728" spans="1:25">
      <c r="A728" s="118"/>
      <c r="B728" s="2" t="s">
        <v>158</v>
      </c>
      <c r="C728" s="114"/>
      <c r="D728" s="189">
        <v>0.55015149428740673</v>
      </c>
      <c r="E728" s="183"/>
      <c r="F728" s="184"/>
      <c r="G728" s="184"/>
      <c r="H728" s="184"/>
      <c r="I728" s="184"/>
      <c r="J728" s="184"/>
      <c r="K728" s="184"/>
      <c r="L728" s="184"/>
      <c r="M728" s="184"/>
      <c r="N728" s="184"/>
      <c r="O728" s="184"/>
      <c r="P728" s="184"/>
      <c r="Q728" s="184"/>
      <c r="R728" s="184"/>
      <c r="S728" s="184"/>
      <c r="T728" s="184"/>
      <c r="U728" s="184"/>
      <c r="V728" s="184"/>
      <c r="W728" s="184"/>
      <c r="X728" s="184"/>
      <c r="Y728" s="187"/>
    </row>
    <row r="729" spans="1:25">
      <c r="A729" s="118"/>
      <c r="B729" s="2" t="s">
        <v>93</v>
      </c>
      <c r="C729" s="114"/>
      <c r="D729" s="95">
        <v>3.5417478173009019E-2</v>
      </c>
      <c r="E729" s="136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116"/>
    </row>
    <row r="730" spans="1:25">
      <c r="A730" s="118"/>
      <c r="B730" s="103" t="s">
        <v>159</v>
      </c>
      <c r="C730" s="114"/>
      <c r="D730" s="95">
        <v>1.9984014443252818E-15</v>
      </c>
      <c r="E730" s="136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116"/>
    </row>
    <row r="731" spans="1:25">
      <c r="B731" s="124"/>
      <c r="C731" s="102"/>
      <c r="D731" s="111"/>
    </row>
    <row r="732" spans="1:25">
      <c r="B732" s="128" t="s">
        <v>313</v>
      </c>
      <c r="Y732" s="112" t="s">
        <v>171</v>
      </c>
    </row>
    <row r="733" spans="1:25">
      <c r="A733" s="108" t="s">
        <v>44</v>
      </c>
      <c r="B733" s="100" t="s">
        <v>120</v>
      </c>
      <c r="C733" s="97" t="s">
        <v>121</v>
      </c>
      <c r="D733" s="98" t="s">
        <v>142</v>
      </c>
      <c r="E733" s="136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112">
        <v>1</v>
      </c>
    </row>
    <row r="734" spans="1:25">
      <c r="A734" s="118"/>
      <c r="B734" s="101" t="s">
        <v>143</v>
      </c>
      <c r="C734" s="90" t="s">
        <v>143</v>
      </c>
      <c r="D734" s="134" t="s">
        <v>145</v>
      </c>
      <c r="E734" s="136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112" t="s">
        <v>3</v>
      </c>
    </row>
    <row r="735" spans="1:25">
      <c r="A735" s="118"/>
      <c r="B735" s="101"/>
      <c r="C735" s="90"/>
      <c r="D735" s="91" t="s">
        <v>172</v>
      </c>
      <c r="E735" s="136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112">
        <v>0</v>
      </c>
    </row>
    <row r="736" spans="1:25">
      <c r="A736" s="118"/>
      <c r="B736" s="101"/>
      <c r="C736" s="90"/>
      <c r="D736" s="109"/>
      <c r="E736" s="136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112">
        <v>0</v>
      </c>
    </row>
    <row r="737" spans="1:25">
      <c r="A737" s="118"/>
      <c r="B737" s="100">
        <v>1</v>
      </c>
      <c r="C737" s="96">
        <v>1</v>
      </c>
      <c r="D737" s="190">
        <v>89</v>
      </c>
      <c r="E737" s="191"/>
      <c r="F737" s="192"/>
      <c r="G737" s="192"/>
      <c r="H737" s="192"/>
      <c r="I737" s="192"/>
      <c r="J737" s="192"/>
      <c r="K737" s="192"/>
      <c r="L737" s="192"/>
      <c r="M737" s="192"/>
      <c r="N737" s="192"/>
      <c r="O737" s="192"/>
      <c r="P737" s="192"/>
      <c r="Q737" s="192"/>
      <c r="R737" s="192"/>
      <c r="S737" s="192"/>
      <c r="T737" s="192"/>
      <c r="U737" s="192"/>
      <c r="V737" s="192"/>
      <c r="W737" s="192"/>
      <c r="X737" s="192"/>
      <c r="Y737" s="193">
        <v>1</v>
      </c>
    </row>
    <row r="738" spans="1:25">
      <c r="A738" s="118"/>
      <c r="B738" s="101">
        <v>1</v>
      </c>
      <c r="C738" s="90">
        <v>2</v>
      </c>
      <c r="D738" s="194">
        <v>87</v>
      </c>
      <c r="E738" s="191"/>
      <c r="F738" s="192"/>
      <c r="G738" s="192"/>
      <c r="H738" s="192"/>
      <c r="I738" s="192"/>
      <c r="J738" s="192"/>
      <c r="K738" s="192"/>
      <c r="L738" s="192"/>
      <c r="M738" s="192"/>
      <c r="N738" s="192"/>
      <c r="O738" s="192"/>
      <c r="P738" s="192"/>
      <c r="Q738" s="192"/>
      <c r="R738" s="192"/>
      <c r="S738" s="192"/>
      <c r="T738" s="192"/>
      <c r="U738" s="192"/>
      <c r="V738" s="192"/>
      <c r="W738" s="192"/>
      <c r="X738" s="192"/>
      <c r="Y738" s="193">
        <v>17</v>
      </c>
    </row>
    <row r="739" spans="1:25">
      <c r="A739" s="118"/>
      <c r="B739" s="101">
        <v>1</v>
      </c>
      <c r="C739" s="90">
        <v>3</v>
      </c>
      <c r="D739" s="194">
        <v>87</v>
      </c>
      <c r="E739" s="191"/>
      <c r="F739" s="192"/>
      <c r="G739" s="192"/>
      <c r="H739" s="192"/>
      <c r="I739" s="192"/>
      <c r="J739" s="192"/>
      <c r="K739" s="192"/>
      <c r="L739" s="192"/>
      <c r="M739" s="192"/>
      <c r="N739" s="192"/>
      <c r="O739" s="192"/>
      <c r="P739" s="192"/>
      <c r="Q739" s="192"/>
      <c r="R739" s="192"/>
      <c r="S739" s="192"/>
      <c r="T739" s="192"/>
      <c r="U739" s="192"/>
      <c r="V739" s="192"/>
      <c r="W739" s="192"/>
      <c r="X739" s="192"/>
      <c r="Y739" s="193">
        <v>16</v>
      </c>
    </row>
    <row r="740" spans="1:25">
      <c r="A740" s="118"/>
      <c r="B740" s="101">
        <v>1</v>
      </c>
      <c r="C740" s="90">
        <v>4</v>
      </c>
      <c r="D740" s="194">
        <v>82</v>
      </c>
      <c r="E740" s="191"/>
      <c r="F740" s="192"/>
      <c r="G740" s="192"/>
      <c r="H740" s="192"/>
      <c r="I740" s="192"/>
      <c r="J740" s="192"/>
      <c r="K740" s="192"/>
      <c r="L740" s="192"/>
      <c r="M740" s="192"/>
      <c r="N740" s="192"/>
      <c r="O740" s="192"/>
      <c r="P740" s="192"/>
      <c r="Q740" s="192"/>
      <c r="R740" s="192"/>
      <c r="S740" s="192"/>
      <c r="T740" s="192"/>
      <c r="U740" s="192"/>
      <c r="V740" s="192"/>
      <c r="W740" s="192"/>
      <c r="X740" s="192"/>
      <c r="Y740" s="193">
        <v>85.1666666666667</v>
      </c>
    </row>
    <row r="741" spans="1:25">
      <c r="A741" s="118"/>
      <c r="B741" s="101">
        <v>1</v>
      </c>
      <c r="C741" s="90">
        <v>5</v>
      </c>
      <c r="D741" s="194">
        <v>82</v>
      </c>
      <c r="E741" s="191"/>
      <c r="F741" s="192"/>
      <c r="G741" s="192"/>
      <c r="H741" s="192"/>
      <c r="I741" s="192"/>
      <c r="J741" s="192"/>
      <c r="K741" s="192"/>
      <c r="L741" s="192"/>
      <c r="M741" s="192"/>
      <c r="N741" s="192"/>
      <c r="O741" s="192"/>
      <c r="P741" s="192"/>
      <c r="Q741" s="192"/>
      <c r="R741" s="192"/>
      <c r="S741" s="192"/>
      <c r="T741" s="192"/>
      <c r="U741" s="192"/>
      <c r="V741" s="192"/>
      <c r="W741" s="192"/>
      <c r="X741" s="192"/>
      <c r="Y741" s="195"/>
    </row>
    <row r="742" spans="1:25">
      <c r="A742" s="118"/>
      <c r="B742" s="101">
        <v>1</v>
      </c>
      <c r="C742" s="90">
        <v>6</v>
      </c>
      <c r="D742" s="194">
        <v>84</v>
      </c>
      <c r="E742" s="191"/>
      <c r="F742" s="192"/>
      <c r="G742" s="192"/>
      <c r="H742" s="192"/>
      <c r="I742" s="192"/>
      <c r="J742" s="192"/>
      <c r="K742" s="192"/>
      <c r="L742" s="192"/>
      <c r="M742" s="192"/>
      <c r="N742" s="192"/>
      <c r="O742" s="192"/>
      <c r="P742" s="192"/>
      <c r="Q742" s="192"/>
      <c r="R742" s="192"/>
      <c r="S742" s="192"/>
      <c r="T742" s="192"/>
      <c r="U742" s="192"/>
      <c r="V742" s="192"/>
      <c r="W742" s="192"/>
      <c r="X742" s="192"/>
      <c r="Y742" s="195"/>
    </row>
    <row r="743" spans="1:25">
      <c r="A743" s="118"/>
      <c r="B743" s="102" t="s">
        <v>156</v>
      </c>
      <c r="C743" s="94"/>
      <c r="D743" s="196">
        <v>85.166666666666671</v>
      </c>
      <c r="E743" s="191"/>
      <c r="F743" s="192"/>
      <c r="G743" s="192"/>
      <c r="H743" s="192"/>
      <c r="I743" s="192"/>
      <c r="J743" s="192"/>
      <c r="K743" s="192"/>
      <c r="L743" s="192"/>
      <c r="M743" s="192"/>
      <c r="N743" s="192"/>
      <c r="O743" s="192"/>
      <c r="P743" s="192"/>
      <c r="Q743" s="192"/>
      <c r="R743" s="192"/>
      <c r="S743" s="192"/>
      <c r="T743" s="192"/>
      <c r="U743" s="192"/>
      <c r="V743" s="192"/>
      <c r="W743" s="192"/>
      <c r="X743" s="192"/>
      <c r="Y743" s="195"/>
    </row>
    <row r="744" spans="1:25">
      <c r="A744" s="118"/>
      <c r="B744" s="2" t="s">
        <v>157</v>
      </c>
      <c r="C744" s="114"/>
      <c r="D744" s="197">
        <v>85.5</v>
      </c>
      <c r="E744" s="191"/>
      <c r="F744" s="192"/>
      <c r="G744" s="192"/>
      <c r="H744" s="192"/>
      <c r="I744" s="192"/>
      <c r="J744" s="192"/>
      <c r="K744" s="192"/>
      <c r="L744" s="192"/>
      <c r="M744" s="192"/>
      <c r="N744" s="192"/>
      <c r="O744" s="192"/>
      <c r="P744" s="192"/>
      <c r="Q744" s="192"/>
      <c r="R744" s="192"/>
      <c r="S744" s="192"/>
      <c r="T744" s="192"/>
      <c r="U744" s="192"/>
      <c r="V744" s="192"/>
      <c r="W744" s="192"/>
      <c r="X744" s="192"/>
      <c r="Y744" s="195"/>
    </row>
    <row r="745" spans="1:25">
      <c r="A745" s="118"/>
      <c r="B745" s="2" t="s">
        <v>158</v>
      </c>
      <c r="C745" s="114"/>
      <c r="D745" s="197">
        <v>2.9268868558020253</v>
      </c>
      <c r="E745" s="191"/>
      <c r="F745" s="192"/>
      <c r="G745" s="192"/>
      <c r="H745" s="192"/>
      <c r="I745" s="192"/>
      <c r="J745" s="192"/>
      <c r="K745" s="192"/>
      <c r="L745" s="192"/>
      <c r="M745" s="192"/>
      <c r="N745" s="192"/>
      <c r="O745" s="192"/>
      <c r="P745" s="192"/>
      <c r="Q745" s="192"/>
      <c r="R745" s="192"/>
      <c r="S745" s="192"/>
      <c r="T745" s="192"/>
      <c r="U745" s="192"/>
      <c r="V745" s="192"/>
      <c r="W745" s="192"/>
      <c r="X745" s="192"/>
      <c r="Y745" s="195"/>
    </row>
    <row r="746" spans="1:25">
      <c r="A746" s="118"/>
      <c r="B746" s="2" t="s">
        <v>93</v>
      </c>
      <c r="C746" s="114"/>
      <c r="D746" s="95">
        <v>3.4366577563233171E-2</v>
      </c>
      <c r="E746" s="136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116"/>
    </row>
    <row r="747" spans="1:25">
      <c r="A747" s="118"/>
      <c r="B747" s="103" t="s">
        <v>159</v>
      </c>
      <c r="C747" s="114"/>
      <c r="D747" s="95">
        <v>-3.3306690738754696E-16</v>
      </c>
      <c r="E747" s="136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116"/>
    </row>
    <row r="748" spans="1:25">
      <c r="B748" s="124"/>
      <c r="C748" s="102"/>
      <c r="D748" s="111"/>
    </row>
    <row r="749" spans="1:25">
      <c r="B749" s="128" t="s">
        <v>314</v>
      </c>
      <c r="Y749" s="112" t="s">
        <v>171</v>
      </c>
    </row>
    <row r="750" spans="1:25">
      <c r="A750" s="108" t="s">
        <v>45</v>
      </c>
      <c r="B750" s="100" t="s">
        <v>120</v>
      </c>
      <c r="C750" s="97" t="s">
        <v>121</v>
      </c>
      <c r="D750" s="98" t="s">
        <v>142</v>
      </c>
      <c r="E750" s="136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112">
        <v>1</v>
      </c>
    </row>
    <row r="751" spans="1:25">
      <c r="A751" s="118"/>
      <c r="B751" s="101" t="s">
        <v>143</v>
      </c>
      <c r="C751" s="90" t="s">
        <v>143</v>
      </c>
      <c r="D751" s="134" t="s">
        <v>145</v>
      </c>
      <c r="E751" s="136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112" t="s">
        <v>3</v>
      </c>
    </row>
    <row r="752" spans="1:25">
      <c r="A752" s="118"/>
      <c r="B752" s="101"/>
      <c r="C752" s="90"/>
      <c r="D752" s="91" t="s">
        <v>172</v>
      </c>
      <c r="E752" s="136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112">
        <v>1</v>
      </c>
    </row>
    <row r="753" spans="1:25">
      <c r="A753" s="118"/>
      <c r="B753" s="101"/>
      <c r="C753" s="90"/>
      <c r="D753" s="109"/>
      <c r="E753" s="136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112">
        <v>1</v>
      </c>
    </row>
    <row r="754" spans="1:25">
      <c r="A754" s="118"/>
      <c r="B754" s="100">
        <v>1</v>
      </c>
      <c r="C754" s="96">
        <v>1</v>
      </c>
      <c r="D754" s="182">
        <v>12</v>
      </c>
      <c r="E754" s="183"/>
      <c r="F754" s="184"/>
      <c r="G754" s="184"/>
      <c r="H754" s="184"/>
      <c r="I754" s="184"/>
      <c r="J754" s="184"/>
      <c r="K754" s="184"/>
      <c r="L754" s="184"/>
      <c r="M754" s="184"/>
      <c r="N754" s="184"/>
      <c r="O754" s="184"/>
      <c r="P754" s="184"/>
      <c r="Q754" s="184"/>
      <c r="R754" s="184"/>
      <c r="S754" s="184"/>
      <c r="T754" s="184"/>
      <c r="U754" s="184"/>
      <c r="V754" s="184"/>
      <c r="W754" s="184"/>
      <c r="X754" s="184"/>
      <c r="Y754" s="185">
        <v>1</v>
      </c>
    </row>
    <row r="755" spans="1:25">
      <c r="A755" s="118"/>
      <c r="B755" s="101">
        <v>1</v>
      </c>
      <c r="C755" s="90">
        <v>2</v>
      </c>
      <c r="D755" s="186">
        <v>12</v>
      </c>
      <c r="E755" s="183"/>
      <c r="F755" s="184"/>
      <c r="G755" s="184"/>
      <c r="H755" s="184"/>
      <c r="I755" s="184"/>
      <c r="J755" s="184"/>
      <c r="K755" s="184"/>
      <c r="L755" s="184"/>
      <c r="M755" s="184"/>
      <c r="N755" s="184"/>
      <c r="O755" s="184"/>
      <c r="P755" s="184"/>
      <c r="Q755" s="184"/>
      <c r="R755" s="184"/>
      <c r="S755" s="184"/>
      <c r="T755" s="184"/>
      <c r="U755" s="184"/>
      <c r="V755" s="184"/>
      <c r="W755" s="184"/>
      <c r="X755" s="184"/>
      <c r="Y755" s="185">
        <v>18</v>
      </c>
    </row>
    <row r="756" spans="1:25">
      <c r="A756" s="118"/>
      <c r="B756" s="101">
        <v>1</v>
      </c>
      <c r="C756" s="90">
        <v>3</v>
      </c>
      <c r="D756" s="186">
        <v>12</v>
      </c>
      <c r="E756" s="183"/>
      <c r="F756" s="184"/>
      <c r="G756" s="184"/>
      <c r="H756" s="184"/>
      <c r="I756" s="184"/>
      <c r="J756" s="184"/>
      <c r="K756" s="184"/>
      <c r="L756" s="184"/>
      <c r="M756" s="184"/>
      <c r="N756" s="184"/>
      <c r="O756" s="184"/>
      <c r="P756" s="184"/>
      <c r="Q756" s="184"/>
      <c r="R756" s="184"/>
      <c r="S756" s="184"/>
      <c r="T756" s="184"/>
      <c r="U756" s="184"/>
      <c r="V756" s="184"/>
      <c r="W756" s="184"/>
      <c r="X756" s="184"/>
      <c r="Y756" s="185">
        <v>16</v>
      </c>
    </row>
    <row r="757" spans="1:25">
      <c r="A757" s="118"/>
      <c r="B757" s="101">
        <v>1</v>
      </c>
      <c r="C757" s="90">
        <v>4</v>
      </c>
      <c r="D757" s="186">
        <v>12</v>
      </c>
      <c r="E757" s="183"/>
      <c r="F757" s="184"/>
      <c r="G757" s="184"/>
      <c r="H757" s="184"/>
      <c r="I757" s="184"/>
      <c r="J757" s="184"/>
      <c r="K757" s="184"/>
      <c r="L757" s="184"/>
      <c r="M757" s="184"/>
      <c r="N757" s="184"/>
      <c r="O757" s="184"/>
      <c r="P757" s="184"/>
      <c r="Q757" s="184"/>
      <c r="R757" s="184"/>
      <c r="S757" s="184"/>
      <c r="T757" s="184"/>
      <c r="U757" s="184"/>
      <c r="V757" s="184"/>
      <c r="W757" s="184"/>
      <c r="X757" s="184"/>
      <c r="Y757" s="185">
        <v>12</v>
      </c>
    </row>
    <row r="758" spans="1:25">
      <c r="A758" s="118"/>
      <c r="B758" s="101">
        <v>1</v>
      </c>
      <c r="C758" s="90">
        <v>5</v>
      </c>
      <c r="D758" s="186">
        <v>11</v>
      </c>
      <c r="E758" s="183"/>
      <c r="F758" s="184"/>
      <c r="G758" s="184"/>
      <c r="H758" s="184"/>
      <c r="I758" s="184"/>
      <c r="J758" s="184"/>
      <c r="K758" s="184"/>
      <c r="L758" s="184"/>
      <c r="M758" s="184"/>
      <c r="N758" s="184"/>
      <c r="O758" s="184"/>
      <c r="P758" s="184"/>
      <c r="Q758" s="184"/>
      <c r="R758" s="184"/>
      <c r="S758" s="184"/>
      <c r="T758" s="184"/>
      <c r="U758" s="184"/>
      <c r="V758" s="184"/>
      <c r="W758" s="184"/>
      <c r="X758" s="184"/>
      <c r="Y758" s="187"/>
    </row>
    <row r="759" spans="1:25">
      <c r="A759" s="118"/>
      <c r="B759" s="101">
        <v>1</v>
      </c>
      <c r="C759" s="90">
        <v>6</v>
      </c>
      <c r="D759" s="186">
        <v>13</v>
      </c>
      <c r="E759" s="183"/>
      <c r="F759" s="184"/>
      <c r="G759" s="184"/>
      <c r="H759" s="184"/>
      <c r="I759" s="184"/>
      <c r="J759" s="184"/>
      <c r="K759" s="184"/>
      <c r="L759" s="184"/>
      <c r="M759" s="184"/>
      <c r="N759" s="184"/>
      <c r="O759" s="184"/>
      <c r="P759" s="184"/>
      <c r="Q759" s="184"/>
      <c r="R759" s="184"/>
      <c r="S759" s="184"/>
      <c r="T759" s="184"/>
      <c r="U759" s="184"/>
      <c r="V759" s="184"/>
      <c r="W759" s="184"/>
      <c r="X759" s="184"/>
      <c r="Y759" s="187"/>
    </row>
    <row r="760" spans="1:25">
      <c r="A760" s="118"/>
      <c r="B760" s="102" t="s">
        <v>156</v>
      </c>
      <c r="C760" s="94"/>
      <c r="D760" s="188">
        <v>12</v>
      </c>
      <c r="E760" s="183"/>
      <c r="F760" s="184"/>
      <c r="G760" s="184"/>
      <c r="H760" s="184"/>
      <c r="I760" s="184"/>
      <c r="J760" s="184"/>
      <c r="K760" s="184"/>
      <c r="L760" s="184"/>
      <c r="M760" s="184"/>
      <c r="N760" s="184"/>
      <c r="O760" s="184"/>
      <c r="P760" s="184"/>
      <c r="Q760" s="184"/>
      <c r="R760" s="184"/>
      <c r="S760" s="184"/>
      <c r="T760" s="184"/>
      <c r="U760" s="184"/>
      <c r="V760" s="184"/>
      <c r="W760" s="184"/>
      <c r="X760" s="184"/>
      <c r="Y760" s="187"/>
    </row>
    <row r="761" spans="1:25">
      <c r="A761" s="118"/>
      <c r="B761" s="2" t="s">
        <v>157</v>
      </c>
      <c r="C761" s="114"/>
      <c r="D761" s="189">
        <v>12</v>
      </c>
      <c r="E761" s="183"/>
      <c r="F761" s="184"/>
      <c r="G761" s="184"/>
      <c r="H761" s="184"/>
      <c r="I761" s="184"/>
      <c r="J761" s="184"/>
      <c r="K761" s="184"/>
      <c r="L761" s="184"/>
      <c r="M761" s="184"/>
      <c r="N761" s="184"/>
      <c r="O761" s="184"/>
      <c r="P761" s="184"/>
      <c r="Q761" s="184"/>
      <c r="R761" s="184"/>
      <c r="S761" s="184"/>
      <c r="T761" s="184"/>
      <c r="U761" s="184"/>
      <c r="V761" s="184"/>
      <c r="W761" s="184"/>
      <c r="X761" s="184"/>
      <c r="Y761" s="187"/>
    </row>
    <row r="762" spans="1:25">
      <c r="A762" s="118"/>
      <c r="B762" s="2" t="s">
        <v>158</v>
      </c>
      <c r="C762" s="114"/>
      <c r="D762" s="189">
        <v>0.63245553203367588</v>
      </c>
      <c r="E762" s="183"/>
      <c r="F762" s="184"/>
      <c r="G762" s="184"/>
      <c r="H762" s="184"/>
      <c r="I762" s="184"/>
      <c r="J762" s="184"/>
      <c r="K762" s="184"/>
      <c r="L762" s="184"/>
      <c r="M762" s="184"/>
      <c r="N762" s="184"/>
      <c r="O762" s="184"/>
      <c r="P762" s="184"/>
      <c r="Q762" s="184"/>
      <c r="R762" s="184"/>
      <c r="S762" s="184"/>
      <c r="T762" s="184"/>
      <c r="U762" s="184"/>
      <c r="V762" s="184"/>
      <c r="W762" s="184"/>
      <c r="X762" s="184"/>
      <c r="Y762" s="187"/>
    </row>
    <row r="763" spans="1:25">
      <c r="A763" s="118"/>
      <c r="B763" s="2" t="s">
        <v>93</v>
      </c>
      <c r="C763" s="114"/>
      <c r="D763" s="95">
        <v>5.2704627669472988E-2</v>
      </c>
      <c r="E763" s="136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116"/>
    </row>
    <row r="764" spans="1:25">
      <c r="A764" s="118"/>
      <c r="B764" s="103" t="s">
        <v>159</v>
      </c>
      <c r="C764" s="114"/>
      <c r="D764" s="95">
        <v>0</v>
      </c>
      <c r="E764" s="136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116"/>
    </row>
    <row r="765" spans="1:25">
      <c r="B765" s="124"/>
      <c r="C765" s="102"/>
      <c r="D765" s="111"/>
    </row>
  </sheetData>
  <dataConsolidate/>
  <conditionalFormatting sqref="C29:C34 C46:C51 C63:C68 C80:C85 C97:C102 C114:C119 C131:C136 C148:C153 C165:C170 C182:C187 C199:C204 C233:C238 C250:C255 C267:C272 C284:C289 C301:C306 C318:C323 C335:C340 C352:C357 C369:C374 C403:C408 C420:C425 C437:C442 C454:C459 C471:C476 C488:C493 C505:C510 C522:C527 C539:C544 C556:C561 C573:C578 C590:C595 C607:C612 C624:C629 C641:C646 C658:C663 C675:C680 C692:C697 C709:C714 C726:C731 C743:C748 C760:C765 C2:D17 D19:D34 D36:D51 D53:L68 D70:D85 D87:D102 D104:D119 D121:D136 D138:D153 D155:D170 D172:D187 D189:D204 C216:V221 D206:V214 D223:D238 D240:D255 D257:D272 D274:D289 D291:D306 D308:D323 D325:D340 D342:D357 D359:D374 C386:V391 D376:V384 D393:D408 D410:D425 D427:D442 D444:D459 D461:D476 D478:D493 D495:S510 D512:D527 D529:D544 D546:D561 D563:D578 D580:D595 D597:D612 D614:D629 D631:D646 D648:D663 D665:D680 D682:D697 D699:D714 D716:D731 D733:D748 D750:D765">
    <cfRule type="expression" dxfId="129" priority="402" stopIfTrue="1">
      <formula>AND(ISBLANK(INDIRECT(Anlyt_LabRefLastCol)),ISBLANK(INDIRECT(Anlyt_LabRefThisCol)))</formula>
    </cfRule>
    <cfRule type="expression" dxfId="128" priority="403">
      <formula>ISBLANK(INDIRECT(Anlyt_LabRefThisCol))</formula>
    </cfRule>
  </conditionalFormatting>
  <conditionalFormatting sqref="B210:C215 B380:C385 B6:D11 B23:D28 B40:D45 B57:L62 B74:D79 B91:D96 B108:D113 B125:D130 B142:D147 B159:D164 B176:D181 B193:D198 D210:V214 B227:D232 B244:D249 B261:D266 B278:D283 B295:D300 B312:D317 B329:D334 B346:D351 B363:D368 D380:V384 B397:D402 B414:D419 B431:D436 B448:D453 B465:D470 B482:D487 B499:S504 B516:D521 B533:D538 B550:D555 B567:D572 B584:D589 B601:D606 B618:D623 B635:D640 B652:D657 B669:D674 B686:D691 B703:D708 B720:D725 B737:D742 B754:D759">
    <cfRule type="expression" dxfId="127" priority="404">
      <formula>AND($B6&lt;&gt;$B5,NOT(ISBLANK(INDIRECT(Anlyt_LabRefThisCol))))</formula>
    </cfRule>
  </conditionalFormatting>
  <conditionalFormatting sqref="C19:C28">
    <cfRule type="expression" dxfId="126" priority="393" stopIfTrue="1">
      <formula>AND(ISBLANK(INDIRECT(Anlyt_LabRefLastCol)),ISBLANK(INDIRECT(Anlyt_LabRefThisCol)))</formula>
    </cfRule>
    <cfRule type="expression" dxfId="125" priority="394">
      <formula>ISBLANK(INDIRECT(Anlyt_LabRefThisCol))</formula>
    </cfRule>
  </conditionalFormatting>
  <conditionalFormatting sqref="C36:C45">
    <cfRule type="expression" dxfId="124" priority="384" stopIfTrue="1">
      <formula>AND(ISBLANK(INDIRECT(Anlyt_LabRefLastCol)),ISBLANK(INDIRECT(Anlyt_LabRefThisCol)))</formula>
    </cfRule>
    <cfRule type="expression" dxfId="123" priority="385">
      <formula>ISBLANK(INDIRECT(Anlyt_LabRefThisCol))</formula>
    </cfRule>
  </conditionalFormatting>
  <conditionalFormatting sqref="C53:C62">
    <cfRule type="expression" dxfId="122" priority="375" stopIfTrue="1">
      <formula>AND(ISBLANK(INDIRECT(Anlyt_LabRefLastCol)),ISBLANK(INDIRECT(Anlyt_LabRefThisCol)))</formula>
    </cfRule>
    <cfRule type="expression" dxfId="121" priority="376">
      <formula>ISBLANK(INDIRECT(Anlyt_LabRefThisCol))</formula>
    </cfRule>
  </conditionalFormatting>
  <conditionalFormatting sqref="C70:C79">
    <cfRule type="expression" dxfId="120" priority="366" stopIfTrue="1">
      <formula>AND(ISBLANK(INDIRECT(Anlyt_LabRefLastCol)),ISBLANK(INDIRECT(Anlyt_LabRefThisCol)))</formula>
    </cfRule>
    <cfRule type="expression" dxfId="119" priority="367">
      <formula>ISBLANK(INDIRECT(Anlyt_LabRefThisCol))</formula>
    </cfRule>
  </conditionalFormatting>
  <conditionalFormatting sqref="C87:C96">
    <cfRule type="expression" dxfId="118" priority="357" stopIfTrue="1">
      <formula>AND(ISBLANK(INDIRECT(Anlyt_LabRefLastCol)),ISBLANK(INDIRECT(Anlyt_LabRefThisCol)))</formula>
    </cfRule>
    <cfRule type="expression" dxfId="117" priority="358">
      <formula>ISBLANK(INDIRECT(Anlyt_LabRefThisCol))</formula>
    </cfRule>
  </conditionalFormatting>
  <conditionalFormatting sqref="C104:C113">
    <cfRule type="expression" dxfId="116" priority="348" stopIfTrue="1">
      <formula>AND(ISBLANK(INDIRECT(Anlyt_LabRefLastCol)),ISBLANK(INDIRECT(Anlyt_LabRefThisCol)))</formula>
    </cfRule>
    <cfRule type="expression" dxfId="115" priority="349">
      <formula>ISBLANK(INDIRECT(Anlyt_LabRefThisCol))</formula>
    </cfRule>
  </conditionalFormatting>
  <conditionalFormatting sqref="C121:C130">
    <cfRule type="expression" dxfId="114" priority="339" stopIfTrue="1">
      <formula>AND(ISBLANK(INDIRECT(Anlyt_LabRefLastCol)),ISBLANK(INDIRECT(Anlyt_LabRefThisCol)))</formula>
    </cfRule>
    <cfRule type="expression" dxfId="113" priority="340">
      <formula>ISBLANK(INDIRECT(Anlyt_LabRefThisCol))</formula>
    </cfRule>
  </conditionalFormatting>
  <conditionalFormatting sqref="C138:C147">
    <cfRule type="expression" dxfId="112" priority="330" stopIfTrue="1">
      <formula>AND(ISBLANK(INDIRECT(Anlyt_LabRefLastCol)),ISBLANK(INDIRECT(Anlyt_LabRefThisCol)))</formula>
    </cfRule>
    <cfRule type="expression" dxfId="111" priority="331">
      <formula>ISBLANK(INDIRECT(Anlyt_LabRefThisCol))</formula>
    </cfRule>
  </conditionalFormatting>
  <conditionalFormatting sqref="C155:C164">
    <cfRule type="expression" dxfId="110" priority="321" stopIfTrue="1">
      <formula>AND(ISBLANK(INDIRECT(Anlyt_LabRefLastCol)),ISBLANK(INDIRECT(Anlyt_LabRefThisCol)))</formula>
    </cfRule>
    <cfRule type="expression" dxfId="109" priority="322">
      <formula>ISBLANK(INDIRECT(Anlyt_LabRefThisCol))</formula>
    </cfRule>
  </conditionalFormatting>
  <conditionalFormatting sqref="C172:C181">
    <cfRule type="expression" dxfId="108" priority="312" stopIfTrue="1">
      <formula>AND(ISBLANK(INDIRECT(Anlyt_LabRefLastCol)),ISBLANK(INDIRECT(Anlyt_LabRefThisCol)))</formula>
    </cfRule>
    <cfRule type="expression" dxfId="107" priority="313">
      <formula>ISBLANK(INDIRECT(Anlyt_LabRefThisCol))</formula>
    </cfRule>
  </conditionalFormatting>
  <conditionalFormatting sqref="C189:C198">
    <cfRule type="expression" dxfId="106" priority="303" stopIfTrue="1">
      <formula>AND(ISBLANK(INDIRECT(Anlyt_LabRefLastCol)),ISBLANK(INDIRECT(Anlyt_LabRefThisCol)))</formula>
    </cfRule>
    <cfRule type="expression" dxfId="105" priority="304">
      <formula>ISBLANK(INDIRECT(Anlyt_LabRefThisCol))</formula>
    </cfRule>
  </conditionalFormatting>
  <conditionalFormatting sqref="C206:C215 D215:V215">
    <cfRule type="expression" dxfId="104" priority="294" stopIfTrue="1">
      <formula>AND(ISBLANK(INDIRECT(Anlyt_LabRefLastCol)),ISBLANK(INDIRECT(Anlyt_LabRefThisCol)))</formula>
    </cfRule>
    <cfRule type="expression" dxfId="103" priority="295">
      <formula>ISBLANK(INDIRECT(Anlyt_LabRefThisCol))</formula>
    </cfRule>
  </conditionalFormatting>
  <conditionalFormatting sqref="D215:V215">
    <cfRule type="expression" dxfId="102" priority="296">
      <formula>AND($B215&lt;&gt;$B214,NOT(ISBLANK(INDIRECT(Anlyt_LabRefThisCol))))</formula>
    </cfRule>
  </conditionalFormatting>
  <conditionalFormatting sqref="C223:C232">
    <cfRule type="expression" dxfId="101" priority="285" stopIfTrue="1">
      <formula>AND(ISBLANK(INDIRECT(Anlyt_LabRefLastCol)),ISBLANK(INDIRECT(Anlyt_LabRefThisCol)))</formula>
    </cfRule>
    <cfRule type="expression" dxfId="100" priority="286">
      <formula>ISBLANK(INDIRECT(Anlyt_LabRefThisCol))</formula>
    </cfRule>
  </conditionalFormatting>
  <conditionalFormatting sqref="C240:C249">
    <cfRule type="expression" dxfId="99" priority="276" stopIfTrue="1">
      <formula>AND(ISBLANK(INDIRECT(Anlyt_LabRefLastCol)),ISBLANK(INDIRECT(Anlyt_LabRefThisCol)))</formula>
    </cfRule>
    <cfRule type="expression" dxfId="98" priority="277">
      <formula>ISBLANK(INDIRECT(Anlyt_LabRefThisCol))</formula>
    </cfRule>
  </conditionalFormatting>
  <conditionalFormatting sqref="C257:C266">
    <cfRule type="expression" dxfId="97" priority="267" stopIfTrue="1">
      <formula>AND(ISBLANK(INDIRECT(Anlyt_LabRefLastCol)),ISBLANK(INDIRECT(Anlyt_LabRefThisCol)))</formula>
    </cfRule>
    <cfRule type="expression" dxfId="96" priority="268">
      <formula>ISBLANK(INDIRECT(Anlyt_LabRefThisCol))</formula>
    </cfRule>
  </conditionalFormatting>
  <conditionalFormatting sqref="C274:C283">
    <cfRule type="expression" dxfId="95" priority="258" stopIfTrue="1">
      <formula>AND(ISBLANK(INDIRECT(Anlyt_LabRefLastCol)),ISBLANK(INDIRECT(Anlyt_LabRefThisCol)))</formula>
    </cfRule>
    <cfRule type="expression" dxfId="94" priority="259">
      <formula>ISBLANK(INDIRECT(Anlyt_LabRefThisCol))</formula>
    </cfRule>
  </conditionalFormatting>
  <conditionalFormatting sqref="C291:C300">
    <cfRule type="expression" dxfId="93" priority="249" stopIfTrue="1">
      <formula>AND(ISBLANK(INDIRECT(Anlyt_LabRefLastCol)),ISBLANK(INDIRECT(Anlyt_LabRefThisCol)))</formula>
    </cfRule>
    <cfRule type="expression" dxfId="92" priority="250">
      <formula>ISBLANK(INDIRECT(Anlyt_LabRefThisCol))</formula>
    </cfRule>
  </conditionalFormatting>
  <conditionalFormatting sqref="C308:C317">
    <cfRule type="expression" dxfId="91" priority="240" stopIfTrue="1">
      <formula>AND(ISBLANK(INDIRECT(Anlyt_LabRefLastCol)),ISBLANK(INDIRECT(Anlyt_LabRefThisCol)))</formula>
    </cfRule>
    <cfRule type="expression" dxfId="90" priority="241">
      <formula>ISBLANK(INDIRECT(Anlyt_LabRefThisCol))</formula>
    </cfRule>
  </conditionalFormatting>
  <conditionalFormatting sqref="C325:C334">
    <cfRule type="expression" dxfId="89" priority="231" stopIfTrue="1">
      <formula>AND(ISBLANK(INDIRECT(Anlyt_LabRefLastCol)),ISBLANK(INDIRECT(Anlyt_LabRefThisCol)))</formula>
    </cfRule>
    <cfRule type="expression" dxfId="88" priority="232">
      <formula>ISBLANK(INDIRECT(Anlyt_LabRefThisCol))</formula>
    </cfRule>
  </conditionalFormatting>
  <conditionalFormatting sqref="C342:C351">
    <cfRule type="expression" dxfId="87" priority="222" stopIfTrue="1">
      <formula>AND(ISBLANK(INDIRECT(Anlyt_LabRefLastCol)),ISBLANK(INDIRECT(Anlyt_LabRefThisCol)))</formula>
    </cfRule>
    <cfRule type="expression" dxfId="86" priority="223">
      <formula>ISBLANK(INDIRECT(Anlyt_LabRefThisCol))</formula>
    </cfRule>
  </conditionalFormatting>
  <conditionalFormatting sqref="C359:C368">
    <cfRule type="expression" dxfId="85" priority="213" stopIfTrue="1">
      <formula>AND(ISBLANK(INDIRECT(Anlyt_LabRefLastCol)),ISBLANK(INDIRECT(Anlyt_LabRefThisCol)))</formula>
    </cfRule>
    <cfRule type="expression" dxfId="84" priority="214">
      <formula>ISBLANK(INDIRECT(Anlyt_LabRefThisCol))</formula>
    </cfRule>
  </conditionalFormatting>
  <conditionalFormatting sqref="C376:C385 D385:V385">
    <cfRule type="expression" dxfId="83" priority="204" stopIfTrue="1">
      <formula>AND(ISBLANK(INDIRECT(Anlyt_LabRefLastCol)),ISBLANK(INDIRECT(Anlyt_LabRefThisCol)))</formula>
    </cfRule>
    <cfRule type="expression" dxfId="82" priority="205">
      <formula>ISBLANK(INDIRECT(Anlyt_LabRefThisCol))</formula>
    </cfRule>
  </conditionalFormatting>
  <conditionalFormatting sqref="D385:V385">
    <cfRule type="expression" dxfId="81" priority="206">
      <formula>AND($B385&lt;&gt;$B384,NOT(ISBLANK(INDIRECT(Anlyt_LabRefThisCol))))</formula>
    </cfRule>
  </conditionalFormatting>
  <conditionalFormatting sqref="C393:C402">
    <cfRule type="expression" dxfId="80" priority="195" stopIfTrue="1">
      <formula>AND(ISBLANK(INDIRECT(Anlyt_LabRefLastCol)),ISBLANK(INDIRECT(Anlyt_LabRefThisCol)))</formula>
    </cfRule>
    <cfRule type="expression" dxfId="79" priority="196">
      <formula>ISBLANK(INDIRECT(Anlyt_LabRefThisCol))</formula>
    </cfRule>
  </conditionalFormatting>
  <conditionalFormatting sqref="C410:C419">
    <cfRule type="expression" dxfId="78" priority="186" stopIfTrue="1">
      <formula>AND(ISBLANK(INDIRECT(Anlyt_LabRefLastCol)),ISBLANK(INDIRECT(Anlyt_LabRefThisCol)))</formula>
    </cfRule>
    <cfRule type="expression" dxfId="77" priority="187">
      <formula>ISBLANK(INDIRECT(Anlyt_LabRefThisCol))</formula>
    </cfRule>
  </conditionalFormatting>
  <conditionalFormatting sqref="C427:C436">
    <cfRule type="expression" dxfId="76" priority="177" stopIfTrue="1">
      <formula>AND(ISBLANK(INDIRECT(Anlyt_LabRefLastCol)),ISBLANK(INDIRECT(Anlyt_LabRefThisCol)))</formula>
    </cfRule>
    <cfRule type="expression" dxfId="75" priority="178">
      <formula>ISBLANK(INDIRECT(Anlyt_LabRefThisCol))</formula>
    </cfRule>
  </conditionalFormatting>
  <conditionalFormatting sqref="C444:C453">
    <cfRule type="expression" dxfId="74" priority="168" stopIfTrue="1">
      <formula>AND(ISBLANK(INDIRECT(Anlyt_LabRefLastCol)),ISBLANK(INDIRECT(Anlyt_LabRefThisCol)))</formula>
    </cfRule>
    <cfRule type="expression" dxfId="73" priority="169">
      <formula>ISBLANK(INDIRECT(Anlyt_LabRefThisCol))</formula>
    </cfRule>
  </conditionalFormatting>
  <conditionalFormatting sqref="C461:C470">
    <cfRule type="expression" dxfId="72" priority="159" stopIfTrue="1">
      <formula>AND(ISBLANK(INDIRECT(Anlyt_LabRefLastCol)),ISBLANK(INDIRECT(Anlyt_LabRefThisCol)))</formula>
    </cfRule>
    <cfRule type="expression" dxfId="71" priority="160">
      <formula>ISBLANK(INDIRECT(Anlyt_LabRefThisCol))</formula>
    </cfRule>
  </conditionalFormatting>
  <conditionalFormatting sqref="C478:C487">
    <cfRule type="expression" dxfId="70" priority="150" stopIfTrue="1">
      <formula>AND(ISBLANK(INDIRECT(Anlyt_LabRefLastCol)),ISBLANK(INDIRECT(Anlyt_LabRefThisCol)))</formula>
    </cfRule>
    <cfRule type="expression" dxfId="69" priority="151">
      <formula>ISBLANK(INDIRECT(Anlyt_LabRefThisCol))</formula>
    </cfRule>
  </conditionalFormatting>
  <conditionalFormatting sqref="C495:C504">
    <cfRule type="expression" dxfId="68" priority="141" stopIfTrue="1">
      <formula>AND(ISBLANK(INDIRECT(Anlyt_LabRefLastCol)),ISBLANK(INDIRECT(Anlyt_LabRefThisCol)))</formula>
    </cfRule>
    <cfRule type="expression" dxfId="67" priority="142">
      <formula>ISBLANK(INDIRECT(Anlyt_LabRefThisCol))</formula>
    </cfRule>
  </conditionalFormatting>
  <conditionalFormatting sqref="C512:C521">
    <cfRule type="expression" dxfId="66" priority="132" stopIfTrue="1">
      <formula>AND(ISBLANK(INDIRECT(Anlyt_LabRefLastCol)),ISBLANK(INDIRECT(Anlyt_LabRefThisCol)))</formula>
    </cfRule>
    <cfRule type="expression" dxfId="65" priority="133">
      <formula>ISBLANK(INDIRECT(Anlyt_LabRefThisCol))</formula>
    </cfRule>
  </conditionalFormatting>
  <conditionalFormatting sqref="C529:C538">
    <cfRule type="expression" dxfId="64" priority="123" stopIfTrue="1">
      <formula>AND(ISBLANK(INDIRECT(Anlyt_LabRefLastCol)),ISBLANK(INDIRECT(Anlyt_LabRefThisCol)))</formula>
    </cfRule>
    <cfRule type="expression" dxfId="63" priority="124">
      <formula>ISBLANK(INDIRECT(Anlyt_LabRefThisCol))</formula>
    </cfRule>
  </conditionalFormatting>
  <conditionalFormatting sqref="C546:C555">
    <cfRule type="expression" dxfId="62" priority="114" stopIfTrue="1">
      <formula>AND(ISBLANK(INDIRECT(Anlyt_LabRefLastCol)),ISBLANK(INDIRECT(Anlyt_LabRefThisCol)))</formula>
    </cfRule>
    <cfRule type="expression" dxfId="61" priority="115">
      <formula>ISBLANK(INDIRECT(Anlyt_LabRefThisCol))</formula>
    </cfRule>
  </conditionalFormatting>
  <conditionalFormatting sqref="C563:C572">
    <cfRule type="expression" dxfId="60" priority="105" stopIfTrue="1">
      <formula>AND(ISBLANK(INDIRECT(Anlyt_LabRefLastCol)),ISBLANK(INDIRECT(Anlyt_LabRefThisCol)))</formula>
    </cfRule>
    <cfRule type="expression" dxfId="59" priority="106">
      <formula>ISBLANK(INDIRECT(Anlyt_LabRefThisCol))</formula>
    </cfRule>
  </conditionalFormatting>
  <conditionalFormatting sqref="C580:C589">
    <cfRule type="expression" dxfId="58" priority="96" stopIfTrue="1">
      <formula>AND(ISBLANK(INDIRECT(Anlyt_LabRefLastCol)),ISBLANK(INDIRECT(Anlyt_LabRefThisCol)))</formula>
    </cfRule>
    <cfRule type="expression" dxfId="57" priority="97">
      <formula>ISBLANK(INDIRECT(Anlyt_LabRefThisCol))</formula>
    </cfRule>
  </conditionalFormatting>
  <conditionalFormatting sqref="C597:C606">
    <cfRule type="expression" dxfId="56" priority="87" stopIfTrue="1">
      <formula>AND(ISBLANK(INDIRECT(Anlyt_LabRefLastCol)),ISBLANK(INDIRECT(Anlyt_LabRefThisCol)))</formula>
    </cfRule>
    <cfRule type="expression" dxfId="55" priority="88">
      <formula>ISBLANK(INDIRECT(Anlyt_LabRefThisCol))</formula>
    </cfRule>
  </conditionalFormatting>
  <conditionalFormatting sqref="C614:C623">
    <cfRule type="expression" dxfId="54" priority="78" stopIfTrue="1">
      <formula>AND(ISBLANK(INDIRECT(Anlyt_LabRefLastCol)),ISBLANK(INDIRECT(Anlyt_LabRefThisCol)))</formula>
    </cfRule>
    <cfRule type="expression" dxfId="53" priority="79">
      <formula>ISBLANK(INDIRECT(Anlyt_LabRefThisCol))</formula>
    </cfRule>
  </conditionalFormatting>
  <conditionalFormatting sqref="C631:C640">
    <cfRule type="expression" dxfId="52" priority="69" stopIfTrue="1">
      <formula>AND(ISBLANK(INDIRECT(Anlyt_LabRefLastCol)),ISBLANK(INDIRECT(Anlyt_LabRefThisCol)))</formula>
    </cfRule>
    <cfRule type="expression" dxfId="51" priority="70">
      <formula>ISBLANK(INDIRECT(Anlyt_LabRefThisCol))</formula>
    </cfRule>
  </conditionalFormatting>
  <conditionalFormatting sqref="C648:C657">
    <cfRule type="expression" dxfId="50" priority="60" stopIfTrue="1">
      <formula>AND(ISBLANK(INDIRECT(Anlyt_LabRefLastCol)),ISBLANK(INDIRECT(Anlyt_LabRefThisCol)))</formula>
    </cfRule>
    <cfRule type="expression" dxfId="49" priority="61">
      <formula>ISBLANK(INDIRECT(Anlyt_LabRefThisCol))</formula>
    </cfRule>
  </conditionalFormatting>
  <conditionalFormatting sqref="C665:C674">
    <cfRule type="expression" dxfId="48" priority="51" stopIfTrue="1">
      <formula>AND(ISBLANK(INDIRECT(Anlyt_LabRefLastCol)),ISBLANK(INDIRECT(Anlyt_LabRefThisCol)))</formula>
    </cfRule>
    <cfRule type="expression" dxfId="47" priority="52">
      <formula>ISBLANK(INDIRECT(Anlyt_LabRefThisCol))</formula>
    </cfRule>
  </conditionalFormatting>
  <conditionalFormatting sqref="C682:C691">
    <cfRule type="expression" dxfId="46" priority="42" stopIfTrue="1">
      <formula>AND(ISBLANK(INDIRECT(Anlyt_LabRefLastCol)),ISBLANK(INDIRECT(Anlyt_LabRefThisCol)))</formula>
    </cfRule>
    <cfRule type="expression" dxfId="45" priority="43">
      <formula>ISBLANK(INDIRECT(Anlyt_LabRefThisCol))</formula>
    </cfRule>
  </conditionalFormatting>
  <conditionalFormatting sqref="C699:C708">
    <cfRule type="expression" dxfId="44" priority="33" stopIfTrue="1">
      <formula>AND(ISBLANK(INDIRECT(Anlyt_LabRefLastCol)),ISBLANK(INDIRECT(Anlyt_LabRefThisCol)))</formula>
    </cfRule>
    <cfRule type="expression" dxfId="43" priority="34">
      <formula>ISBLANK(INDIRECT(Anlyt_LabRefThisCol))</formula>
    </cfRule>
  </conditionalFormatting>
  <conditionalFormatting sqref="C716:C725">
    <cfRule type="expression" dxfId="42" priority="24" stopIfTrue="1">
      <formula>AND(ISBLANK(INDIRECT(Anlyt_LabRefLastCol)),ISBLANK(INDIRECT(Anlyt_LabRefThisCol)))</formula>
    </cfRule>
    <cfRule type="expression" dxfId="41" priority="25">
      <formula>ISBLANK(INDIRECT(Anlyt_LabRefThisCol))</formula>
    </cfRule>
  </conditionalFormatting>
  <conditionalFormatting sqref="C733:C742">
    <cfRule type="expression" dxfId="40" priority="15" stopIfTrue="1">
      <formula>AND(ISBLANK(INDIRECT(Anlyt_LabRefLastCol)),ISBLANK(INDIRECT(Anlyt_LabRefThisCol)))</formula>
    </cfRule>
    <cfRule type="expression" dxfId="39" priority="16">
      <formula>ISBLANK(INDIRECT(Anlyt_LabRefThisCol))</formula>
    </cfRule>
  </conditionalFormatting>
  <conditionalFormatting sqref="C750:C759">
    <cfRule type="expression" dxfId="38" priority="6" stopIfTrue="1">
      <formula>AND(ISBLANK(INDIRECT(Anlyt_LabRefLastCol)),ISBLANK(INDIRECT(Anlyt_LabRefThisCol)))</formula>
    </cfRule>
    <cfRule type="expression" dxfId="37" priority="7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Z65"/>
  <sheetViews>
    <sheetView zoomScale="96" zoomScaleNormal="96" workbookViewId="0"/>
  </sheetViews>
  <sheetFormatPr defaultRowHeight="15"/>
  <cols>
    <col min="1" max="1" width="8.88671875" style="117"/>
    <col min="2" max="18" width="8.88671875" style="1"/>
    <col min="19" max="19" width="8.88671875" style="1" customWidth="1"/>
    <col min="20" max="16384" width="8.88671875" style="1"/>
  </cols>
  <sheetData>
    <row r="1" spans="1:26">
      <c r="B1" s="128" t="s">
        <v>315</v>
      </c>
      <c r="Y1" s="112" t="s">
        <v>66</v>
      </c>
    </row>
    <row r="2" spans="1:26">
      <c r="A2" s="108" t="s">
        <v>107</v>
      </c>
      <c r="B2" s="100" t="s">
        <v>120</v>
      </c>
      <c r="C2" s="97" t="s">
        <v>121</v>
      </c>
      <c r="D2" s="96" t="s">
        <v>142</v>
      </c>
      <c r="E2" s="98" t="s">
        <v>142</v>
      </c>
      <c r="F2" s="99" t="s">
        <v>142</v>
      </c>
      <c r="G2" s="99" t="s">
        <v>142</v>
      </c>
      <c r="H2" s="99" t="s">
        <v>142</v>
      </c>
      <c r="I2" s="99" t="s">
        <v>142</v>
      </c>
      <c r="J2" s="99" t="s">
        <v>142</v>
      </c>
      <c r="K2" s="99" t="s">
        <v>142</v>
      </c>
      <c r="L2" s="99" t="s">
        <v>142</v>
      </c>
      <c r="M2" s="99" t="s">
        <v>142</v>
      </c>
      <c r="N2" s="99" t="s">
        <v>142</v>
      </c>
      <c r="O2" s="99" t="s">
        <v>142</v>
      </c>
      <c r="P2" s="99" t="s">
        <v>142</v>
      </c>
      <c r="Q2" s="99" t="s">
        <v>142</v>
      </c>
      <c r="R2" s="99" t="s">
        <v>142</v>
      </c>
      <c r="S2" s="99" t="s">
        <v>142</v>
      </c>
      <c r="T2" s="99" t="s">
        <v>142</v>
      </c>
      <c r="U2" s="99" t="s">
        <v>142</v>
      </c>
      <c r="V2" s="99" t="s">
        <v>142</v>
      </c>
      <c r="W2" s="105" t="s">
        <v>142</v>
      </c>
      <c r="X2" s="143"/>
      <c r="Y2" s="112">
        <v>1</v>
      </c>
    </row>
    <row r="3" spans="1:26">
      <c r="A3" s="118"/>
      <c r="B3" s="101" t="s">
        <v>143</v>
      </c>
      <c r="C3" s="90" t="s">
        <v>143</v>
      </c>
      <c r="D3" s="144" t="s">
        <v>176</v>
      </c>
      <c r="E3" s="134" t="s">
        <v>146</v>
      </c>
      <c r="F3" s="135" t="s">
        <v>147</v>
      </c>
      <c r="G3" s="135" t="s">
        <v>149</v>
      </c>
      <c r="H3" s="135" t="s">
        <v>144</v>
      </c>
      <c r="I3" s="135" t="s">
        <v>150</v>
      </c>
      <c r="J3" s="135" t="s">
        <v>151</v>
      </c>
      <c r="K3" s="135" t="s">
        <v>145</v>
      </c>
      <c r="L3" s="135" t="s">
        <v>152</v>
      </c>
      <c r="M3" s="135" t="s">
        <v>153</v>
      </c>
      <c r="N3" s="135" t="s">
        <v>161</v>
      </c>
      <c r="O3" s="135" t="s">
        <v>162</v>
      </c>
      <c r="P3" s="135" t="s">
        <v>163</v>
      </c>
      <c r="Q3" s="135" t="s">
        <v>164</v>
      </c>
      <c r="R3" s="135" t="s">
        <v>165</v>
      </c>
      <c r="S3" s="135" t="s">
        <v>166</v>
      </c>
      <c r="T3" s="135" t="s">
        <v>167</v>
      </c>
      <c r="U3" s="135" t="s">
        <v>177</v>
      </c>
      <c r="V3" s="135" t="s">
        <v>168</v>
      </c>
      <c r="W3" s="138" t="s">
        <v>169</v>
      </c>
      <c r="X3" s="143"/>
      <c r="Y3" s="112" t="s">
        <v>3</v>
      </c>
    </row>
    <row r="4" spans="1:26">
      <c r="A4" s="118"/>
      <c r="B4" s="101"/>
      <c r="C4" s="90"/>
      <c r="D4" s="90" t="s">
        <v>122</v>
      </c>
      <c r="E4" s="91" t="s">
        <v>178</v>
      </c>
      <c r="F4" s="92" t="s">
        <v>179</v>
      </c>
      <c r="G4" s="92" t="s">
        <v>179</v>
      </c>
      <c r="H4" s="92" t="s">
        <v>178</v>
      </c>
      <c r="I4" s="92" t="s">
        <v>179</v>
      </c>
      <c r="J4" s="92" t="s">
        <v>179</v>
      </c>
      <c r="K4" s="92" t="s">
        <v>179</v>
      </c>
      <c r="L4" s="92" t="s">
        <v>179</v>
      </c>
      <c r="M4" s="92" t="s">
        <v>179</v>
      </c>
      <c r="N4" s="92" t="s">
        <v>178</v>
      </c>
      <c r="O4" s="92" t="s">
        <v>180</v>
      </c>
      <c r="P4" s="92" t="s">
        <v>179</v>
      </c>
      <c r="Q4" s="92" t="s">
        <v>179</v>
      </c>
      <c r="R4" s="92" t="s">
        <v>178</v>
      </c>
      <c r="S4" s="92" t="s">
        <v>179</v>
      </c>
      <c r="T4" s="92" t="s">
        <v>179</v>
      </c>
      <c r="U4" s="92" t="s">
        <v>179</v>
      </c>
      <c r="V4" s="92" t="s">
        <v>179</v>
      </c>
      <c r="W4" s="139" t="s">
        <v>179</v>
      </c>
      <c r="X4" s="143"/>
      <c r="Y4" s="112">
        <v>3</v>
      </c>
    </row>
    <row r="5" spans="1:26">
      <c r="A5" s="118"/>
      <c r="B5" s="101"/>
      <c r="C5" s="90"/>
      <c r="D5" s="110" t="s">
        <v>181</v>
      </c>
      <c r="E5" s="109" t="s">
        <v>182</v>
      </c>
      <c r="F5" s="109" t="s">
        <v>124</v>
      </c>
      <c r="G5" s="109" t="s">
        <v>124</v>
      </c>
      <c r="H5" s="109" t="s">
        <v>182</v>
      </c>
      <c r="I5" s="109" t="s">
        <v>124</v>
      </c>
      <c r="J5" s="109" t="s">
        <v>124</v>
      </c>
      <c r="K5" s="109" t="s">
        <v>124</v>
      </c>
      <c r="L5" s="109" t="s">
        <v>124</v>
      </c>
      <c r="M5" s="109" t="s">
        <v>125</v>
      </c>
      <c r="N5" s="109" t="s">
        <v>124</v>
      </c>
      <c r="O5" s="109" t="s">
        <v>125</v>
      </c>
      <c r="P5" s="109" t="s">
        <v>124</v>
      </c>
      <c r="Q5" s="109" t="s">
        <v>125</v>
      </c>
      <c r="R5" s="109" t="s">
        <v>124</v>
      </c>
      <c r="S5" s="109" t="s">
        <v>124</v>
      </c>
      <c r="T5" s="109" t="s">
        <v>125</v>
      </c>
      <c r="U5" s="109" t="s">
        <v>124</v>
      </c>
      <c r="V5" s="109" t="s">
        <v>124</v>
      </c>
      <c r="W5" s="140" t="s">
        <v>124</v>
      </c>
      <c r="X5" s="143"/>
      <c r="Y5" s="112">
        <v>3</v>
      </c>
    </row>
    <row r="6" spans="1:26">
      <c r="A6" s="118"/>
      <c r="B6" s="100">
        <v>1</v>
      </c>
      <c r="C6" s="96">
        <v>1</v>
      </c>
      <c r="D6" s="219">
        <v>0.182</v>
      </c>
      <c r="E6" s="171">
        <v>0.20419999999999999</v>
      </c>
      <c r="F6" s="171">
        <v>0.21</v>
      </c>
      <c r="G6" s="220">
        <v>0.34</v>
      </c>
      <c r="H6" s="171">
        <v>0.19600000000000001</v>
      </c>
      <c r="I6" s="172">
        <v>0.20799999999999999</v>
      </c>
      <c r="J6" s="171">
        <v>0.20200000000000001</v>
      </c>
      <c r="K6" s="172">
        <v>0.22500000000000001</v>
      </c>
      <c r="L6" s="171">
        <v>0.19800000000000001</v>
      </c>
      <c r="M6" s="214">
        <v>0.16</v>
      </c>
      <c r="N6" s="171">
        <v>0.19900000000000001</v>
      </c>
      <c r="O6" s="171"/>
      <c r="P6" s="171">
        <v>0.22</v>
      </c>
      <c r="Q6" s="171">
        <v>0.19</v>
      </c>
      <c r="R6" s="171">
        <v>0.20682183362583198</v>
      </c>
      <c r="S6" s="171">
        <v>0.20100000000000001</v>
      </c>
      <c r="T6" s="171">
        <v>0.19</v>
      </c>
      <c r="U6" s="171">
        <v>0.19500000000000001</v>
      </c>
      <c r="V6" s="221">
        <v>0.20899999999999999</v>
      </c>
      <c r="W6" s="221">
        <v>0.21</v>
      </c>
      <c r="X6" s="222"/>
      <c r="Y6" s="175">
        <v>1</v>
      </c>
    </row>
    <row r="7" spans="1:26">
      <c r="A7" s="118"/>
      <c r="B7" s="101">
        <v>1</v>
      </c>
      <c r="C7" s="90">
        <v>2</v>
      </c>
      <c r="D7" s="223">
        <v>0.185</v>
      </c>
      <c r="E7" s="177">
        <v>0.21110000000000001</v>
      </c>
      <c r="F7" s="177">
        <v>0.21</v>
      </c>
      <c r="G7" s="218">
        <v>0.24</v>
      </c>
      <c r="H7" s="177">
        <v>0.19600000000000001</v>
      </c>
      <c r="I7" s="178">
        <v>0.20200000000000001</v>
      </c>
      <c r="J7" s="177">
        <v>0.20100000000000001</v>
      </c>
      <c r="K7" s="178">
        <v>0.217</v>
      </c>
      <c r="L7" s="177">
        <v>0.20100000000000001</v>
      </c>
      <c r="M7" s="177">
        <v>0.19</v>
      </c>
      <c r="N7" s="177">
        <v>0.19900000000000001</v>
      </c>
      <c r="O7" s="177">
        <v>0.19899999999999998</v>
      </c>
      <c r="P7" s="177">
        <v>0.22</v>
      </c>
      <c r="Q7" s="216">
        <v>0.14000000000000001</v>
      </c>
      <c r="R7" s="177">
        <v>0.20204641561281597</v>
      </c>
      <c r="S7" s="177">
        <v>0.19700000000000001</v>
      </c>
      <c r="T7" s="177">
        <v>0.18</v>
      </c>
      <c r="U7" s="177">
        <v>0.19900000000000001</v>
      </c>
      <c r="V7" s="224">
        <v>0.20799999999999999</v>
      </c>
      <c r="W7" s="225">
        <v>0.2</v>
      </c>
      <c r="X7" s="222"/>
      <c r="Y7" s="175" t="e">
        <v>#N/A</v>
      </c>
    </row>
    <row r="8" spans="1:26">
      <c r="A8" s="118"/>
      <c r="B8" s="101">
        <v>1</v>
      </c>
      <c r="C8" s="90">
        <v>3</v>
      </c>
      <c r="D8" s="223">
        <v>0.18099999999999999</v>
      </c>
      <c r="E8" s="177">
        <v>0.21240000000000001</v>
      </c>
      <c r="F8" s="177">
        <v>0.21</v>
      </c>
      <c r="G8" s="178">
        <v>0.22</v>
      </c>
      <c r="H8" s="177">
        <v>0.19399999999999998</v>
      </c>
      <c r="I8" s="178">
        <v>0.20699999999999999</v>
      </c>
      <c r="J8" s="177">
        <v>0.20599999999999999</v>
      </c>
      <c r="K8" s="178">
        <v>0.215</v>
      </c>
      <c r="L8" s="178">
        <v>0.20200000000000001</v>
      </c>
      <c r="M8" s="107">
        <v>0.2</v>
      </c>
      <c r="N8" s="107">
        <v>0.19700000000000001</v>
      </c>
      <c r="O8" s="107">
        <v>0.19999999999999998</v>
      </c>
      <c r="P8" s="107">
        <v>0.22</v>
      </c>
      <c r="Q8" s="107">
        <v>0.18</v>
      </c>
      <c r="R8" s="107">
        <v>0.20518226124824901</v>
      </c>
      <c r="S8" s="107">
        <v>0.20200000000000001</v>
      </c>
      <c r="T8" s="107">
        <v>0.18</v>
      </c>
      <c r="U8" s="177">
        <v>0.20100000000000001</v>
      </c>
      <c r="V8" s="224">
        <v>0.215</v>
      </c>
      <c r="W8" s="225">
        <v>0.2</v>
      </c>
      <c r="X8" s="222"/>
      <c r="Y8" s="175">
        <v>16</v>
      </c>
    </row>
    <row r="9" spans="1:26">
      <c r="A9" s="118"/>
      <c r="B9" s="101">
        <v>1</v>
      </c>
      <c r="C9" s="90">
        <v>4</v>
      </c>
      <c r="D9" s="223">
        <v>0.18300000000000002</v>
      </c>
      <c r="E9" s="177">
        <v>0.20710000000000001</v>
      </c>
      <c r="F9" s="177">
        <v>0.21</v>
      </c>
      <c r="G9" s="178">
        <v>0.22</v>
      </c>
      <c r="H9" s="177">
        <v>0.20200000000000001</v>
      </c>
      <c r="I9" s="178">
        <v>0.20899999999999999</v>
      </c>
      <c r="J9" s="177">
        <v>0.20399999999999999</v>
      </c>
      <c r="K9" s="178">
        <v>0.224</v>
      </c>
      <c r="L9" s="178">
        <v>0.19800000000000001</v>
      </c>
      <c r="M9" s="107">
        <v>0.19</v>
      </c>
      <c r="N9" s="107">
        <v>0.19900000000000001</v>
      </c>
      <c r="O9" s="107">
        <v>0.19800000000000001</v>
      </c>
      <c r="P9" s="107">
        <v>0.22</v>
      </c>
      <c r="Q9" s="107">
        <v>0.2</v>
      </c>
      <c r="R9" s="107">
        <v>0.20354817542547499</v>
      </c>
      <c r="S9" s="107">
        <v>0.187</v>
      </c>
      <c r="T9" s="107">
        <v>0.19</v>
      </c>
      <c r="U9" s="177">
        <v>0.20200000000000001</v>
      </c>
      <c r="V9" s="224">
        <v>0.20699999999999999</v>
      </c>
      <c r="W9" s="225">
        <v>0.22</v>
      </c>
      <c r="X9" s="222"/>
      <c r="Y9" s="175">
        <v>0.2038055955239586</v>
      </c>
      <c r="Z9" s="112"/>
    </row>
    <row r="10" spans="1:26">
      <c r="A10" s="118"/>
      <c r="B10" s="101">
        <v>1</v>
      </c>
      <c r="C10" s="90">
        <v>5</v>
      </c>
      <c r="D10" s="223">
        <v>0.17800000000000002</v>
      </c>
      <c r="E10" s="177">
        <v>0.20619999999999999</v>
      </c>
      <c r="F10" s="177">
        <v>0.21</v>
      </c>
      <c r="G10" s="177">
        <v>0.22</v>
      </c>
      <c r="H10" s="177">
        <v>0.19899999999999998</v>
      </c>
      <c r="I10" s="177">
        <v>0.219</v>
      </c>
      <c r="J10" s="177">
        <v>0.20599999999999999</v>
      </c>
      <c r="K10" s="177">
        <v>0.222</v>
      </c>
      <c r="L10" s="177">
        <v>0.19900000000000001</v>
      </c>
      <c r="M10" s="177">
        <v>0.2</v>
      </c>
      <c r="N10" s="177">
        <v>0.20100000000000001</v>
      </c>
      <c r="O10" s="177">
        <v>0.19999999999999998</v>
      </c>
      <c r="P10" s="177">
        <v>0.22</v>
      </c>
      <c r="Q10" s="177">
        <v>0.2</v>
      </c>
      <c r="R10" s="177">
        <v>0.20068288886369998</v>
      </c>
      <c r="S10" s="177">
        <v>0.192</v>
      </c>
      <c r="T10" s="177">
        <v>0.18</v>
      </c>
      <c r="U10" s="177">
        <v>0.20200000000000001</v>
      </c>
      <c r="V10" s="224">
        <v>0.20300000000000001</v>
      </c>
      <c r="W10" s="225">
        <v>0.21</v>
      </c>
      <c r="X10" s="222"/>
      <c r="Y10" s="115"/>
    </row>
    <row r="11" spans="1:26">
      <c r="A11" s="118"/>
      <c r="B11" s="101">
        <v>1</v>
      </c>
      <c r="C11" s="90">
        <v>6</v>
      </c>
      <c r="D11" s="223">
        <v>0.19399999999999998</v>
      </c>
      <c r="E11" s="177">
        <v>0.2021</v>
      </c>
      <c r="F11" s="177">
        <v>0.21</v>
      </c>
      <c r="G11" s="177">
        <v>0.23</v>
      </c>
      <c r="H11" s="177">
        <v>0.20100000000000001</v>
      </c>
      <c r="I11" s="177">
        <v>0.21199999999999999</v>
      </c>
      <c r="J11" s="177">
        <v>0.20900000000000002</v>
      </c>
      <c r="K11" s="177">
        <v>0.222</v>
      </c>
      <c r="L11" s="177">
        <v>0.19800000000000001</v>
      </c>
      <c r="M11" s="177">
        <v>0.2</v>
      </c>
      <c r="N11" s="177">
        <v>0.19700000000000001</v>
      </c>
      <c r="O11" s="177">
        <v>0.192</v>
      </c>
      <c r="P11" s="177">
        <v>0.23</v>
      </c>
      <c r="Q11" s="177">
        <v>0.19</v>
      </c>
      <c r="R11" s="216">
        <v>0.17665705374009202</v>
      </c>
      <c r="S11" s="177">
        <v>0.18</v>
      </c>
      <c r="T11" s="177">
        <v>0.18</v>
      </c>
      <c r="U11" s="177">
        <v>0.20100000000000001</v>
      </c>
      <c r="V11" s="224">
        <v>0.20200000000000001</v>
      </c>
      <c r="W11" s="225">
        <v>0.2</v>
      </c>
      <c r="X11" s="222"/>
      <c r="Y11" s="115"/>
    </row>
    <row r="12" spans="1:26">
      <c r="A12" s="118"/>
      <c r="B12" s="101"/>
      <c r="C12" s="90">
        <v>7</v>
      </c>
      <c r="D12" s="223">
        <v>0.16600000000000001</v>
      </c>
      <c r="E12" s="177"/>
      <c r="F12" s="177"/>
      <c r="G12" s="177"/>
      <c r="H12" s="177"/>
      <c r="I12" s="177"/>
      <c r="J12" s="177"/>
      <c r="K12" s="177"/>
      <c r="L12" s="177"/>
      <c r="M12" s="177"/>
      <c r="N12" s="177"/>
      <c r="O12" s="177"/>
      <c r="P12" s="177"/>
      <c r="Q12" s="177"/>
      <c r="R12" s="177"/>
      <c r="S12" s="177"/>
      <c r="T12" s="177"/>
      <c r="U12" s="177"/>
      <c r="V12" s="224"/>
      <c r="W12" s="225"/>
      <c r="X12" s="222"/>
      <c r="Y12" s="115"/>
    </row>
    <row r="13" spans="1:26">
      <c r="A13" s="118"/>
      <c r="B13" s="101"/>
      <c r="C13" s="90">
        <v>8</v>
      </c>
      <c r="D13" s="223">
        <v>0.18</v>
      </c>
      <c r="E13" s="177"/>
      <c r="F13" s="177"/>
      <c r="G13" s="177"/>
      <c r="H13" s="177"/>
      <c r="I13" s="177"/>
      <c r="J13" s="177"/>
      <c r="K13" s="177"/>
      <c r="L13" s="177"/>
      <c r="M13" s="177"/>
      <c r="N13" s="177"/>
      <c r="O13" s="177"/>
      <c r="P13" s="177"/>
      <c r="Q13" s="177"/>
      <c r="R13" s="177"/>
      <c r="S13" s="177"/>
      <c r="T13" s="177"/>
      <c r="U13" s="177"/>
      <c r="V13" s="224"/>
      <c r="W13" s="225"/>
      <c r="X13" s="222"/>
      <c r="Y13" s="115"/>
    </row>
    <row r="14" spans="1:26">
      <c r="A14" s="118"/>
      <c r="B14" s="101"/>
      <c r="C14" s="90">
        <v>9</v>
      </c>
      <c r="D14" s="223">
        <v>0.189</v>
      </c>
      <c r="E14" s="177"/>
      <c r="F14" s="177"/>
      <c r="G14" s="177"/>
      <c r="H14" s="177"/>
      <c r="I14" s="177"/>
      <c r="J14" s="177"/>
      <c r="K14" s="177"/>
      <c r="L14" s="177"/>
      <c r="M14" s="177"/>
      <c r="N14" s="177"/>
      <c r="O14" s="177"/>
      <c r="P14" s="177"/>
      <c r="Q14" s="177"/>
      <c r="R14" s="177"/>
      <c r="S14" s="177"/>
      <c r="T14" s="177"/>
      <c r="U14" s="177"/>
      <c r="V14" s="224"/>
      <c r="W14" s="225"/>
      <c r="X14" s="222"/>
      <c r="Y14" s="115"/>
    </row>
    <row r="15" spans="1:26">
      <c r="A15" s="118"/>
      <c r="B15" s="101"/>
      <c r="C15" s="90">
        <v>10</v>
      </c>
      <c r="D15" s="223">
        <v>0.18099999999999999</v>
      </c>
      <c r="E15" s="177"/>
      <c r="F15" s="177"/>
      <c r="G15" s="177"/>
      <c r="H15" s="177"/>
      <c r="I15" s="177"/>
      <c r="J15" s="177"/>
      <c r="K15" s="177"/>
      <c r="L15" s="177"/>
      <c r="M15" s="177"/>
      <c r="N15" s="177"/>
      <c r="O15" s="177"/>
      <c r="P15" s="177"/>
      <c r="Q15" s="177"/>
      <c r="R15" s="177"/>
      <c r="S15" s="177"/>
      <c r="T15" s="177"/>
      <c r="U15" s="177"/>
      <c r="V15" s="224"/>
      <c r="W15" s="225"/>
      <c r="X15" s="222"/>
      <c r="Y15" s="115"/>
    </row>
    <row r="16" spans="1:26">
      <c r="A16" s="118"/>
      <c r="B16" s="101"/>
      <c r="C16" s="90">
        <v>11</v>
      </c>
      <c r="D16" s="223">
        <v>0.18300000000000002</v>
      </c>
      <c r="E16" s="177"/>
      <c r="F16" s="177"/>
      <c r="G16" s="177"/>
      <c r="H16" s="177"/>
      <c r="I16" s="177"/>
      <c r="J16" s="177"/>
      <c r="K16" s="177"/>
      <c r="L16" s="177"/>
      <c r="M16" s="177"/>
      <c r="N16" s="177"/>
      <c r="O16" s="177"/>
      <c r="P16" s="177"/>
      <c r="Q16" s="177"/>
      <c r="R16" s="177"/>
      <c r="S16" s="177"/>
      <c r="T16" s="177"/>
      <c r="U16" s="177"/>
      <c r="V16" s="224"/>
      <c r="W16" s="225"/>
      <c r="X16" s="222"/>
      <c r="Y16" s="115"/>
    </row>
    <row r="17" spans="1:25">
      <c r="A17" s="118"/>
      <c r="B17" s="101"/>
      <c r="C17" s="90">
        <v>12</v>
      </c>
      <c r="D17" s="223">
        <v>0.188</v>
      </c>
      <c r="E17" s="177"/>
      <c r="F17" s="177"/>
      <c r="G17" s="177"/>
      <c r="H17" s="177"/>
      <c r="I17" s="177"/>
      <c r="J17" s="177"/>
      <c r="K17" s="177"/>
      <c r="L17" s="177"/>
      <c r="M17" s="177"/>
      <c r="N17" s="177"/>
      <c r="O17" s="177"/>
      <c r="P17" s="177"/>
      <c r="Q17" s="177"/>
      <c r="R17" s="177"/>
      <c r="S17" s="177"/>
      <c r="T17" s="177"/>
      <c r="U17" s="177"/>
      <c r="V17" s="224"/>
      <c r="W17" s="225"/>
      <c r="X17" s="222"/>
      <c r="Y17" s="115"/>
    </row>
    <row r="18" spans="1:25">
      <c r="A18" s="118"/>
      <c r="B18" s="101"/>
      <c r="C18" s="90">
        <v>13</v>
      </c>
      <c r="D18" s="223">
        <v>0.185</v>
      </c>
      <c r="E18" s="177"/>
      <c r="F18" s="177"/>
      <c r="G18" s="177"/>
      <c r="H18" s="177"/>
      <c r="I18" s="177"/>
      <c r="J18" s="177"/>
      <c r="K18" s="177"/>
      <c r="L18" s="177"/>
      <c r="M18" s="177"/>
      <c r="N18" s="177"/>
      <c r="O18" s="177"/>
      <c r="P18" s="177"/>
      <c r="Q18" s="177"/>
      <c r="R18" s="177"/>
      <c r="S18" s="177"/>
      <c r="T18" s="177"/>
      <c r="U18" s="177"/>
      <c r="V18" s="224"/>
      <c r="W18" s="225"/>
      <c r="X18" s="222"/>
      <c r="Y18" s="115"/>
    </row>
    <row r="19" spans="1:25">
      <c r="A19" s="118"/>
      <c r="B19" s="101"/>
      <c r="C19" s="90">
        <v>14</v>
      </c>
      <c r="D19" s="223">
        <v>0.186</v>
      </c>
      <c r="E19" s="177"/>
      <c r="F19" s="177"/>
      <c r="G19" s="177"/>
      <c r="H19" s="177"/>
      <c r="I19" s="177"/>
      <c r="J19" s="177"/>
      <c r="K19" s="177"/>
      <c r="L19" s="177"/>
      <c r="M19" s="177"/>
      <c r="N19" s="177"/>
      <c r="O19" s="177"/>
      <c r="P19" s="177"/>
      <c r="Q19" s="177"/>
      <c r="R19" s="177"/>
      <c r="S19" s="177"/>
      <c r="T19" s="177"/>
      <c r="U19" s="177"/>
      <c r="V19" s="224"/>
      <c r="W19" s="225"/>
      <c r="X19" s="222"/>
      <c r="Y19" s="115"/>
    </row>
    <row r="20" spans="1:25">
      <c r="A20" s="118"/>
      <c r="B20" s="101"/>
      <c r="C20" s="90">
        <v>15</v>
      </c>
      <c r="D20" s="223">
        <v>0.185</v>
      </c>
      <c r="E20" s="177"/>
      <c r="F20" s="177"/>
      <c r="G20" s="177"/>
      <c r="H20" s="177"/>
      <c r="I20" s="177"/>
      <c r="J20" s="177"/>
      <c r="K20" s="177"/>
      <c r="L20" s="177"/>
      <c r="M20" s="177"/>
      <c r="N20" s="177"/>
      <c r="O20" s="177"/>
      <c r="P20" s="177"/>
      <c r="Q20" s="177"/>
      <c r="R20" s="177"/>
      <c r="S20" s="177"/>
      <c r="T20" s="177"/>
      <c r="U20" s="177"/>
      <c r="V20" s="224"/>
      <c r="W20" s="225"/>
      <c r="X20" s="222"/>
      <c r="Y20" s="115"/>
    </row>
    <row r="21" spans="1:25">
      <c r="A21" s="118"/>
      <c r="B21" s="101"/>
      <c r="C21" s="90">
        <v>16</v>
      </c>
      <c r="D21" s="223">
        <v>0.186</v>
      </c>
      <c r="E21" s="177"/>
      <c r="F21" s="177"/>
      <c r="G21" s="177"/>
      <c r="H21" s="177"/>
      <c r="I21" s="177"/>
      <c r="J21" s="177"/>
      <c r="K21" s="177"/>
      <c r="L21" s="177"/>
      <c r="M21" s="177"/>
      <c r="N21" s="177"/>
      <c r="O21" s="177"/>
      <c r="P21" s="177"/>
      <c r="Q21" s="177"/>
      <c r="R21" s="177"/>
      <c r="S21" s="177"/>
      <c r="T21" s="177"/>
      <c r="U21" s="177"/>
      <c r="V21" s="224"/>
      <c r="W21" s="225"/>
      <c r="X21" s="222"/>
      <c r="Y21" s="115"/>
    </row>
    <row r="22" spans="1:25">
      <c r="A22" s="118"/>
      <c r="B22" s="101"/>
      <c r="C22" s="90">
        <v>17</v>
      </c>
      <c r="D22" s="223">
        <v>0.182</v>
      </c>
      <c r="E22" s="177"/>
      <c r="F22" s="177"/>
      <c r="G22" s="177"/>
      <c r="H22" s="177"/>
      <c r="I22" s="177"/>
      <c r="J22" s="177"/>
      <c r="K22" s="177"/>
      <c r="L22" s="177"/>
      <c r="M22" s="177"/>
      <c r="N22" s="177"/>
      <c r="O22" s="177"/>
      <c r="P22" s="177"/>
      <c r="Q22" s="177"/>
      <c r="R22" s="177"/>
      <c r="S22" s="177"/>
      <c r="T22" s="177"/>
      <c r="U22" s="177"/>
      <c r="V22" s="224"/>
      <c r="W22" s="225"/>
      <c r="X22" s="222"/>
      <c r="Y22" s="115"/>
    </row>
    <row r="23" spans="1:25">
      <c r="A23" s="118"/>
      <c r="B23" s="101"/>
      <c r="C23" s="90">
        <v>18</v>
      </c>
      <c r="D23" s="223">
        <v>0.187</v>
      </c>
      <c r="E23" s="177"/>
      <c r="F23" s="177"/>
      <c r="G23" s="177"/>
      <c r="H23" s="177"/>
      <c r="I23" s="177"/>
      <c r="J23" s="177"/>
      <c r="K23" s="177"/>
      <c r="L23" s="177"/>
      <c r="M23" s="177"/>
      <c r="N23" s="177"/>
      <c r="O23" s="177"/>
      <c r="P23" s="177"/>
      <c r="Q23" s="177"/>
      <c r="R23" s="177"/>
      <c r="S23" s="177"/>
      <c r="T23" s="177"/>
      <c r="U23" s="177"/>
      <c r="V23" s="224"/>
      <c r="W23" s="225"/>
      <c r="X23" s="222"/>
      <c r="Y23" s="115"/>
    </row>
    <row r="24" spans="1:25">
      <c r="A24" s="118"/>
      <c r="B24" s="101"/>
      <c r="C24" s="90">
        <v>19</v>
      </c>
      <c r="D24" s="223">
        <v>0.182</v>
      </c>
      <c r="E24" s="177"/>
      <c r="F24" s="177"/>
      <c r="G24" s="177"/>
      <c r="H24" s="177"/>
      <c r="I24" s="177"/>
      <c r="J24" s="177"/>
      <c r="K24" s="177"/>
      <c r="L24" s="177"/>
      <c r="M24" s="177"/>
      <c r="N24" s="177"/>
      <c r="O24" s="177"/>
      <c r="P24" s="177"/>
      <c r="Q24" s="177"/>
      <c r="R24" s="177"/>
      <c r="S24" s="177"/>
      <c r="T24" s="177"/>
      <c r="U24" s="177"/>
      <c r="V24" s="224"/>
      <c r="W24" s="225"/>
      <c r="X24" s="222"/>
      <c r="Y24" s="115"/>
    </row>
    <row r="25" spans="1:25">
      <c r="A25" s="118"/>
      <c r="B25" s="101"/>
      <c r="C25" s="90">
        <v>20</v>
      </c>
      <c r="D25" s="223">
        <v>0.188</v>
      </c>
      <c r="E25" s="177"/>
      <c r="F25" s="177"/>
      <c r="G25" s="177"/>
      <c r="H25" s="177"/>
      <c r="I25" s="177"/>
      <c r="J25" s="177"/>
      <c r="K25" s="177"/>
      <c r="L25" s="177"/>
      <c r="M25" s="177"/>
      <c r="N25" s="177"/>
      <c r="O25" s="177"/>
      <c r="P25" s="177"/>
      <c r="Q25" s="177"/>
      <c r="R25" s="177"/>
      <c r="S25" s="177"/>
      <c r="T25" s="177"/>
      <c r="U25" s="177"/>
      <c r="V25" s="224"/>
      <c r="W25" s="225"/>
      <c r="X25" s="222"/>
      <c r="Y25" s="115"/>
    </row>
    <row r="26" spans="1:25">
      <c r="A26" s="118"/>
      <c r="B26" s="102" t="s">
        <v>156</v>
      </c>
      <c r="C26" s="94"/>
      <c r="D26" s="179">
        <v>0.18355000000000002</v>
      </c>
      <c r="E26" s="179">
        <v>0.2071833333333333</v>
      </c>
      <c r="F26" s="179">
        <v>0.21</v>
      </c>
      <c r="G26" s="179">
        <v>0.245</v>
      </c>
      <c r="H26" s="179">
        <v>0.19799999999999998</v>
      </c>
      <c r="I26" s="179">
        <v>0.20949999999999999</v>
      </c>
      <c r="J26" s="179">
        <v>0.20466666666666666</v>
      </c>
      <c r="K26" s="179">
        <v>0.22083333333333333</v>
      </c>
      <c r="L26" s="179">
        <v>0.19933333333333333</v>
      </c>
      <c r="M26" s="179">
        <v>0.18999999999999997</v>
      </c>
      <c r="N26" s="179">
        <v>0.19866666666666669</v>
      </c>
      <c r="O26" s="179">
        <v>0.19779999999999998</v>
      </c>
      <c r="P26" s="179">
        <v>0.22166666666666668</v>
      </c>
      <c r="Q26" s="179">
        <v>0.18333333333333332</v>
      </c>
      <c r="R26" s="179">
        <v>0.19915643808602732</v>
      </c>
      <c r="S26" s="179">
        <v>0.19316666666666668</v>
      </c>
      <c r="T26" s="179">
        <v>0.18333333333333332</v>
      </c>
      <c r="U26" s="179">
        <v>0.19999999999999998</v>
      </c>
      <c r="V26" s="179">
        <v>0.20733333333333334</v>
      </c>
      <c r="W26" s="226">
        <v>0.20666666666666667</v>
      </c>
      <c r="X26" s="222"/>
      <c r="Y26" s="115"/>
    </row>
    <row r="27" spans="1:25">
      <c r="A27" s="118"/>
      <c r="B27" s="2" t="s">
        <v>157</v>
      </c>
      <c r="C27" s="114"/>
      <c r="D27" s="107">
        <v>0.184</v>
      </c>
      <c r="E27" s="107">
        <v>0.20665</v>
      </c>
      <c r="F27" s="107">
        <v>0.21</v>
      </c>
      <c r="G27" s="107">
        <v>0.22500000000000001</v>
      </c>
      <c r="H27" s="107">
        <v>0.19750000000000001</v>
      </c>
      <c r="I27" s="107">
        <v>0.20849999999999999</v>
      </c>
      <c r="J27" s="107">
        <v>0.20499999999999999</v>
      </c>
      <c r="K27" s="107">
        <v>0.222</v>
      </c>
      <c r="L27" s="107">
        <v>0.19850000000000001</v>
      </c>
      <c r="M27" s="107">
        <v>0.19500000000000001</v>
      </c>
      <c r="N27" s="107">
        <v>0.19900000000000001</v>
      </c>
      <c r="O27" s="107">
        <v>0.19899999999999998</v>
      </c>
      <c r="P27" s="107">
        <v>0.22</v>
      </c>
      <c r="Q27" s="107">
        <v>0.19</v>
      </c>
      <c r="R27" s="107">
        <v>0.20279729551914549</v>
      </c>
      <c r="S27" s="107">
        <v>0.19450000000000001</v>
      </c>
      <c r="T27" s="107">
        <v>0.18</v>
      </c>
      <c r="U27" s="107">
        <v>0.20100000000000001</v>
      </c>
      <c r="V27" s="107">
        <v>0.20749999999999999</v>
      </c>
      <c r="W27" s="141">
        <v>0.20500000000000002</v>
      </c>
      <c r="X27" s="222"/>
      <c r="Y27" s="115"/>
    </row>
    <row r="28" spans="1:25">
      <c r="A28" s="118"/>
      <c r="B28" s="2" t="s">
        <v>158</v>
      </c>
      <c r="C28" s="114"/>
      <c r="D28" s="107">
        <v>5.5295854988844902E-3</v>
      </c>
      <c r="E28" s="107">
        <v>3.9564714919567787E-3</v>
      </c>
      <c r="F28" s="107">
        <v>0</v>
      </c>
      <c r="G28" s="107">
        <v>4.7222875812470484E-2</v>
      </c>
      <c r="H28" s="107">
        <v>3.1622776601683876E-3</v>
      </c>
      <c r="I28" s="107">
        <v>5.6833088953531265E-3</v>
      </c>
      <c r="J28" s="107">
        <v>2.9439202887759476E-3</v>
      </c>
      <c r="K28" s="107">
        <v>3.9707262140151007E-3</v>
      </c>
      <c r="L28" s="107">
        <v>1.7511900715418279E-3</v>
      </c>
      <c r="M28" s="107">
        <v>1.5491933384829669E-2</v>
      </c>
      <c r="N28" s="107">
        <v>1.5055453054181633E-3</v>
      </c>
      <c r="O28" s="107">
        <v>3.3466401061362934E-3</v>
      </c>
      <c r="P28" s="107">
        <v>4.0824829046386332E-3</v>
      </c>
      <c r="Q28" s="107">
        <v>2.2509257354845626E-2</v>
      </c>
      <c r="R28" s="107">
        <v>1.1236196050717901E-2</v>
      </c>
      <c r="S28" s="107">
        <v>8.565434412022942E-3</v>
      </c>
      <c r="T28" s="107">
        <v>5.1639777949432277E-3</v>
      </c>
      <c r="U28" s="107">
        <v>2.6832815729997501E-3</v>
      </c>
      <c r="V28" s="107">
        <v>4.6761807778000417E-3</v>
      </c>
      <c r="W28" s="141">
        <v>8.1649658092772543E-3</v>
      </c>
      <c r="X28" s="143"/>
      <c r="Y28" s="115"/>
    </row>
    <row r="29" spans="1:25">
      <c r="A29" s="118"/>
      <c r="B29" s="2" t="s">
        <v>93</v>
      </c>
      <c r="C29" s="114"/>
      <c r="D29" s="95">
        <v>3.0125772263059056E-2</v>
      </c>
      <c r="E29" s="95">
        <v>1.909647570729682E-2</v>
      </c>
      <c r="F29" s="95">
        <v>0</v>
      </c>
      <c r="G29" s="95">
        <v>0.19274643188763463</v>
      </c>
      <c r="H29" s="95">
        <v>1.5971099293779736E-2</v>
      </c>
      <c r="I29" s="95">
        <v>2.7127966087604424E-2</v>
      </c>
      <c r="J29" s="95">
        <v>1.4383975352325478E-2</v>
      </c>
      <c r="K29" s="95">
        <v>1.7980647006860834E-2</v>
      </c>
      <c r="L29" s="95">
        <v>8.7852344726178661E-3</v>
      </c>
      <c r="M29" s="95">
        <v>8.1536491499103539E-2</v>
      </c>
      <c r="N29" s="95">
        <v>7.5782481816350491E-3</v>
      </c>
      <c r="O29" s="95">
        <v>1.6919312973388747E-2</v>
      </c>
      <c r="P29" s="95">
        <v>1.8417216111151727E-2</v>
      </c>
      <c r="Q29" s="95">
        <v>0.12277776739006706</v>
      </c>
      <c r="R29" s="95">
        <v>5.6418944618121414E-2</v>
      </c>
      <c r="S29" s="95">
        <v>4.4342197128677867E-2</v>
      </c>
      <c r="T29" s="95">
        <v>2.8167151608781246E-2</v>
      </c>
      <c r="U29" s="95">
        <v>1.3416407864998751E-2</v>
      </c>
      <c r="V29" s="95">
        <v>2.255392658102914E-2</v>
      </c>
      <c r="W29" s="142">
        <v>3.9507899077148002E-2</v>
      </c>
      <c r="X29" s="143"/>
      <c r="Y29" s="116"/>
    </row>
    <row r="30" spans="1:25">
      <c r="A30" s="118"/>
      <c r="B30" s="103" t="s">
        <v>159</v>
      </c>
      <c r="C30" s="114"/>
      <c r="D30" s="95">
        <v>-9.9386846920880623E-2</v>
      </c>
      <c r="E30" s="95">
        <v>1.6573332055437318E-2</v>
      </c>
      <c r="F30" s="95">
        <v>3.0393691891119845E-2</v>
      </c>
      <c r="G30" s="95">
        <v>0.20212597387297304</v>
      </c>
      <c r="H30" s="95">
        <v>-2.8485947645515597E-2</v>
      </c>
      <c r="I30" s="95">
        <v>2.7940373577093336E-2</v>
      </c>
      <c r="J30" s="95">
        <v>4.2249632081707844E-3</v>
      </c>
      <c r="K30" s="95">
        <v>8.3548922028360062E-2</v>
      </c>
      <c r="L30" s="95">
        <v>-2.1943765474778276E-2</v>
      </c>
      <c r="M30" s="95">
        <v>-6.7739040669939299E-2</v>
      </c>
      <c r="N30" s="95">
        <v>-2.5214856560146881E-2</v>
      </c>
      <c r="O30" s="95">
        <v>-2.9467274971126223E-2</v>
      </c>
      <c r="P30" s="95">
        <v>8.7637785885070985E-2</v>
      </c>
      <c r="Q30" s="95">
        <v>-0.10044995152362557</v>
      </c>
      <c r="R30" s="95">
        <v>-2.2811726174538527E-2</v>
      </c>
      <c r="S30" s="95">
        <v>-5.2201358014438037E-2</v>
      </c>
      <c r="T30" s="95">
        <v>-0.10044995152362557</v>
      </c>
      <c r="U30" s="95">
        <v>-1.8672674389409782E-2</v>
      </c>
      <c r="V30" s="95">
        <v>1.7309327549645426E-2</v>
      </c>
      <c r="W30" s="142">
        <v>1.4038236464276599E-2</v>
      </c>
      <c r="X30" s="143"/>
      <c r="Y30" s="116"/>
    </row>
    <row r="31" spans="1:25">
      <c r="B31" s="124"/>
      <c r="C31" s="102"/>
      <c r="D31" s="102"/>
      <c r="E31" s="111"/>
      <c r="F31" s="111"/>
      <c r="G31" s="111"/>
      <c r="H31" s="111"/>
      <c r="I31" s="111"/>
      <c r="J31" s="111"/>
      <c r="K31" s="111"/>
      <c r="L31" s="111"/>
      <c r="M31" s="111"/>
      <c r="N31" s="111"/>
      <c r="O31" s="111"/>
      <c r="P31" s="111"/>
      <c r="Q31" s="111"/>
      <c r="R31" s="111"/>
      <c r="S31" s="111"/>
      <c r="T31" s="111"/>
      <c r="U31" s="111"/>
      <c r="V31" s="111"/>
      <c r="W31" s="111"/>
    </row>
    <row r="32" spans="1:25">
      <c r="B32" s="128" t="s">
        <v>316</v>
      </c>
      <c r="Y32" s="112" t="s">
        <v>171</v>
      </c>
    </row>
    <row r="33" spans="1:25">
      <c r="A33" s="108" t="s">
        <v>133</v>
      </c>
      <c r="B33" s="100" t="s">
        <v>120</v>
      </c>
      <c r="C33" s="97" t="s">
        <v>121</v>
      </c>
      <c r="D33" s="98" t="s">
        <v>142</v>
      </c>
      <c r="E33" s="136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112">
        <v>1</v>
      </c>
    </row>
    <row r="34" spans="1:25">
      <c r="A34" s="118"/>
      <c r="B34" s="101" t="s">
        <v>143</v>
      </c>
      <c r="C34" s="90" t="s">
        <v>143</v>
      </c>
      <c r="D34" s="134" t="s">
        <v>144</v>
      </c>
      <c r="E34" s="136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112" t="s">
        <v>3</v>
      </c>
    </row>
    <row r="35" spans="1:25">
      <c r="A35" s="118"/>
      <c r="B35" s="101"/>
      <c r="C35" s="90"/>
      <c r="D35" s="91" t="s">
        <v>178</v>
      </c>
      <c r="E35" s="136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112">
        <v>3</v>
      </c>
    </row>
    <row r="36" spans="1:25">
      <c r="A36" s="118"/>
      <c r="B36" s="101"/>
      <c r="C36" s="90"/>
      <c r="D36" s="109" t="s">
        <v>182</v>
      </c>
      <c r="E36" s="136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112">
        <v>3</v>
      </c>
    </row>
    <row r="37" spans="1:25">
      <c r="A37" s="118"/>
      <c r="B37" s="100">
        <v>1</v>
      </c>
      <c r="C37" s="96">
        <v>1</v>
      </c>
      <c r="D37" s="171" t="s">
        <v>183</v>
      </c>
      <c r="E37" s="173"/>
      <c r="F37" s="174"/>
      <c r="G37" s="174"/>
      <c r="H37" s="174"/>
      <c r="I37" s="174"/>
      <c r="J37" s="174"/>
      <c r="K37" s="174"/>
      <c r="L37" s="174"/>
      <c r="M37" s="174"/>
      <c r="N37" s="174"/>
      <c r="O37" s="174"/>
      <c r="P37" s="174"/>
      <c r="Q37" s="174"/>
      <c r="R37" s="174"/>
      <c r="S37" s="174"/>
      <c r="T37" s="174"/>
      <c r="U37" s="174"/>
      <c r="V37" s="174"/>
      <c r="W37" s="174"/>
      <c r="X37" s="174"/>
      <c r="Y37" s="175">
        <v>1</v>
      </c>
    </row>
    <row r="38" spans="1:25">
      <c r="A38" s="118"/>
      <c r="B38" s="101">
        <v>1</v>
      </c>
      <c r="C38" s="90">
        <v>2</v>
      </c>
      <c r="D38" s="177" t="s">
        <v>183</v>
      </c>
      <c r="E38" s="173"/>
      <c r="F38" s="174"/>
      <c r="G38" s="174"/>
      <c r="H38" s="174"/>
      <c r="I38" s="174"/>
      <c r="J38" s="174"/>
      <c r="K38" s="174"/>
      <c r="L38" s="174"/>
      <c r="M38" s="174"/>
      <c r="N38" s="174"/>
      <c r="O38" s="174"/>
      <c r="P38" s="174"/>
      <c r="Q38" s="174"/>
      <c r="R38" s="174"/>
      <c r="S38" s="174"/>
      <c r="T38" s="174"/>
      <c r="U38" s="174"/>
      <c r="V38" s="174"/>
      <c r="W38" s="174"/>
      <c r="X38" s="174"/>
      <c r="Y38" s="175">
        <v>36</v>
      </c>
    </row>
    <row r="39" spans="1:25">
      <c r="A39" s="118"/>
      <c r="B39" s="101">
        <v>1</v>
      </c>
      <c r="C39" s="90">
        <v>3</v>
      </c>
      <c r="D39" s="177" t="s">
        <v>183</v>
      </c>
      <c r="E39" s="173"/>
      <c r="F39" s="174"/>
      <c r="G39" s="174"/>
      <c r="H39" s="174"/>
      <c r="I39" s="174"/>
      <c r="J39" s="174"/>
      <c r="K39" s="174"/>
      <c r="L39" s="174"/>
      <c r="M39" s="174"/>
      <c r="N39" s="174"/>
      <c r="O39" s="174"/>
      <c r="P39" s="174"/>
      <c r="Q39" s="174"/>
      <c r="R39" s="174"/>
      <c r="S39" s="174"/>
      <c r="T39" s="174"/>
      <c r="U39" s="174"/>
      <c r="V39" s="174"/>
      <c r="W39" s="174"/>
      <c r="X39" s="174"/>
      <c r="Y39" s="175">
        <v>16</v>
      </c>
    </row>
    <row r="40" spans="1:25">
      <c r="A40" s="118"/>
      <c r="B40" s="101">
        <v>1</v>
      </c>
      <c r="C40" s="90">
        <v>4</v>
      </c>
      <c r="D40" s="177">
        <v>5.0000000000000001E-3</v>
      </c>
      <c r="E40" s="173"/>
      <c r="F40" s="174"/>
      <c r="G40" s="174"/>
      <c r="H40" s="174"/>
      <c r="I40" s="174"/>
      <c r="J40" s="174"/>
      <c r="K40" s="174"/>
      <c r="L40" s="174"/>
      <c r="M40" s="174"/>
      <c r="N40" s="174"/>
      <c r="O40" s="174"/>
      <c r="P40" s="174"/>
      <c r="Q40" s="174"/>
      <c r="R40" s="174"/>
      <c r="S40" s="174"/>
      <c r="T40" s="174"/>
      <c r="U40" s="174"/>
      <c r="V40" s="174"/>
      <c r="W40" s="174"/>
      <c r="X40" s="174"/>
      <c r="Y40" s="175">
        <v>3.3333333333333301E-3</v>
      </c>
    </row>
    <row r="41" spans="1:25">
      <c r="A41" s="118"/>
      <c r="B41" s="101">
        <v>1</v>
      </c>
      <c r="C41" s="90">
        <v>5</v>
      </c>
      <c r="D41" s="177">
        <v>5.0000000000000001E-3</v>
      </c>
      <c r="E41" s="173"/>
      <c r="F41" s="174"/>
      <c r="G41" s="174"/>
      <c r="H41" s="174"/>
      <c r="I41" s="174"/>
      <c r="J41" s="174"/>
      <c r="K41" s="174"/>
      <c r="L41" s="174"/>
      <c r="M41" s="174"/>
      <c r="N41" s="174"/>
      <c r="O41" s="174"/>
      <c r="P41" s="174"/>
      <c r="Q41" s="174"/>
      <c r="R41" s="174"/>
      <c r="S41" s="174"/>
      <c r="T41" s="174"/>
      <c r="U41" s="174"/>
      <c r="V41" s="174"/>
      <c r="W41" s="174"/>
      <c r="X41" s="174"/>
      <c r="Y41" s="115"/>
    </row>
    <row r="42" spans="1:25">
      <c r="A42" s="118"/>
      <c r="B42" s="101">
        <v>1</v>
      </c>
      <c r="C42" s="90">
        <v>6</v>
      </c>
      <c r="D42" s="177" t="s">
        <v>183</v>
      </c>
      <c r="E42" s="173"/>
      <c r="F42" s="174"/>
      <c r="G42" s="174"/>
      <c r="H42" s="174"/>
      <c r="I42" s="174"/>
      <c r="J42" s="174"/>
      <c r="K42" s="174"/>
      <c r="L42" s="174"/>
      <c r="M42" s="174"/>
      <c r="N42" s="174"/>
      <c r="O42" s="174"/>
      <c r="P42" s="174"/>
      <c r="Q42" s="174"/>
      <c r="R42" s="174"/>
      <c r="S42" s="174"/>
      <c r="T42" s="174"/>
      <c r="U42" s="174"/>
      <c r="V42" s="174"/>
      <c r="W42" s="174"/>
      <c r="X42" s="174"/>
      <c r="Y42" s="115"/>
    </row>
    <row r="43" spans="1:25">
      <c r="A43" s="118"/>
      <c r="B43" s="102" t="s">
        <v>156</v>
      </c>
      <c r="C43" s="94"/>
      <c r="D43" s="179">
        <v>5.0000000000000001E-3</v>
      </c>
      <c r="E43" s="173"/>
      <c r="F43" s="174"/>
      <c r="G43" s="174"/>
      <c r="H43" s="174"/>
      <c r="I43" s="174"/>
      <c r="J43" s="174"/>
      <c r="K43" s="174"/>
      <c r="L43" s="174"/>
      <c r="M43" s="174"/>
      <c r="N43" s="174"/>
      <c r="O43" s="174"/>
      <c r="P43" s="174"/>
      <c r="Q43" s="174"/>
      <c r="R43" s="174"/>
      <c r="S43" s="174"/>
      <c r="T43" s="174"/>
      <c r="U43" s="174"/>
      <c r="V43" s="174"/>
      <c r="W43" s="174"/>
      <c r="X43" s="174"/>
      <c r="Y43" s="115"/>
    </row>
    <row r="44" spans="1:25">
      <c r="A44" s="118"/>
      <c r="B44" s="2" t="s">
        <v>157</v>
      </c>
      <c r="C44" s="114"/>
      <c r="D44" s="107">
        <v>5.0000000000000001E-3</v>
      </c>
      <c r="E44" s="173"/>
      <c r="F44" s="174"/>
      <c r="G44" s="174"/>
      <c r="H44" s="174"/>
      <c r="I44" s="174"/>
      <c r="J44" s="174"/>
      <c r="K44" s="174"/>
      <c r="L44" s="174"/>
      <c r="M44" s="174"/>
      <c r="N44" s="174"/>
      <c r="O44" s="174"/>
      <c r="P44" s="174"/>
      <c r="Q44" s="174"/>
      <c r="R44" s="174"/>
      <c r="S44" s="174"/>
      <c r="T44" s="174"/>
      <c r="U44" s="174"/>
      <c r="V44" s="174"/>
      <c r="W44" s="174"/>
      <c r="X44" s="174"/>
      <c r="Y44" s="115"/>
    </row>
    <row r="45" spans="1:25">
      <c r="A45" s="118"/>
      <c r="B45" s="2" t="s">
        <v>158</v>
      </c>
      <c r="C45" s="114"/>
      <c r="D45" s="107">
        <v>0</v>
      </c>
      <c r="E45" s="136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115"/>
    </row>
    <row r="46" spans="1:25">
      <c r="A46" s="118"/>
      <c r="B46" s="2" t="s">
        <v>93</v>
      </c>
      <c r="C46" s="114"/>
      <c r="D46" s="95">
        <v>0</v>
      </c>
      <c r="E46" s="136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116"/>
    </row>
    <row r="47" spans="1:25">
      <c r="A47" s="118"/>
      <c r="B47" s="103" t="s">
        <v>159</v>
      </c>
      <c r="C47" s="114"/>
      <c r="D47" s="95">
        <v>0.50000000000000155</v>
      </c>
      <c r="E47" s="136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116"/>
    </row>
    <row r="48" spans="1:25">
      <c r="B48" s="124"/>
      <c r="C48" s="102"/>
      <c r="D48" s="111"/>
    </row>
    <row r="49" spans="1:25">
      <c r="B49" s="128" t="s">
        <v>317</v>
      </c>
      <c r="Y49" s="112" t="s">
        <v>171</v>
      </c>
    </row>
    <row r="50" spans="1:25">
      <c r="A50" s="108" t="s">
        <v>134</v>
      </c>
      <c r="B50" s="100" t="s">
        <v>120</v>
      </c>
      <c r="C50" s="97" t="s">
        <v>121</v>
      </c>
      <c r="D50" s="98" t="s">
        <v>142</v>
      </c>
      <c r="E50" s="136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112">
        <v>1</v>
      </c>
    </row>
    <row r="51" spans="1:25">
      <c r="A51" s="118"/>
      <c r="B51" s="101" t="s">
        <v>143</v>
      </c>
      <c r="C51" s="90" t="s">
        <v>143</v>
      </c>
      <c r="D51" s="134" t="s">
        <v>144</v>
      </c>
      <c r="E51" s="136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112" t="s">
        <v>3</v>
      </c>
    </row>
    <row r="52" spans="1:25">
      <c r="A52" s="118"/>
      <c r="B52" s="101"/>
      <c r="C52" s="90"/>
      <c r="D52" s="91" t="s">
        <v>178</v>
      </c>
      <c r="E52" s="136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112">
        <v>3</v>
      </c>
    </row>
    <row r="53" spans="1:25">
      <c r="A53" s="118"/>
      <c r="B53" s="101"/>
      <c r="C53" s="90"/>
      <c r="D53" s="109" t="s">
        <v>182</v>
      </c>
      <c r="E53" s="136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112">
        <v>3</v>
      </c>
    </row>
    <row r="54" spans="1:25">
      <c r="A54" s="118"/>
      <c r="B54" s="100">
        <v>1</v>
      </c>
      <c r="C54" s="96">
        <v>1</v>
      </c>
      <c r="D54" s="171">
        <v>5.0000000000000001E-3</v>
      </c>
      <c r="E54" s="173"/>
      <c r="F54" s="174"/>
      <c r="G54" s="174"/>
      <c r="H54" s="174"/>
      <c r="I54" s="174"/>
      <c r="J54" s="174"/>
      <c r="K54" s="174"/>
      <c r="L54" s="174"/>
      <c r="M54" s="174"/>
      <c r="N54" s="174"/>
      <c r="O54" s="174"/>
      <c r="P54" s="174"/>
      <c r="Q54" s="174"/>
      <c r="R54" s="174"/>
      <c r="S54" s="174"/>
      <c r="T54" s="174"/>
      <c r="U54" s="174"/>
      <c r="V54" s="174"/>
      <c r="W54" s="174"/>
      <c r="X54" s="174"/>
      <c r="Y54" s="175">
        <v>1</v>
      </c>
    </row>
    <row r="55" spans="1:25">
      <c r="A55" s="118"/>
      <c r="B55" s="101">
        <v>1</v>
      </c>
      <c r="C55" s="90">
        <v>2</v>
      </c>
      <c r="D55" s="177">
        <v>5.0000000000000001E-3</v>
      </c>
      <c r="E55" s="173"/>
      <c r="F55" s="174"/>
      <c r="G55" s="174"/>
      <c r="H55" s="174"/>
      <c r="I55" s="174"/>
      <c r="J55" s="174"/>
      <c r="K55" s="174"/>
      <c r="L55" s="174"/>
      <c r="M55" s="174"/>
      <c r="N55" s="174"/>
      <c r="O55" s="174"/>
      <c r="P55" s="174"/>
      <c r="Q55" s="174"/>
      <c r="R55" s="174"/>
      <c r="S55" s="174"/>
      <c r="T55" s="174"/>
      <c r="U55" s="174"/>
      <c r="V55" s="174"/>
      <c r="W55" s="174"/>
      <c r="X55" s="174"/>
      <c r="Y55" s="175">
        <v>36</v>
      </c>
    </row>
    <row r="56" spans="1:25">
      <c r="A56" s="118"/>
      <c r="B56" s="101">
        <v>1</v>
      </c>
      <c r="C56" s="90">
        <v>3</v>
      </c>
      <c r="D56" s="177">
        <v>5.0000000000000001E-3</v>
      </c>
      <c r="E56" s="173"/>
      <c r="F56" s="174"/>
      <c r="G56" s="174"/>
      <c r="H56" s="174"/>
      <c r="I56" s="174"/>
      <c r="J56" s="174"/>
      <c r="K56" s="174"/>
      <c r="L56" s="174"/>
      <c r="M56" s="174"/>
      <c r="N56" s="174"/>
      <c r="O56" s="174"/>
      <c r="P56" s="174"/>
      <c r="Q56" s="174"/>
      <c r="R56" s="174"/>
      <c r="S56" s="174"/>
      <c r="T56" s="174"/>
      <c r="U56" s="174"/>
      <c r="V56" s="174"/>
      <c r="W56" s="174"/>
      <c r="X56" s="174"/>
      <c r="Y56" s="175">
        <v>16</v>
      </c>
    </row>
    <row r="57" spans="1:25">
      <c r="A57" s="118"/>
      <c r="B57" s="101">
        <v>1</v>
      </c>
      <c r="C57" s="90">
        <v>4</v>
      </c>
      <c r="D57" s="177">
        <v>5.0000000000000001E-3</v>
      </c>
      <c r="E57" s="173"/>
      <c r="F57" s="174"/>
      <c r="G57" s="174"/>
      <c r="H57" s="174"/>
      <c r="I57" s="174"/>
      <c r="J57" s="174"/>
      <c r="K57" s="174"/>
      <c r="L57" s="174"/>
      <c r="M57" s="174"/>
      <c r="N57" s="174"/>
      <c r="O57" s="174"/>
      <c r="P57" s="174"/>
      <c r="Q57" s="174"/>
      <c r="R57" s="174"/>
      <c r="S57" s="174"/>
      <c r="T57" s="174"/>
      <c r="U57" s="174"/>
      <c r="V57" s="174"/>
      <c r="W57" s="174"/>
      <c r="X57" s="174"/>
      <c r="Y57" s="175">
        <v>4.5833333333333299E-3</v>
      </c>
    </row>
    <row r="58" spans="1:25">
      <c r="A58" s="118"/>
      <c r="B58" s="101">
        <v>1</v>
      </c>
      <c r="C58" s="90">
        <v>5</v>
      </c>
      <c r="D58" s="177" t="s">
        <v>183</v>
      </c>
      <c r="E58" s="173"/>
      <c r="F58" s="174"/>
      <c r="G58" s="174"/>
      <c r="H58" s="174"/>
      <c r="I58" s="174"/>
      <c r="J58" s="174"/>
      <c r="K58" s="174"/>
      <c r="L58" s="174"/>
      <c r="M58" s="174"/>
      <c r="N58" s="174"/>
      <c r="O58" s="174"/>
      <c r="P58" s="174"/>
      <c r="Q58" s="174"/>
      <c r="R58" s="174"/>
      <c r="S58" s="174"/>
      <c r="T58" s="174"/>
      <c r="U58" s="174"/>
      <c r="V58" s="174"/>
      <c r="W58" s="174"/>
      <c r="X58" s="174"/>
      <c r="Y58" s="115"/>
    </row>
    <row r="59" spans="1:25">
      <c r="A59" s="118"/>
      <c r="B59" s="101">
        <v>1</v>
      </c>
      <c r="C59" s="90">
        <v>6</v>
      </c>
      <c r="D59" s="177">
        <v>5.0000000000000001E-3</v>
      </c>
      <c r="E59" s="173"/>
      <c r="F59" s="174"/>
      <c r="G59" s="174"/>
      <c r="H59" s="174"/>
      <c r="I59" s="174"/>
      <c r="J59" s="174"/>
      <c r="K59" s="174"/>
      <c r="L59" s="174"/>
      <c r="M59" s="174"/>
      <c r="N59" s="174"/>
      <c r="O59" s="174"/>
      <c r="P59" s="174"/>
      <c r="Q59" s="174"/>
      <c r="R59" s="174"/>
      <c r="S59" s="174"/>
      <c r="T59" s="174"/>
      <c r="U59" s="174"/>
      <c r="V59" s="174"/>
      <c r="W59" s="174"/>
      <c r="X59" s="174"/>
      <c r="Y59" s="115"/>
    </row>
    <row r="60" spans="1:25">
      <c r="A60" s="118"/>
      <c r="B60" s="102" t="s">
        <v>156</v>
      </c>
      <c r="C60" s="94"/>
      <c r="D60" s="179">
        <v>5.0000000000000001E-3</v>
      </c>
      <c r="E60" s="173"/>
      <c r="F60" s="174"/>
      <c r="G60" s="174"/>
      <c r="H60" s="174"/>
      <c r="I60" s="174"/>
      <c r="J60" s="174"/>
      <c r="K60" s="174"/>
      <c r="L60" s="174"/>
      <c r="M60" s="174"/>
      <c r="N60" s="174"/>
      <c r="O60" s="174"/>
      <c r="P60" s="174"/>
      <c r="Q60" s="174"/>
      <c r="R60" s="174"/>
      <c r="S60" s="174"/>
      <c r="T60" s="174"/>
      <c r="U60" s="174"/>
      <c r="V60" s="174"/>
      <c r="W60" s="174"/>
      <c r="X60" s="174"/>
      <c r="Y60" s="115"/>
    </row>
    <row r="61" spans="1:25">
      <c r="A61" s="118"/>
      <c r="B61" s="2" t="s">
        <v>157</v>
      </c>
      <c r="C61" s="114"/>
      <c r="D61" s="107">
        <v>5.0000000000000001E-3</v>
      </c>
      <c r="E61" s="173"/>
      <c r="F61" s="174"/>
      <c r="G61" s="174"/>
      <c r="H61" s="174"/>
      <c r="I61" s="174"/>
      <c r="J61" s="174"/>
      <c r="K61" s="174"/>
      <c r="L61" s="174"/>
      <c r="M61" s="174"/>
      <c r="N61" s="174"/>
      <c r="O61" s="174"/>
      <c r="P61" s="174"/>
      <c r="Q61" s="174"/>
      <c r="R61" s="174"/>
      <c r="S61" s="174"/>
      <c r="T61" s="174"/>
      <c r="U61" s="174"/>
      <c r="V61" s="174"/>
      <c r="W61" s="174"/>
      <c r="X61" s="174"/>
      <c r="Y61" s="115"/>
    </row>
    <row r="62" spans="1:25">
      <c r="A62" s="118"/>
      <c r="B62" s="2" t="s">
        <v>158</v>
      </c>
      <c r="C62" s="114"/>
      <c r="D62" s="107">
        <v>0</v>
      </c>
      <c r="E62" s="136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115"/>
    </row>
    <row r="63" spans="1:25">
      <c r="A63" s="118"/>
      <c r="B63" s="2" t="s">
        <v>93</v>
      </c>
      <c r="C63" s="114"/>
      <c r="D63" s="95">
        <v>0</v>
      </c>
      <c r="E63" s="136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116"/>
    </row>
    <row r="64" spans="1:25">
      <c r="A64" s="118"/>
      <c r="B64" s="103" t="s">
        <v>159</v>
      </c>
      <c r="C64" s="114"/>
      <c r="D64" s="95">
        <v>9.0909090909091717E-2</v>
      </c>
      <c r="E64" s="136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116"/>
    </row>
    <row r="65" spans="2:4">
      <c r="B65" s="124"/>
      <c r="C65" s="102"/>
      <c r="D65" s="111"/>
    </row>
  </sheetData>
  <dataConsolidate/>
  <conditionalFormatting sqref="C2:W31 C43:C48 C60:C65 D33:D48 D50:D65">
    <cfRule type="expression" dxfId="36" priority="24" stopIfTrue="1">
      <formula>AND(ISBLANK(INDIRECT(Anlyt_LabRefLastCol)),ISBLANK(INDIRECT(Anlyt_LabRefThisCol)))</formula>
    </cfRule>
    <cfRule type="expression" dxfId="35" priority="25">
      <formula>ISBLANK(INDIRECT(Anlyt_LabRefThisCol))</formula>
    </cfRule>
  </conditionalFormatting>
  <conditionalFormatting sqref="B6:C25 E6:W25 B37:D42 B54:D59">
    <cfRule type="expression" dxfId="34" priority="26">
      <formula>AND($B6&lt;&gt;$B5,NOT(ISBLANK(INDIRECT(Anlyt_LabRefThisCol))))</formula>
    </cfRule>
  </conditionalFormatting>
  <conditionalFormatting sqref="C33:C42">
    <cfRule type="expression" dxfId="33" priority="15" stopIfTrue="1">
      <formula>AND(ISBLANK(INDIRECT(Anlyt_LabRefLastCol)),ISBLANK(INDIRECT(Anlyt_LabRefThisCol)))</formula>
    </cfRule>
    <cfRule type="expression" dxfId="32" priority="16">
      <formula>ISBLANK(INDIRECT(Anlyt_LabRefThisCol))</formula>
    </cfRule>
  </conditionalFormatting>
  <conditionalFormatting sqref="C50:C59">
    <cfRule type="expression" dxfId="31" priority="6" stopIfTrue="1">
      <formula>AND(ISBLANK(INDIRECT(Anlyt_LabRefLastCol)),ISBLANK(INDIRECT(Anlyt_LabRefThisCol)))</formula>
    </cfRule>
    <cfRule type="expression" dxfId="30" priority="7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Y169"/>
  <sheetViews>
    <sheetView topLeftCell="A2" zoomScale="163" zoomScaleNormal="163" workbookViewId="0"/>
  </sheetViews>
  <sheetFormatPr defaultRowHeight="15"/>
  <cols>
    <col min="1" max="1" width="8.88671875" style="117"/>
    <col min="2" max="18" width="8.88671875" style="1"/>
    <col min="19" max="19" width="8.88671875" style="1" customWidth="1"/>
    <col min="20" max="16384" width="8.88671875" style="1"/>
  </cols>
  <sheetData>
    <row r="1" spans="1:25" ht="19.5">
      <c r="B1" s="128" t="s">
        <v>318</v>
      </c>
      <c r="Y1" s="112" t="s">
        <v>171</v>
      </c>
    </row>
    <row r="2" spans="1:25" ht="19.5">
      <c r="A2" s="108" t="s">
        <v>126</v>
      </c>
      <c r="B2" s="100" t="s">
        <v>120</v>
      </c>
      <c r="C2" s="97" t="s">
        <v>121</v>
      </c>
      <c r="D2" s="98" t="s">
        <v>142</v>
      </c>
      <c r="E2" s="136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112">
        <v>1</v>
      </c>
    </row>
    <row r="3" spans="1:25">
      <c r="A3" s="118"/>
      <c r="B3" s="101" t="s">
        <v>143</v>
      </c>
      <c r="C3" s="90" t="s">
        <v>143</v>
      </c>
      <c r="D3" s="134" t="s">
        <v>144</v>
      </c>
      <c r="E3" s="136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112" t="s">
        <v>1</v>
      </c>
    </row>
    <row r="4" spans="1:25">
      <c r="A4" s="118"/>
      <c r="B4" s="101"/>
      <c r="C4" s="90"/>
      <c r="D4" s="91" t="s">
        <v>108</v>
      </c>
      <c r="E4" s="136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112">
        <v>2</v>
      </c>
    </row>
    <row r="5" spans="1:25">
      <c r="A5" s="118"/>
      <c r="B5" s="101"/>
      <c r="C5" s="90"/>
      <c r="D5" s="109"/>
      <c r="E5" s="136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112">
        <v>2</v>
      </c>
    </row>
    <row r="6" spans="1:25">
      <c r="A6" s="118"/>
      <c r="B6" s="100">
        <v>1</v>
      </c>
      <c r="C6" s="96">
        <v>1</v>
      </c>
      <c r="D6" s="104">
        <v>14.82</v>
      </c>
      <c r="E6" s="136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112">
        <v>1</v>
      </c>
    </row>
    <row r="7" spans="1:25">
      <c r="A7" s="118"/>
      <c r="B7" s="101">
        <v>1</v>
      </c>
      <c r="C7" s="90">
        <v>2</v>
      </c>
      <c r="D7" s="92">
        <v>14.800000000000002</v>
      </c>
      <c r="E7" s="136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112">
        <v>38</v>
      </c>
    </row>
    <row r="8" spans="1:25">
      <c r="A8" s="118"/>
      <c r="B8" s="102" t="s">
        <v>156</v>
      </c>
      <c r="C8" s="94"/>
      <c r="D8" s="106">
        <v>14.810000000000002</v>
      </c>
      <c r="E8" s="136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113"/>
    </row>
    <row r="9" spans="1:25">
      <c r="A9" s="118"/>
      <c r="B9" s="2" t="s">
        <v>157</v>
      </c>
      <c r="C9" s="114"/>
      <c r="D9" s="93">
        <v>14.810000000000002</v>
      </c>
      <c r="E9" s="136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113">
        <v>14.81</v>
      </c>
    </row>
    <row r="10" spans="1:25">
      <c r="A10" s="118"/>
      <c r="B10" s="2" t="s">
        <v>158</v>
      </c>
      <c r="C10" s="114"/>
      <c r="D10" s="93">
        <v>1.4142135623729393E-2</v>
      </c>
      <c r="E10" s="180"/>
      <c r="F10" s="181"/>
      <c r="G10" s="181"/>
      <c r="H10" s="181"/>
      <c r="I10" s="181"/>
      <c r="J10" s="181"/>
      <c r="K10" s="181"/>
      <c r="L10" s="181"/>
      <c r="M10" s="181"/>
      <c r="N10" s="181"/>
      <c r="O10" s="181"/>
      <c r="P10" s="181"/>
      <c r="Q10" s="181"/>
      <c r="R10" s="181"/>
      <c r="S10" s="181"/>
      <c r="T10" s="181"/>
      <c r="U10" s="181"/>
      <c r="V10" s="181"/>
      <c r="W10" s="181"/>
      <c r="X10" s="181"/>
      <c r="Y10" s="113"/>
    </row>
    <row r="11" spans="1:25">
      <c r="A11" s="118"/>
      <c r="B11" s="2" t="s">
        <v>93</v>
      </c>
      <c r="C11" s="114"/>
      <c r="D11" s="95">
        <v>9.5490449856376711E-4</v>
      </c>
      <c r="E11" s="136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116"/>
    </row>
    <row r="12" spans="1:25">
      <c r="A12" s="118"/>
      <c r="B12" s="103" t="s">
        <v>159</v>
      </c>
      <c r="C12" s="114"/>
      <c r="D12" s="95">
        <v>2.2204460492503131E-16</v>
      </c>
      <c r="E12" s="136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116"/>
    </row>
    <row r="13" spans="1:25">
      <c r="B13" s="124"/>
      <c r="C13" s="102"/>
      <c r="D13" s="111"/>
    </row>
    <row r="14" spans="1:25">
      <c r="B14" s="128" t="s">
        <v>319</v>
      </c>
      <c r="Y14" s="112" t="s">
        <v>171</v>
      </c>
    </row>
    <row r="15" spans="1:25">
      <c r="A15" s="108" t="s">
        <v>112</v>
      </c>
      <c r="B15" s="100" t="s">
        <v>120</v>
      </c>
      <c r="C15" s="97" t="s">
        <v>121</v>
      </c>
      <c r="D15" s="98" t="s">
        <v>142</v>
      </c>
      <c r="E15" s="136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112">
        <v>1</v>
      </c>
    </row>
    <row r="16" spans="1:25">
      <c r="A16" s="118"/>
      <c r="B16" s="101" t="s">
        <v>143</v>
      </c>
      <c r="C16" s="90" t="s">
        <v>143</v>
      </c>
      <c r="D16" s="134" t="s">
        <v>144</v>
      </c>
      <c r="E16" s="136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112" t="s">
        <v>1</v>
      </c>
    </row>
    <row r="17" spans="1:25">
      <c r="A17" s="118"/>
      <c r="B17" s="101"/>
      <c r="C17" s="90"/>
      <c r="D17" s="91" t="s">
        <v>108</v>
      </c>
      <c r="E17" s="136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112">
        <v>2</v>
      </c>
    </row>
    <row r="18" spans="1:25">
      <c r="A18" s="118"/>
      <c r="B18" s="101"/>
      <c r="C18" s="90"/>
      <c r="D18" s="109"/>
      <c r="E18" s="136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112">
        <v>2</v>
      </c>
    </row>
    <row r="19" spans="1:25">
      <c r="A19" s="118"/>
      <c r="B19" s="100">
        <v>1</v>
      </c>
      <c r="C19" s="96">
        <v>1</v>
      </c>
      <c r="D19" s="104">
        <v>4.33</v>
      </c>
      <c r="E19" s="136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112">
        <v>1</v>
      </c>
    </row>
    <row r="20" spans="1:25">
      <c r="A20" s="118"/>
      <c r="B20" s="101">
        <v>1</v>
      </c>
      <c r="C20" s="90">
        <v>2</v>
      </c>
      <c r="D20" s="92">
        <v>4.33</v>
      </c>
      <c r="E20" s="136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112">
        <v>39</v>
      </c>
    </row>
    <row r="21" spans="1:25">
      <c r="A21" s="118"/>
      <c r="B21" s="102" t="s">
        <v>156</v>
      </c>
      <c r="C21" s="94"/>
      <c r="D21" s="106">
        <v>4.33</v>
      </c>
      <c r="E21" s="136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113"/>
    </row>
    <row r="22" spans="1:25">
      <c r="A22" s="118"/>
      <c r="B22" s="2" t="s">
        <v>157</v>
      </c>
      <c r="C22" s="114"/>
      <c r="D22" s="93">
        <v>4.33</v>
      </c>
      <c r="E22" s="136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113">
        <v>4.33</v>
      </c>
    </row>
    <row r="23" spans="1:25">
      <c r="A23" s="118"/>
      <c r="B23" s="2" t="s">
        <v>158</v>
      </c>
      <c r="C23" s="114"/>
      <c r="D23" s="93">
        <v>0</v>
      </c>
      <c r="E23" s="180"/>
      <c r="F23" s="181"/>
      <c r="G23" s="181"/>
      <c r="H23" s="181"/>
      <c r="I23" s="181"/>
      <c r="J23" s="181"/>
      <c r="K23" s="181"/>
      <c r="L23" s="181"/>
      <c r="M23" s="181"/>
      <c r="N23" s="181"/>
      <c r="O23" s="181"/>
      <c r="P23" s="181"/>
      <c r="Q23" s="181"/>
      <c r="R23" s="181"/>
      <c r="S23" s="181"/>
      <c r="T23" s="181"/>
      <c r="U23" s="181"/>
      <c r="V23" s="181"/>
      <c r="W23" s="181"/>
      <c r="X23" s="181"/>
      <c r="Y23" s="113"/>
    </row>
    <row r="24" spans="1:25">
      <c r="A24" s="118"/>
      <c r="B24" s="2" t="s">
        <v>93</v>
      </c>
      <c r="C24" s="114"/>
      <c r="D24" s="95">
        <v>0</v>
      </c>
      <c r="E24" s="136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116"/>
    </row>
    <row r="25" spans="1:25">
      <c r="A25" s="118"/>
      <c r="B25" s="103" t="s">
        <v>159</v>
      </c>
      <c r="C25" s="114"/>
      <c r="D25" s="95">
        <v>0</v>
      </c>
      <c r="E25" s="136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116"/>
    </row>
    <row r="26" spans="1:25">
      <c r="B26" s="124"/>
      <c r="C26" s="102"/>
      <c r="D26" s="111"/>
    </row>
    <row r="27" spans="1:25" ht="19.5">
      <c r="B27" s="128" t="s">
        <v>320</v>
      </c>
      <c r="Y27" s="112" t="s">
        <v>171</v>
      </c>
    </row>
    <row r="28" spans="1:25" ht="19.5">
      <c r="A28" s="108" t="s">
        <v>185</v>
      </c>
      <c r="B28" s="100" t="s">
        <v>120</v>
      </c>
      <c r="C28" s="97" t="s">
        <v>121</v>
      </c>
      <c r="D28" s="98" t="s">
        <v>142</v>
      </c>
      <c r="E28" s="136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112">
        <v>1</v>
      </c>
    </row>
    <row r="29" spans="1:25">
      <c r="A29" s="118"/>
      <c r="B29" s="101" t="s">
        <v>143</v>
      </c>
      <c r="C29" s="90" t="s">
        <v>143</v>
      </c>
      <c r="D29" s="134" t="s">
        <v>144</v>
      </c>
      <c r="E29" s="136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112" t="s">
        <v>1</v>
      </c>
    </row>
    <row r="30" spans="1:25">
      <c r="A30" s="118"/>
      <c r="B30" s="101"/>
      <c r="C30" s="90"/>
      <c r="D30" s="91" t="s">
        <v>108</v>
      </c>
      <c r="E30" s="136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112">
        <v>2</v>
      </c>
    </row>
    <row r="31" spans="1:25">
      <c r="A31" s="118"/>
      <c r="B31" s="101"/>
      <c r="C31" s="90"/>
      <c r="D31" s="109"/>
      <c r="E31" s="136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112">
        <v>2</v>
      </c>
    </row>
    <row r="32" spans="1:25">
      <c r="A32" s="118"/>
      <c r="B32" s="100">
        <v>1</v>
      </c>
      <c r="C32" s="96">
        <v>1</v>
      </c>
      <c r="D32" s="104">
        <v>6.43</v>
      </c>
      <c r="E32" s="136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112">
        <v>1</v>
      </c>
    </row>
    <row r="33" spans="1:25">
      <c r="A33" s="118"/>
      <c r="B33" s="101">
        <v>1</v>
      </c>
      <c r="C33" s="90">
        <v>2</v>
      </c>
      <c r="D33" s="92">
        <v>6.43</v>
      </c>
      <c r="E33" s="136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112">
        <v>40</v>
      </c>
    </row>
    <row r="34" spans="1:25">
      <c r="A34" s="118"/>
      <c r="B34" s="102" t="s">
        <v>156</v>
      </c>
      <c r="C34" s="94"/>
      <c r="D34" s="106">
        <v>6.43</v>
      </c>
      <c r="E34" s="136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113"/>
    </row>
    <row r="35" spans="1:25">
      <c r="A35" s="118"/>
      <c r="B35" s="2" t="s">
        <v>157</v>
      </c>
      <c r="C35" s="114"/>
      <c r="D35" s="93">
        <v>6.43</v>
      </c>
      <c r="E35" s="136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113">
        <v>6.43</v>
      </c>
    </row>
    <row r="36" spans="1:25">
      <c r="A36" s="118"/>
      <c r="B36" s="2" t="s">
        <v>158</v>
      </c>
      <c r="C36" s="114"/>
      <c r="D36" s="93">
        <v>0</v>
      </c>
      <c r="E36" s="180"/>
      <c r="F36" s="181"/>
      <c r="G36" s="181"/>
      <c r="H36" s="181"/>
      <c r="I36" s="181"/>
      <c r="J36" s="181"/>
      <c r="K36" s="181"/>
      <c r="L36" s="181"/>
      <c r="M36" s="181"/>
      <c r="N36" s="181"/>
      <c r="O36" s="181"/>
      <c r="P36" s="181"/>
      <c r="Q36" s="181"/>
      <c r="R36" s="181"/>
      <c r="S36" s="181"/>
      <c r="T36" s="181"/>
      <c r="U36" s="181"/>
      <c r="V36" s="181"/>
      <c r="W36" s="181"/>
      <c r="X36" s="181"/>
      <c r="Y36" s="113"/>
    </row>
    <row r="37" spans="1:25">
      <c r="A37" s="118"/>
      <c r="B37" s="2" t="s">
        <v>93</v>
      </c>
      <c r="C37" s="114"/>
      <c r="D37" s="95">
        <v>0</v>
      </c>
      <c r="E37" s="136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116"/>
    </row>
    <row r="38" spans="1:25">
      <c r="A38" s="118"/>
      <c r="B38" s="103" t="s">
        <v>159</v>
      </c>
      <c r="C38" s="114"/>
      <c r="D38" s="95">
        <v>0</v>
      </c>
      <c r="E38" s="136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116"/>
    </row>
    <row r="39" spans="1:25">
      <c r="B39" s="124"/>
      <c r="C39" s="102"/>
      <c r="D39" s="111"/>
    </row>
    <row r="40" spans="1:25" ht="19.5">
      <c r="B40" s="128" t="s">
        <v>321</v>
      </c>
      <c r="Y40" s="112" t="s">
        <v>171</v>
      </c>
    </row>
    <row r="41" spans="1:25" ht="19.5">
      <c r="A41" s="108" t="s">
        <v>186</v>
      </c>
      <c r="B41" s="100" t="s">
        <v>120</v>
      </c>
      <c r="C41" s="97" t="s">
        <v>121</v>
      </c>
      <c r="D41" s="98" t="s">
        <v>142</v>
      </c>
      <c r="E41" s="136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112">
        <v>1</v>
      </c>
    </row>
    <row r="42" spans="1:25">
      <c r="A42" s="118"/>
      <c r="B42" s="101" t="s">
        <v>143</v>
      </c>
      <c r="C42" s="90" t="s">
        <v>143</v>
      </c>
      <c r="D42" s="134" t="s">
        <v>144</v>
      </c>
      <c r="E42" s="136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112" t="s">
        <v>1</v>
      </c>
    </row>
    <row r="43" spans="1:25">
      <c r="A43" s="118"/>
      <c r="B43" s="101"/>
      <c r="C43" s="90"/>
      <c r="D43" s="91" t="s">
        <v>108</v>
      </c>
      <c r="E43" s="136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112">
        <v>2</v>
      </c>
    </row>
    <row r="44" spans="1:25">
      <c r="A44" s="118"/>
      <c r="B44" s="101"/>
      <c r="C44" s="90"/>
      <c r="D44" s="109"/>
      <c r="E44" s="136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112">
        <v>2</v>
      </c>
    </row>
    <row r="45" spans="1:25">
      <c r="A45" s="118"/>
      <c r="B45" s="100">
        <v>1</v>
      </c>
      <c r="C45" s="96">
        <v>1</v>
      </c>
      <c r="D45" s="104">
        <v>3.7599999999999993</v>
      </c>
      <c r="E45" s="136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112">
        <v>1</v>
      </c>
    </row>
    <row r="46" spans="1:25">
      <c r="A46" s="118"/>
      <c r="B46" s="101">
        <v>1</v>
      </c>
      <c r="C46" s="90">
        <v>2</v>
      </c>
      <c r="D46" s="92">
        <v>3.7699999999999996</v>
      </c>
      <c r="E46" s="136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112">
        <v>41</v>
      </c>
    </row>
    <row r="47" spans="1:25">
      <c r="A47" s="118"/>
      <c r="B47" s="102" t="s">
        <v>156</v>
      </c>
      <c r="C47" s="94"/>
      <c r="D47" s="106">
        <v>3.7649999999999997</v>
      </c>
      <c r="E47" s="136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113"/>
    </row>
    <row r="48" spans="1:25">
      <c r="A48" s="118"/>
      <c r="B48" s="2" t="s">
        <v>157</v>
      </c>
      <c r="C48" s="114"/>
      <c r="D48" s="93">
        <v>3.7649999999999997</v>
      </c>
      <c r="E48" s="136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113">
        <v>3.7650000000000001</v>
      </c>
    </row>
    <row r="49" spans="1:25">
      <c r="A49" s="118"/>
      <c r="B49" s="2" t="s">
        <v>158</v>
      </c>
      <c r="C49" s="114"/>
      <c r="D49" s="93">
        <v>7.0710678118656384E-3</v>
      </c>
      <c r="E49" s="180"/>
      <c r="F49" s="181"/>
      <c r="G49" s="181"/>
      <c r="H49" s="181"/>
      <c r="I49" s="181"/>
      <c r="J49" s="181"/>
      <c r="K49" s="181"/>
      <c r="L49" s="181"/>
      <c r="M49" s="181"/>
      <c r="N49" s="181"/>
      <c r="O49" s="181"/>
      <c r="P49" s="181"/>
      <c r="Q49" s="181"/>
      <c r="R49" s="181"/>
      <c r="S49" s="181"/>
      <c r="T49" s="181"/>
      <c r="U49" s="181"/>
      <c r="V49" s="181"/>
      <c r="W49" s="181"/>
      <c r="X49" s="181"/>
      <c r="Y49" s="113"/>
    </row>
    <row r="50" spans="1:25">
      <c r="A50" s="118"/>
      <c r="B50" s="2" t="s">
        <v>93</v>
      </c>
      <c r="C50" s="114"/>
      <c r="D50" s="95">
        <v>1.878105660522082E-3</v>
      </c>
      <c r="E50" s="136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116"/>
    </row>
    <row r="51" spans="1:25">
      <c r="A51" s="118"/>
      <c r="B51" s="103" t="s">
        <v>159</v>
      </c>
      <c r="C51" s="114"/>
      <c r="D51" s="95">
        <v>-1.1102230246251565E-16</v>
      </c>
      <c r="E51" s="136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116"/>
    </row>
    <row r="52" spans="1:25">
      <c r="B52" s="124"/>
      <c r="C52" s="102"/>
      <c r="D52" s="111"/>
    </row>
    <row r="53" spans="1:25">
      <c r="B53" s="128" t="s">
        <v>322</v>
      </c>
      <c r="Y53" s="112" t="s">
        <v>171</v>
      </c>
    </row>
    <row r="54" spans="1:25">
      <c r="A54" s="108" t="s">
        <v>119</v>
      </c>
      <c r="B54" s="100" t="s">
        <v>120</v>
      </c>
      <c r="C54" s="97" t="s">
        <v>121</v>
      </c>
      <c r="D54" s="98" t="s">
        <v>142</v>
      </c>
      <c r="E54" s="136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112">
        <v>1</v>
      </c>
    </row>
    <row r="55" spans="1:25">
      <c r="A55" s="118"/>
      <c r="B55" s="101" t="s">
        <v>143</v>
      </c>
      <c r="C55" s="90" t="s">
        <v>143</v>
      </c>
      <c r="D55" s="134" t="s">
        <v>144</v>
      </c>
      <c r="E55" s="136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112" t="s">
        <v>1</v>
      </c>
    </row>
    <row r="56" spans="1:25">
      <c r="A56" s="118"/>
      <c r="B56" s="101"/>
      <c r="C56" s="90"/>
      <c r="D56" s="91" t="s">
        <v>184</v>
      </c>
      <c r="E56" s="136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112">
        <v>2</v>
      </c>
    </row>
    <row r="57" spans="1:25">
      <c r="A57" s="118"/>
      <c r="B57" s="101"/>
      <c r="C57" s="90"/>
      <c r="D57" s="109"/>
      <c r="E57" s="136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112">
        <v>2</v>
      </c>
    </row>
    <row r="58" spans="1:25">
      <c r="A58" s="118"/>
      <c r="B58" s="100">
        <v>1</v>
      </c>
      <c r="C58" s="96">
        <v>1</v>
      </c>
      <c r="D58" s="104">
        <v>1.39</v>
      </c>
      <c r="E58" s="136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112">
        <v>1</v>
      </c>
    </row>
    <row r="59" spans="1:25">
      <c r="A59" s="118"/>
      <c r="B59" s="101">
        <v>1</v>
      </c>
      <c r="C59" s="90">
        <v>2</v>
      </c>
      <c r="D59" s="92">
        <v>1.36</v>
      </c>
      <c r="E59" s="136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112">
        <v>42</v>
      </c>
    </row>
    <row r="60" spans="1:25">
      <c r="A60" s="118"/>
      <c r="B60" s="102" t="s">
        <v>156</v>
      </c>
      <c r="C60" s="94"/>
      <c r="D60" s="106">
        <v>1.375</v>
      </c>
      <c r="E60" s="136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113"/>
    </row>
    <row r="61" spans="1:25">
      <c r="A61" s="118"/>
      <c r="B61" s="2" t="s">
        <v>157</v>
      </c>
      <c r="C61" s="114"/>
      <c r="D61" s="93">
        <v>1.375</v>
      </c>
      <c r="E61" s="136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113">
        <v>1.375</v>
      </c>
    </row>
    <row r="62" spans="1:25">
      <c r="A62" s="118"/>
      <c r="B62" s="2" t="s">
        <v>158</v>
      </c>
      <c r="C62" s="114"/>
      <c r="D62" s="93">
        <v>2.1213203435596288E-2</v>
      </c>
      <c r="E62" s="180"/>
      <c r="F62" s="181"/>
      <c r="G62" s="181"/>
      <c r="H62" s="181"/>
      <c r="I62" s="181"/>
      <c r="J62" s="181"/>
      <c r="K62" s="181"/>
      <c r="L62" s="181"/>
      <c r="M62" s="181"/>
      <c r="N62" s="181"/>
      <c r="O62" s="181"/>
      <c r="P62" s="181"/>
      <c r="Q62" s="181"/>
      <c r="R62" s="181"/>
      <c r="S62" s="181"/>
      <c r="T62" s="181"/>
      <c r="U62" s="181"/>
      <c r="V62" s="181"/>
      <c r="W62" s="181"/>
      <c r="X62" s="181"/>
      <c r="Y62" s="113"/>
    </row>
    <row r="63" spans="1:25">
      <c r="A63" s="118"/>
      <c r="B63" s="2" t="s">
        <v>93</v>
      </c>
      <c r="C63" s="114"/>
      <c r="D63" s="95">
        <v>1.54277843167973E-2</v>
      </c>
      <c r="E63" s="136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116"/>
    </row>
    <row r="64" spans="1:25">
      <c r="A64" s="118"/>
      <c r="B64" s="103" t="s">
        <v>159</v>
      </c>
      <c r="C64" s="114"/>
      <c r="D64" s="95">
        <v>0</v>
      </c>
      <c r="E64" s="136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116"/>
    </row>
    <row r="65" spans="1:25">
      <c r="B65" s="124"/>
      <c r="C65" s="102"/>
      <c r="D65" s="111"/>
    </row>
    <row r="66" spans="1:25">
      <c r="B66" s="128" t="s">
        <v>323</v>
      </c>
      <c r="Y66" s="112" t="s">
        <v>171</v>
      </c>
    </row>
    <row r="67" spans="1:25">
      <c r="A67" s="108" t="s">
        <v>116</v>
      </c>
      <c r="B67" s="100" t="s">
        <v>120</v>
      </c>
      <c r="C67" s="97" t="s">
        <v>121</v>
      </c>
      <c r="D67" s="98" t="s">
        <v>142</v>
      </c>
      <c r="E67" s="136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112">
        <v>1</v>
      </c>
    </row>
    <row r="68" spans="1:25">
      <c r="A68" s="118"/>
      <c r="B68" s="101" t="s">
        <v>143</v>
      </c>
      <c r="C68" s="90" t="s">
        <v>143</v>
      </c>
      <c r="D68" s="134" t="s">
        <v>144</v>
      </c>
      <c r="E68" s="136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112" t="s">
        <v>1</v>
      </c>
    </row>
    <row r="69" spans="1:25">
      <c r="A69" s="118"/>
      <c r="B69" s="101"/>
      <c r="C69" s="90"/>
      <c r="D69" s="91" t="s">
        <v>108</v>
      </c>
      <c r="E69" s="136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112">
        <v>2</v>
      </c>
    </row>
    <row r="70" spans="1:25">
      <c r="A70" s="118"/>
      <c r="B70" s="101"/>
      <c r="C70" s="90"/>
      <c r="D70" s="109"/>
      <c r="E70" s="136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112">
        <v>2</v>
      </c>
    </row>
    <row r="71" spans="1:25">
      <c r="A71" s="118"/>
      <c r="B71" s="100">
        <v>1</v>
      </c>
      <c r="C71" s="96">
        <v>1</v>
      </c>
      <c r="D71" s="104">
        <v>2.58</v>
      </c>
      <c r="E71" s="136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112">
        <v>1</v>
      </c>
    </row>
    <row r="72" spans="1:25">
      <c r="A72" s="118"/>
      <c r="B72" s="101">
        <v>1</v>
      </c>
      <c r="C72" s="90">
        <v>2</v>
      </c>
      <c r="D72" s="92">
        <v>2.58</v>
      </c>
      <c r="E72" s="136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112">
        <v>38</v>
      </c>
    </row>
    <row r="73" spans="1:25">
      <c r="A73" s="118"/>
      <c r="B73" s="102" t="s">
        <v>156</v>
      </c>
      <c r="C73" s="94"/>
      <c r="D73" s="106">
        <v>2.58</v>
      </c>
      <c r="E73" s="136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113"/>
    </row>
    <row r="74" spans="1:25">
      <c r="A74" s="118"/>
      <c r="B74" s="2" t="s">
        <v>157</v>
      </c>
      <c r="C74" s="114"/>
      <c r="D74" s="93">
        <v>2.58</v>
      </c>
      <c r="E74" s="136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113">
        <v>2.58</v>
      </c>
    </row>
    <row r="75" spans="1:25">
      <c r="A75" s="118"/>
      <c r="B75" s="2" t="s">
        <v>158</v>
      </c>
      <c r="C75" s="114"/>
      <c r="D75" s="93">
        <v>0</v>
      </c>
      <c r="E75" s="180"/>
      <c r="F75" s="181"/>
      <c r="G75" s="181"/>
      <c r="H75" s="181"/>
      <c r="I75" s="181"/>
      <c r="J75" s="181"/>
      <c r="K75" s="181"/>
      <c r="L75" s="181"/>
      <c r="M75" s="181"/>
      <c r="N75" s="181"/>
      <c r="O75" s="181"/>
      <c r="P75" s="181"/>
      <c r="Q75" s="181"/>
      <c r="R75" s="181"/>
      <c r="S75" s="181"/>
      <c r="T75" s="181"/>
      <c r="U75" s="181"/>
      <c r="V75" s="181"/>
      <c r="W75" s="181"/>
      <c r="X75" s="181"/>
      <c r="Y75" s="113"/>
    </row>
    <row r="76" spans="1:25">
      <c r="A76" s="118"/>
      <c r="B76" s="2" t="s">
        <v>93</v>
      </c>
      <c r="C76" s="114"/>
      <c r="D76" s="95">
        <v>0</v>
      </c>
      <c r="E76" s="136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116"/>
    </row>
    <row r="77" spans="1:25">
      <c r="A77" s="118"/>
      <c r="B77" s="103" t="s">
        <v>159</v>
      </c>
      <c r="C77" s="114"/>
      <c r="D77" s="95">
        <v>0</v>
      </c>
      <c r="E77" s="136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116"/>
    </row>
    <row r="78" spans="1:25">
      <c r="B78" s="124"/>
      <c r="C78" s="102"/>
      <c r="D78" s="111"/>
    </row>
    <row r="79" spans="1:25">
      <c r="B79" s="128" t="s">
        <v>324</v>
      </c>
      <c r="Y79" s="112" t="s">
        <v>171</v>
      </c>
    </row>
    <row r="80" spans="1:25">
      <c r="A80" s="108" t="s">
        <v>117</v>
      </c>
      <c r="B80" s="100" t="s">
        <v>120</v>
      </c>
      <c r="C80" s="97" t="s">
        <v>121</v>
      </c>
      <c r="D80" s="98" t="s">
        <v>142</v>
      </c>
      <c r="E80" s="136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112">
        <v>1</v>
      </c>
    </row>
    <row r="81" spans="1:25">
      <c r="A81" s="118"/>
      <c r="B81" s="101" t="s">
        <v>143</v>
      </c>
      <c r="C81" s="90" t="s">
        <v>143</v>
      </c>
      <c r="D81" s="134" t="s">
        <v>144</v>
      </c>
      <c r="E81" s="136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112" t="s">
        <v>1</v>
      </c>
    </row>
    <row r="82" spans="1:25">
      <c r="A82" s="118"/>
      <c r="B82" s="101"/>
      <c r="C82" s="90"/>
      <c r="D82" s="91" t="s">
        <v>108</v>
      </c>
      <c r="E82" s="136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112">
        <v>3</v>
      </c>
    </row>
    <row r="83" spans="1:25">
      <c r="A83" s="118"/>
      <c r="B83" s="101"/>
      <c r="C83" s="90"/>
      <c r="D83" s="109"/>
      <c r="E83" s="136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112">
        <v>3</v>
      </c>
    </row>
    <row r="84" spans="1:25">
      <c r="A84" s="118"/>
      <c r="B84" s="100">
        <v>1</v>
      </c>
      <c r="C84" s="96">
        <v>1</v>
      </c>
      <c r="D84" s="171">
        <v>7.4999999999999997E-2</v>
      </c>
      <c r="E84" s="173"/>
      <c r="F84" s="174"/>
      <c r="G84" s="174"/>
      <c r="H84" s="174"/>
      <c r="I84" s="174"/>
      <c r="J84" s="174"/>
      <c r="K84" s="174"/>
      <c r="L84" s="174"/>
      <c r="M84" s="174"/>
      <c r="N84" s="174"/>
      <c r="O84" s="174"/>
      <c r="P84" s="174"/>
      <c r="Q84" s="174"/>
      <c r="R84" s="174"/>
      <c r="S84" s="174"/>
      <c r="T84" s="174"/>
      <c r="U84" s="174"/>
      <c r="V84" s="174"/>
      <c r="W84" s="174"/>
      <c r="X84" s="174"/>
      <c r="Y84" s="175">
        <v>1</v>
      </c>
    </row>
    <row r="85" spans="1:25">
      <c r="A85" s="118"/>
      <c r="B85" s="101">
        <v>1</v>
      </c>
      <c r="C85" s="90">
        <v>2</v>
      </c>
      <c r="D85" s="177">
        <v>7.3999999999999996E-2</v>
      </c>
      <c r="E85" s="173"/>
      <c r="F85" s="174"/>
      <c r="G85" s="174"/>
      <c r="H85" s="174"/>
      <c r="I85" s="174"/>
      <c r="J85" s="174"/>
      <c r="K85" s="174"/>
      <c r="L85" s="174"/>
      <c r="M85" s="174"/>
      <c r="N85" s="174"/>
      <c r="O85" s="174"/>
      <c r="P85" s="174"/>
      <c r="Q85" s="174"/>
      <c r="R85" s="174"/>
      <c r="S85" s="174"/>
      <c r="T85" s="174"/>
      <c r="U85" s="174"/>
      <c r="V85" s="174"/>
      <c r="W85" s="174"/>
      <c r="X85" s="174"/>
      <c r="Y85" s="175">
        <v>39</v>
      </c>
    </row>
    <row r="86" spans="1:25">
      <c r="A86" s="118"/>
      <c r="B86" s="102" t="s">
        <v>156</v>
      </c>
      <c r="C86" s="94"/>
      <c r="D86" s="179">
        <v>7.4499999999999997E-2</v>
      </c>
      <c r="E86" s="173"/>
      <c r="F86" s="174"/>
      <c r="G86" s="174"/>
      <c r="H86" s="174"/>
      <c r="I86" s="174"/>
      <c r="J86" s="174"/>
      <c r="K86" s="174"/>
      <c r="L86" s="174"/>
      <c r="M86" s="174"/>
      <c r="N86" s="174"/>
      <c r="O86" s="174"/>
      <c r="P86" s="174"/>
      <c r="Q86" s="174"/>
      <c r="R86" s="174"/>
      <c r="S86" s="174"/>
      <c r="T86" s="174"/>
      <c r="U86" s="174"/>
      <c r="V86" s="174"/>
      <c r="W86" s="174"/>
      <c r="X86" s="174"/>
      <c r="Y86" s="115"/>
    </row>
    <row r="87" spans="1:25">
      <c r="A87" s="118"/>
      <c r="B87" s="2" t="s">
        <v>157</v>
      </c>
      <c r="C87" s="114"/>
      <c r="D87" s="107">
        <v>7.4499999999999997E-2</v>
      </c>
      <c r="E87" s="173"/>
      <c r="F87" s="174"/>
      <c r="G87" s="174"/>
      <c r="H87" s="174"/>
      <c r="I87" s="174"/>
      <c r="J87" s="174"/>
      <c r="K87" s="174"/>
      <c r="L87" s="174"/>
      <c r="M87" s="174"/>
      <c r="N87" s="174"/>
      <c r="O87" s="174"/>
      <c r="P87" s="174"/>
      <c r="Q87" s="174"/>
      <c r="R87" s="174"/>
      <c r="S87" s="174"/>
      <c r="T87" s="174"/>
      <c r="U87" s="174"/>
      <c r="V87" s="174"/>
      <c r="W87" s="174"/>
      <c r="X87" s="174"/>
      <c r="Y87" s="115">
        <v>7.4499999999999997E-2</v>
      </c>
    </row>
    <row r="88" spans="1:25">
      <c r="A88" s="118"/>
      <c r="B88" s="2" t="s">
        <v>158</v>
      </c>
      <c r="C88" s="114"/>
      <c r="D88" s="107">
        <v>7.0710678118654816E-4</v>
      </c>
      <c r="E88" s="136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115"/>
    </row>
    <row r="89" spans="1:25">
      <c r="A89" s="118"/>
      <c r="B89" s="2" t="s">
        <v>93</v>
      </c>
      <c r="C89" s="114"/>
      <c r="D89" s="95">
        <v>9.4913661904234663E-3</v>
      </c>
      <c r="E89" s="136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116"/>
    </row>
    <row r="90" spans="1:25">
      <c r="A90" s="118"/>
      <c r="B90" s="103" t="s">
        <v>159</v>
      </c>
      <c r="C90" s="114"/>
      <c r="D90" s="95">
        <v>0</v>
      </c>
      <c r="E90" s="136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116"/>
    </row>
    <row r="91" spans="1:25">
      <c r="B91" s="124"/>
      <c r="C91" s="102"/>
      <c r="D91" s="111"/>
    </row>
    <row r="92" spans="1:25" ht="19.5">
      <c r="B92" s="128" t="s">
        <v>325</v>
      </c>
      <c r="Y92" s="112" t="s">
        <v>171</v>
      </c>
    </row>
    <row r="93" spans="1:25" ht="19.5">
      <c r="A93" s="108" t="s">
        <v>187</v>
      </c>
      <c r="B93" s="100" t="s">
        <v>120</v>
      </c>
      <c r="C93" s="97" t="s">
        <v>121</v>
      </c>
      <c r="D93" s="98" t="s">
        <v>142</v>
      </c>
      <c r="E93" s="136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112">
        <v>1</v>
      </c>
    </row>
    <row r="94" spans="1:25">
      <c r="A94" s="118"/>
      <c r="B94" s="101" t="s">
        <v>143</v>
      </c>
      <c r="C94" s="90" t="s">
        <v>143</v>
      </c>
      <c r="D94" s="134" t="s">
        <v>144</v>
      </c>
      <c r="E94" s="136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112" t="s">
        <v>1</v>
      </c>
    </row>
    <row r="95" spans="1:25">
      <c r="A95" s="118"/>
      <c r="B95" s="101"/>
      <c r="C95" s="90"/>
      <c r="D95" s="91" t="s">
        <v>108</v>
      </c>
      <c r="E95" s="136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112">
        <v>2</v>
      </c>
    </row>
    <row r="96" spans="1:25">
      <c r="A96" s="118"/>
      <c r="B96" s="101"/>
      <c r="C96" s="90"/>
      <c r="D96" s="109"/>
      <c r="E96" s="136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112">
        <v>2</v>
      </c>
    </row>
    <row r="97" spans="1:25">
      <c r="A97" s="118"/>
      <c r="B97" s="100">
        <v>1</v>
      </c>
      <c r="C97" s="96">
        <v>1</v>
      </c>
      <c r="D97" s="104">
        <v>2.74</v>
      </c>
      <c r="E97" s="136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112">
        <v>1</v>
      </c>
    </row>
    <row r="98" spans="1:25">
      <c r="A98" s="118"/>
      <c r="B98" s="101">
        <v>1</v>
      </c>
      <c r="C98" s="90">
        <v>2</v>
      </c>
      <c r="D98" s="92">
        <v>2.75</v>
      </c>
      <c r="E98" s="136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112">
        <v>40</v>
      </c>
    </row>
    <row r="99" spans="1:25">
      <c r="A99" s="118"/>
      <c r="B99" s="102" t="s">
        <v>156</v>
      </c>
      <c r="C99" s="94"/>
      <c r="D99" s="106">
        <v>2.7450000000000001</v>
      </c>
      <c r="E99" s="136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113"/>
    </row>
    <row r="100" spans="1:25">
      <c r="A100" s="118"/>
      <c r="B100" s="2" t="s">
        <v>157</v>
      </c>
      <c r="C100" s="114"/>
      <c r="D100" s="93">
        <v>2.7450000000000001</v>
      </c>
      <c r="E100" s="136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113">
        <v>2.7450000000000001</v>
      </c>
    </row>
    <row r="101" spans="1:25">
      <c r="A101" s="118"/>
      <c r="B101" s="2" t="s">
        <v>158</v>
      </c>
      <c r="C101" s="114"/>
      <c r="D101" s="93">
        <v>7.0710678118653244E-3</v>
      </c>
      <c r="E101" s="180"/>
      <c r="F101" s="181"/>
      <c r="G101" s="181"/>
      <c r="H101" s="181"/>
      <c r="I101" s="181"/>
      <c r="J101" s="181"/>
      <c r="K101" s="181"/>
      <c r="L101" s="181"/>
      <c r="M101" s="181"/>
      <c r="N101" s="181"/>
      <c r="O101" s="181"/>
      <c r="P101" s="181"/>
      <c r="Q101" s="181"/>
      <c r="R101" s="181"/>
      <c r="S101" s="181"/>
      <c r="T101" s="181"/>
      <c r="U101" s="181"/>
      <c r="V101" s="181"/>
      <c r="W101" s="181"/>
      <c r="X101" s="181"/>
      <c r="Y101" s="113"/>
    </row>
    <row r="102" spans="1:25">
      <c r="A102" s="118"/>
      <c r="B102" s="2" t="s">
        <v>93</v>
      </c>
      <c r="C102" s="114"/>
      <c r="D102" s="95">
        <v>2.57598098792908E-3</v>
      </c>
      <c r="E102" s="136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116"/>
    </row>
    <row r="103" spans="1:25">
      <c r="A103" s="118"/>
      <c r="B103" s="103" t="s">
        <v>159</v>
      </c>
      <c r="C103" s="114"/>
      <c r="D103" s="95">
        <v>0</v>
      </c>
      <c r="E103" s="136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116"/>
    </row>
    <row r="104" spans="1:25">
      <c r="B104" s="124"/>
      <c r="C104" s="102"/>
      <c r="D104" s="111"/>
    </row>
    <row r="105" spans="1:25" ht="19.5">
      <c r="B105" s="128" t="s">
        <v>326</v>
      </c>
      <c r="Y105" s="112" t="s">
        <v>171</v>
      </c>
    </row>
    <row r="106" spans="1:25" ht="19.5">
      <c r="A106" s="108" t="s">
        <v>188</v>
      </c>
      <c r="B106" s="100" t="s">
        <v>120</v>
      </c>
      <c r="C106" s="97" t="s">
        <v>121</v>
      </c>
      <c r="D106" s="98" t="s">
        <v>142</v>
      </c>
      <c r="E106" s="136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112">
        <v>1</v>
      </c>
    </row>
    <row r="107" spans="1:25">
      <c r="A107" s="118"/>
      <c r="B107" s="101" t="s">
        <v>143</v>
      </c>
      <c r="C107" s="90" t="s">
        <v>143</v>
      </c>
      <c r="D107" s="134" t="s">
        <v>144</v>
      </c>
      <c r="E107" s="136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112" t="s">
        <v>1</v>
      </c>
    </row>
    <row r="108" spans="1:25">
      <c r="A108" s="118"/>
      <c r="B108" s="101"/>
      <c r="C108" s="90"/>
      <c r="D108" s="91" t="s">
        <v>108</v>
      </c>
      <c r="E108" s="136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112">
        <v>3</v>
      </c>
    </row>
    <row r="109" spans="1:25">
      <c r="A109" s="118"/>
      <c r="B109" s="101"/>
      <c r="C109" s="90"/>
      <c r="D109" s="109"/>
      <c r="E109" s="136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112">
        <v>3</v>
      </c>
    </row>
    <row r="110" spans="1:25">
      <c r="A110" s="118"/>
      <c r="B110" s="100">
        <v>1</v>
      </c>
      <c r="C110" s="96">
        <v>1</v>
      </c>
      <c r="D110" s="171">
        <v>0.23599999999999996</v>
      </c>
      <c r="E110" s="173"/>
      <c r="F110" s="174"/>
      <c r="G110" s="174"/>
      <c r="H110" s="174"/>
      <c r="I110" s="174"/>
      <c r="J110" s="174"/>
      <c r="K110" s="174"/>
      <c r="L110" s="174"/>
      <c r="M110" s="174"/>
      <c r="N110" s="174"/>
      <c r="O110" s="174"/>
      <c r="P110" s="174"/>
      <c r="Q110" s="174"/>
      <c r="R110" s="174"/>
      <c r="S110" s="174"/>
      <c r="T110" s="174"/>
      <c r="U110" s="174"/>
      <c r="V110" s="174"/>
      <c r="W110" s="174"/>
      <c r="X110" s="174"/>
      <c r="Y110" s="175">
        <v>1</v>
      </c>
    </row>
    <row r="111" spans="1:25">
      <c r="A111" s="118"/>
      <c r="B111" s="101">
        <v>1</v>
      </c>
      <c r="C111" s="90">
        <v>2</v>
      </c>
      <c r="D111" s="177">
        <v>0.23799999999999996</v>
      </c>
      <c r="E111" s="173"/>
      <c r="F111" s="174"/>
      <c r="G111" s="174"/>
      <c r="H111" s="174"/>
      <c r="I111" s="174"/>
      <c r="J111" s="174"/>
      <c r="K111" s="174"/>
      <c r="L111" s="174"/>
      <c r="M111" s="174"/>
      <c r="N111" s="174"/>
      <c r="O111" s="174"/>
      <c r="P111" s="174"/>
      <c r="Q111" s="174"/>
      <c r="R111" s="174"/>
      <c r="S111" s="174"/>
      <c r="T111" s="174"/>
      <c r="U111" s="174"/>
      <c r="V111" s="174"/>
      <c r="W111" s="174"/>
      <c r="X111" s="174"/>
      <c r="Y111" s="175">
        <v>41</v>
      </c>
    </row>
    <row r="112" spans="1:25">
      <c r="A112" s="118"/>
      <c r="B112" s="102" t="s">
        <v>156</v>
      </c>
      <c r="C112" s="94"/>
      <c r="D112" s="179">
        <v>0.23699999999999996</v>
      </c>
      <c r="E112" s="173"/>
      <c r="F112" s="174"/>
      <c r="G112" s="174"/>
      <c r="H112" s="174"/>
      <c r="I112" s="174"/>
      <c r="J112" s="174"/>
      <c r="K112" s="174"/>
      <c r="L112" s="174"/>
      <c r="M112" s="174"/>
      <c r="N112" s="174"/>
      <c r="O112" s="174"/>
      <c r="P112" s="174"/>
      <c r="Q112" s="174"/>
      <c r="R112" s="174"/>
      <c r="S112" s="174"/>
      <c r="T112" s="174"/>
      <c r="U112" s="174"/>
      <c r="V112" s="174"/>
      <c r="W112" s="174"/>
      <c r="X112" s="174"/>
      <c r="Y112" s="115"/>
    </row>
    <row r="113" spans="1:25">
      <c r="A113" s="118"/>
      <c r="B113" s="2" t="s">
        <v>157</v>
      </c>
      <c r="C113" s="114"/>
      <c r="D113" s="107">
        <v>0.23699999999999996</v>
      </c>
      <c r="E113" s="173"/>
      <c r="F113" s="174"/>
      <c r="G113" s="174"/>
      <c r="H113" s="174"/>
      <c r="I113" s="174"/>
      <c r="J113" s="174"/>
      <c r="K113" s="174"/>
      <c r="L113" s="174"/>
      <c r="M113" s="174"/>
      <c r="N113" s="174"/>
      <c r="O113" s="174"/>
      <c r="P113" s="174"/>
      <c r="Q113" s="174"/>
      <c r="R113" s="174"/>
      <c r="S113" s="174"/>
      <c r="T113" s="174"/>
      <c r="U113" s="174"/>
      <c r="V113" s="174"/>
      <c r="W113" s="174"/>
      <c r="X113" s="174"/>
      <c r="Y113" s="115">
        <v>0.23699999999999999</v>
      </c>
    </row>
    <row r="114" spans="1:25">
      <c r="A114" s="118"/>
      <c r="B114" s="2" t="s">
        <v>158</v>
      </c>
      <c r="C114" s="114"/>
      <c r="D114" s="107">
        <v>1.4142135623730963E-3</v>
      </c>
      <c r="E114" s="136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115"/>
    </row>
    <row r="115" spans="1:25">
      <c r="A115" s="118"/>
      <c r="B115" s="2" t="s">
        <v>93</v>
      </c>
      <c r="C115" s="114"/>
      <c r="D115" s="95">
        <v>5.9671458327978759E-3</v>
      </c>
      <c r="E115" s="136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116"/>
    </row>
    <row r="116" spans="1:25">
      <c r="A116" s="118"/>
      <c r="B116" s="103" t="s">
        <v>159</v>
      </c>
      <c r="C116" s="114"/>
      <c r="D116" s="95">
        <v>-1.1102230246251565E-16</v>
      </c>
      <c r="E116" s="136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116"/>
    </row>
    <row r="117" spans="1:25">
      <c r="B117" s="124"/>
      <c r="C117" s="102"/>
      <c r="D117" s="111"/>
    </row>
    <row r="118" spans="1:25">
      <c r="B118" s="128" t="s">
        <v>327</v>
      </c>
      <c r="Y118" s="112" t="s">
        <v>171</v>
      </c>
    </row>
    <row r="119" spans="1:25">
      <c r="A119" s="108" t="s">
        <v>59</v>
      </c>
      <c r="B119" s="100" t="s">
        <v>120</v>
      </c>
      <c r="C119" s="97" t="s">
        <v>121</v>
      </c>
      <c r="D119" s="98" t="s">
        <v>142</v>
      </c>
      <c r="E119" s="136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112">
        <v>1</v>
      </c>
    </row>
    <row r="120" spans="1:25">
      <c r="A120" s="118"/>
      <c r="B120" s="101" t="s">
        <v>143</v>
      </c>
      <c r="C120" s="90" t="s">
        <v>143</v>
      </c>
      <c r="D120" s="134" t="s">
        <v>144</v>
      </c>
      <c r="E120" s="136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112" t="s">
        <v>1</v>
      </c>
    </row>
    <row r="121" spans="1:25">
      <c r="A121" s="118"/>
      <c r="B121" s="101"/>
      <c r="C121" s="90"/>
      <c r="D121" s="91" t="s">
        <v>108</v>
      </c>
      <c r="E121" s="136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112">
        <v>3</v>
      </c>
    </row>
    <row r="122" spans="1:25">
      <c r="A122" s="118"/>
      <c r="B122" s="101"/>
      <c r="C122" s="90"/>
      <c r="D122" s="109"/>
      <c r="E122" s="136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112">
        <v>3</v>
      </c>
    </row>
    <row r="123" spans="1:25">
      <c r="A123" s="118"/>
      <c r="B123" s="100">
        <v>1</v>
      </c>
      <c r="C123" s="96">
        <v>1</v>
      </c>
      <c r="D123" s="171">
        <v>0.35599999999999998</v>
      </c>
      <c r="E123" s="173"/>
      <c r="F123" s="174"/>
      <c r="G123" s="174"/>
      <c r="H123" s="174"/>
      <c r="I123" s="174"/>
      <c r="J123" s="174"/>
      <c r="K123" s="174"/>
      <c r="L123" s="174"/>
      <c r="M123" s="174"/>
      <c r="N123" s="174"/>
      <c r="O123" s="174"/>
      <c r="P123" s="174"/>
      <c r="Q123" s="174"/>
      <c r="R123" s="174"/>
      <c r="S123" s="174"/>
      <c r="T123" s="174"/>
      <c r="U123" s="174"/>
      <c r="V123" s="174"/>
      <c r="W123" s="174"/>
      <c r="X123" s="174"/>
      <c r="Y123" s="175">
        <v>1</v>
      </c>
    </row>
    <row r="124" spans="1:25">
      <c r="A124" s="118"/>
      <c r="B124" s="101">
        <v>1</v>
      </c>
      <c r="C124" s="90">
        <v>2</v>
      </c>
      <c r="D124" s="177">
        <v>0.35599999999999998</v>
      </c>
      <c r="E124" s="173"/>
      <c r="F124" s="174"/>
      <c r="G124" s="174"/>
      <c r="H124" s="174"/>
      <c r="I124" s="174"/>
      <c r="J124" s="174"/>
      <c r="K124" s="174"/>
      <c r="L124" s="174"/>
      <c r="M124" s="174"/>
      <c r="N124" s="174"/>
      <c r="O124" s="174"/>
      <c r="P124" s="174"/>
      <c r="Q124" s="174"/>
      <c r="R124" s="174"/>
      <c r="S124" s="174"/>
      <c r="T124" s="174"/>
      <c r="U124" s="174"/>
      <c r="V124" s="174"/>
      <c r="W124" s="174"/>
      <c r="X124" s="174"/>
      <c r="Y124" s="175">
        <v>42</v>
      </c>
    </row>
    <row r="125" spans="1:25">
      <c r="A125" s="118"/>
      <c r="B125" s="102" t="s">
        <v>156</v>
      </c>
      <c r="C125" s="94"/>
      <c r="D125" s="179">
        <v>0.35599999999999998</v>
      </c>
      <c r="E125" s="173"/>
      <c r="F125" s="174"/>
      <c r="G125" s="174"/>
      <c r="H125" s="174"/>
      <c r="I125" s="174"/>
      <c r="J125" s="174"/>
      <c r="K125" s="174"/>
      <c r="L125" s="174"/>
      <c r="M125" s="174"/>
      <c r="N125" s="174"/>
      <c r="O125" s="174"/>
      <c r="P125" s="174"/>
      <c r="Q125" s="174"/>
      <c r="R125" s="174"/>
      <c r="S125" s="174"/>
      <c r="T125" s="174"/>
      <c r="U125" s="174"/>
      <c r="V125" s="174"/>
      <c r="W125" s="174"/>
      <c r="X125" s="174"/>
      <c r="Y125" s="115"/>
    </row>
    <row r="126" spans="1:25">
      <c r="A126" s="118"/>
      <c r="B126" s="2" t="s">
        <v>157</v>
      </c>
      <c r="C126" s="114"/>
      <c r="D126" s="107">
        <v>0.35599999999999998</v>
      </c>
      <c r="E126" s="173"/>
      <c r="F126" s="174"/>
      <c r="G126" s="174"/>
      <c r="H126" s="174"/>
      <c r="I126" s="174"/>
      <c r="J126" s="174"/>
      <c r="K126" s="174"/>
      <c r="L126" s="174"/>
      <c r="M126" s="174"/>
      <c r="N126" s="174"/>
      <c r="O126" s="174"/>
      <c r="P126" s="174"/>
      <c r="Q126" s="174"/>
      <c r="R126" s="174"/>
      <c r="S126" s="174"/>
      <c r="T126" s="174"/>
      <c r="U126" s="174"/>
      <c r="V126" s="174"/>
      <c r="W126" s="174"/>
      <c r="X126" s="174"/>
      <c r="Y126" s="115">
        <v>0.35579849431363098</v>
      </c>
    </row>
    <row r="127" spans="1:25">
      <c r="A127" s="118"/>
      <c r="B127" s="2" t="s">
        <v>158</v>
      </c>
      <c r="C127" s="114"/>
      <c r="D127" s="107">
        <v>0</v>
      </c>
      <c r="E127" s="136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115"/>
    </row>
    <row r="128" spans="1:25">
      <c r="A128" s="118"/>
      <c r="B128" s="2" t="s">
        <v>93</v>
      </c>
      <c r="C128" s="114"/>
      <c r="D128" s="95">
        <v>0</v>
      </c>
      <c r="E128" s="136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116"/>
    </row>
    <row r="129" spans="1:25">
      <c r="A129" s="118"/>
      <c r="B129" s="103" t="s">
        <v>159</v>
      </c>
      <c r="C129" s="114"/>
      <c r="D129" s="95">
        <v>5.6634777715336426E-4</v>
      </c>
      <c r="E129" s="136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116"/>
    </row>
    <row r="130" spans="1:25">
      <c r="B130" s="124"/>
      <c r="C130" s="102"/>
      <c r="D130" s="111"/>
    </row>
    <row r="131" spans="1:25" ht="19.5">
      <c r="B131" s="128" t="s">
        <v>328</v>
      </c>
      <c r="Y131" s="112" t="s">
        <v>171</v>
      </c>
    </row>
    <row r="132" spans="1:25" ht="19.5">
      <c r="A132" s="108" t="s">
        <v>189</v>
      </c>
      <c r="B132" s="100" t="s">
        <v>120</v>
      </c>
      <c r="C132" s="97" t="s">
        <v>121</v>
      </c>
      <c r="D132" s="98" t="s">
        <v>142</v>
      </c>
      <c r="E132" s="136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112">
        <v>1</v>
      </c>
    </row>
    <row r="133" spans="1:25">
      <c r="A133" s="118"/>
      <c r="B133" s="101" t="s">
        <v>143</v>
      </c>
      <c r="C133" s="90" t="s">
        <v>143</v>
      </c>
      <c r="D133" s="134" t="s">
        <v>144</v>
      </c>
      <c r="E133" s="136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112" t="s">
        <v>1</v>
      </c>
    </row>
    <row r="134" spans="1:25">
      <c r="A134" s="118"/>
      <c r="B134" s="101"/>
      <c r="C134" s="90"/>
      <c r="D134" s="91" t="s">
        <v>108</v>
      </c>
      <c r="E134" s="136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112">
        <v>2</v>
      </c>
    </row>
    <row r="135" spans="1:25">
      <c r="A135" s="118"/>
      <c r="B135" s="101"/>
      <c r="C135" s="90"/>
      <c r="D135" s="109"/>
      <c r="E135" s="136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112">
        <v>2</v>
      </c>
    </row>
    <row r="136" spans="1:25">
      <c r="A136" s="118"/>
      <c r="B136" s="100">
        <v>1</v>
      </c>
      <c r="C136" s="96">
        <v>1</v>
      </c>
      <c r="D136" s="104">
        <v>62.2</v>
      </c>
      <c r="E136" s="136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112">
        <v>1</v>
      </c>
    </row>
    <row r="137" spans="1:25">
      <c r="A137" s="118"/>
      <c r="B137" s="101">
        <v>1</v>
      </c>
      <c r="C137" s="90">
        <v>2</v>
      </c>
      <c r="D137" s="92">
        <v>62.149999999999991</v>
      </c>
      <c r="E137" s="136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112">
        <v>38</v>
      </c>
    </row>
    <row r="138" spans="1:25">
      <c r="A138" s="118"/>
      <c r="B138" s="102" t="s">
        <v>156</v>
      </c>
      <c r="C138" s="94"/>
      <c r="D138" s="106">
        <v>62.174999999999997</v>
      </c>
      <c r="E138" s="136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113"/>
    </row>
    <row r="139" spans="1:25">
      <c r="A139" s="118"/>
      <c r="B139" s="2" t="s">
        <v>157</v>
      </c>
      <c r="C139" s="114"/>
      <c r="D139" s="93">
        <v>62.174999999999997</v>
      </c>
      <c r="E139" s="136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113">
        <v>62.174999999999997</v>
      </c>
    </row>
    <row r="140" spans="1:25">
      <c r="A140" s="118"/>
      <c r="B140" s="2" t="s">
        <v>158</v>
      </c>
      <c r="C140" s="114"/>
      <c r="D140" s="93">
        <v>3.5355339059335411E-2</v>
      </c>
      <c r="E140" s="180"/>
      <c r="F140" s="181"/>
      <c r="G140" s="181"/>
      <c r="H140" s="181"/>
      <c r="I140" s="181"/>
      <c r="J140" s="181"/>
      <c r="K140" s="181"/>
      <c r="L140" s="181"/>
      <c r="M140" s="181"/>
      <c r="N140" s="181"/>
      <c r="O140" s="181"/>
      <c r="P140" s="181"/>
      <c r="Q140" s="181"/>
      <c r="R140" s="181"/>
      <c r="S140" s="181"/>
      <c r="T140" s="181"/>
      <c r="U140" s="181"/>
      <c r="V140" s="181"/>
      <c r="W140" s="181"/>
      <c r="X140" s="181"/>
      <c r="Y140" s="113"/>
    </row>
    <row r="141" spans="1:25">
      <c r="A141" s="118"/>
      <c r="B141" s="2" t="s">
        <v>93</v>
      </c>
      <c r="C141" s="114"/>
      <c r="D141" s="95">
        <v>5.6864236524865961E-4</v>
      </c>
      <c r="E141" s="136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116"/>
    </row>
    <row r="142" spans="1:25">
      <c r="A142" s="118"/>
      <c r="B142" s="103" t="s">
        <v>159</v>
      </c>
      <c r="C142" s="114"/>
      <c r="D142" s="95">
        <v>0</v>
      </c>
      <c r="E142" s="136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116"/>
    </row>
    <row r="143" spans="1:25">
      <c r="B143" s="124"/>
      <c r="C143" s="102"/>
      <c r="D143" s="111"/>
    </row>
    <row r="144" spans="1:25" ht="19.5">
      <c r="B144" s="128" t="s">
        <v>329</v>
      </c>
      <c r="Y144" s="112" t="s">
        <v>171</v>
      </c>
    </row>
    <row r="145" spans="1:25" ht="19.5">
      <c r="A145" s="108" t="s">
        <v>190</v>
      </c>
      <c r="B145" s="100" t="s">
        <v>120</v>
      </c>
      <c r="C145" s="97" t="s">
        <v>121</v>
      </c>
      <c r="D145" s="98" t="s">
        <v>142</v>
      </c>
      <c r="E145" s="136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112">
        <v>1</v>
      </c>
    </row>
    <row r="146" spans="1:25">
      <c r="A146" s="118"/>
      <c r="B146" s="101" t="s">
        <v>143</v>
      </c>
      <c r="C146" s="90" t="s">
        <v>143</v>
      </c>
      <c r="D146" s="134" t="s">
        <v>144</v>
      </c>
      <c r="E146" s="136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112" t="s">
        <v>1</v>
      </c>
    </row>
    <row r="147" spans="1:25">
      <c r="A147" s="118"/>
      <c r="B147" s="101"/>
      <c r="C147" s="90"/>
      <c r="D147" s="91" t="s">
        <v>108</v>
      </c>
      <c r="E147" s="136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112">
        <v>3</v>
      </c>
    </row>
    <row r="148" spans="1:25">
      <c r="A148" s="118"/>
      <c r="B148" s="101"/>
      <c r="C148" s="90"/>
      <c r="D148" s="109"/>
      <c r="E148" s="136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112">
        <v>3</v>
      </c>
    </row>
    <row r="149" spans="1:25">
      <c r="A149" s="118"/>
      <c r="B149" s="100">
        <v>1</v>
      </c>
      <c r="C149" s="96">
        <v>1</v>
      </c>
      <c r="D149" s="171">
        <v>0.78800000000000003</v>
      </c>
      <c r="E149" s="173"/>
      <c r="F149" s="174"/>
      <c r="G149" s="174"/>
      <c r="H149" s="174"/>
      <c r="I149" s="174"/>
      <c r="J149" s="174"/>
      <c r="K149" s="174"/>
      <c r="L149" s="174"/>
      <c r="M149" s="174"/>
      <c r="N149" s="174"/>
      <c r="O149" s="174"/>
      <c r="P149" s="174"/>
      <c r="Q149" s="174"/>
      <c r="R149" s="174"/>
      <c r="S149" s="174"/>
      <c r="T149" s="174"/>
      <c r="U149" s="174"/>
      <c r="V149" s="174"/>
      <c r="W149" s="174"/>
      <c r="X149" s="174"/>
      <c r="Y149" s="175">
        <v>1</v>
      </c>
    </row>
    <row r="150" spans="1:25">
      <c r="A150" s="118"/>
      <c r="B150" s="101">
        <v>1</v>
      </c>
      <c r="C150" s="90">
        <v>2</v>
      </c>
      <c r="D150" s="177">
        <v>0.78800000000000003</v>
      </c>
      <c r="E150" s="173"/>
      <c r="F150" s="174"/>
      <c r="G150" s="174"/>
      <c r="H150" s="174"/>
      <c r="I150" s="174"/>
      <c r="J150" s="174"/>
      <c r="K150" s="174"/>
      <c r="L150" s="174"/>
      <c r="M150" s="174"/>
      <c r="N150" s="174"/>
      <c r="O150" s="174"/>
      <c r="P150" s="174"/>
      <c r="Q150" s="174"/>
      <c r="R150" s="174"/>
      <c r="S150" s="174"/>
      <c r="T150" s="174"/>
      <c r="U150" s="174"/>
      <c r="V150" s="174"/>
      <c r="W150" s="174"/>
      <c r="X150" s="174"/>
      <c r="Y150" s="175">
        <v>39</v>
      </c>
    </row>
    <row r="151" spans="1:25">
      <c r="A151" s="118"/>
      <c r="B151" s="102" t="s">
        <v>156</v>
      </c>
      <c r="C151" s="94"/>
      <c r="D151" s="179">
        <v>0.78800000000000003</v>
      </c>
      <c r="E151" s="173"/>
      <c r="F151" s="174"/>
      <c r="G151" s="174"/>
      <c r="H151" s="174"/>
      <c r="I151" s="174"/>
      <c r="J151" s="174"/>
      <c r="K151" s="174"/>
      <c r="L151" s="174"/>
      <c r="M151" s="174"/>
      <c r="N151" s="174"/>
      <c r="O151" s="174"/>
      <c r="P151" s="174"/>
      <c r="Q151" s="174"/>
      <c r="R151" s="174"/>
      <c r="S151" s="174"/>
      <c r="T151" s="174"/>
      <c r="U151" s="174"/>
      <c r="V151" s="174"/>
      <c r="W151" s="174"/>
      <c r="X151" s="174"/>
      <c r="Y151" s="115"/>
    </row>
    <row r="152" spans="1:25">
      <c r="A152" s="118"/>
      <c r="B152" s="2" t="s">
        <v>157</v>
      </c>
      <c r="C152" s="114"/>
      <c r="D152" s="107">
        <v>0.78800000000000003</v>
      </c>
      <c r="E152" s="173"/>
      <c r="F152" s="174"/>
      <c r="G152" s="174"/>
      <c r="H152" s="174"/>
      <c r="I152" s="174"/>
      <c r="J152" s="174"/>
      <c r="K152" s="174"/>
      <c r="L152" s="174"/>
      <c r="M152" s="174"/>
      <c r="N152" s="174"/>
      <c r="O152" s="174"/>
      <c r="P152" s="174"/>
      <c r="Q152" s="174"/>
      <c r="R152" s="174"/>
      <c r="S152" s="174"/>
      <c r="T152" s="174"/>
      <c r="U152" s="174"/>
      <c r="V152" s="174"/>
      <c r="W152" s="174"/>
      <c r="X152" s="174"/>
      <c r="Y152" s="115">
        <v>0.78800000000000003</v>
      </c>
    </row>
    <row r="153" spans="1:25">
      <c r="A153" s="118"/>
      <c r="B153" s="2" t="s">
        <v>158</v>
      </c>
      <c r="C153" s="114"/>
      <c r="D153" s="107">
        <v>0</v>
      </c>
      <c r="E153" s="136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115"/>
    </row>
    <row r="154" spans="1:25">
      <c r="A154" s="118"/>
      <c r="B154" s="2" t="s">
        <v>93</v>
      </c>
      <c r="C154" s="114"/>
      <c r="D154" s="95">
        <v>0</v>
      </c>
      <c r="E154" s="136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116"/>
    </row>
    <row r="155" spans="1:25">
      <c r="A155" s="118"/>
      <c r="B155" s="103" t="s">
        <v>159</v>
      </c>
      <c r="C155" s="114"/>
      <c r="D155" s="95">
        <v>0</v>
      </c>
      <c r="E155" s="136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116"/>
    </row>
    <row r="156" spans="1:25">
      <c r="B156" s="124"/>
      <c r="C156" s="102"/>
      <c r="D156" s="111"/>
    </row>
    <row r="157" spans="1:25">
      <c r="B157" s="128" t="s">
        <v>330</v>
      </c>
      <c r="Y157" s="112" t="s">
        <v>171</v>
      </c>
    </row>
    <row r="158" spans="1:25">
      <c r="A158" s="108" t="s">
        <v>64</v>
      </c>
      <c r="B158" s="100" t="s">
        <v>120</v>
      </c>
      <c r="C158" s="97" t="s">
        <v>121</v>
      </c>
      <c r="D158" s="98" t="s">
        <v>142</v>
      </c>
      <c r="E158" s="136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112">
        <v>1</v>
      </c>
    </row>
    <row r="159" spans="1:25">
      <c r="A159" s="118"/>
      <c r="B159" s="101" t="s">
        <v>143</v>
      </c>
      <c r="C159" s="90" t="s">
        <v>143</v>
      </c>
      <c r="D159" s="134" t="s">
        <v>144</v>
      </c>
      <c r="E159" s="136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112" t="s">
        <v>1</v>
      </c>
    </row>
    <row r="160" spans="1:25">
      <c r="A160" s="118"/>
      <c r="B160" s="101"/>
      <c r="C160" s="90"/>
      <c r="D160" s="91" t="s">
        <v>108</v>
      </c>
      <c r="E160" s="136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112">
        <v>2</v>
      </c>
    </row>
    <row r="161" spans="1:25">
      <c r="A161" s="118"/>
      <c r="B161" s="101"/>
      <c r="C161" s="90"/>
      <c r="D161" s="109"/>
      <c r="E161" s="136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112">
        <v>2</v>
      </c>
    </row>
    <row r="162" spans="1:25">
      <c r="A162" s="118"/>
      <c r="B162" s="100">
        <v>1</v>
      </c>
      <c r="C162" s="96">
        <v>1</v>
      </c>
      <c r="D162" s="104">
        <v>100.83</v>
      </c>
      <c r="E162" s="136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112">
        <v>1</v>
      </c>
    </row>
    <row r="163" spans="1:25">
      <c r="A163" s="118"/>
      <c r="B163" s="101">
        <v>1</v>
      </c>
      <c r="C163" s="90">
        <v>2</v>
      </c>
      <c r="D163" s="92">
        <v>100.73999999999998</v>
      </c>
      <c r="E163" s="136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112">
        <v>40</v>
      </c>
    </row>
    <row r="164" spans="1:25">
      <c r="A164" s="118"/>
      <c r="B164" s="102" t="s">
        <v>156</v>
      </c>
      <c r="C164" s="94"/>
      <c r="D164" s="106">
        <v>100.785</v>
      </c>
      <c r="E164" s="136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113"/>
    </row>
    <row r="165" spans="1:25">
      <c r="A165" s="118"/>
      <c r="B165" s="2" t="s">
        <v>157</v>
      </c>
      <c r="C165" s="114"/>
      <c r="D165" s="93">
        <v>100.785</v>
      </c>
      <c r="E165" s="136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113">
        <v>100.785</v>
      </c>
    </row>
    <row r="166" spans="1:25">
      <c r="A166" s="118"/>
      <c r="B166" s="2" t="s">
        <v>158</v>
      </c>
      <c r="C166" s="114"/>
      <c r="D166" s="93">
        <v>6.3639610306801736E-2</v>
      </c>
      <c r="E166" s="180"/>
      <c r="F166" s="181"/>
      <c r="G166" s="181"/>
      <c r="H166" s="181"/>
      <c r="I166" s="181"/>
      <c r="J166" s="181"/>
      <c r="K166" s="181"/>
      <c r="L166" s="181"/>
      <c r="M166" s="181"/>
      <c r="N166" s="181"/>
      <c r="O166" s="181"/>
      <c r="P166" s="181"/>
      <c r="Q166" s="181"/>
      <c r="R166" s="181"/>
      <c r="S166" s="181"/>
      <c r="T166" s="181"/>
      <c r="U166" s="181"/>
      <c r="V166" s="181"/>
      <c r="W166" s="181"/>
      <c r="X166" s="181"/>
      <c r="Y166" s="113"/>
    </row>
    <row r="167" spans="1:25">
      <c r="A167" s="118"/>
      <c r="B167" s="2" t="s">
        <v>93</v>
      </c>
      <c r="C167" s="114"/>
      <c r="D167" s="95">
        <v>6.3143930452747672E-4</v>
      </c>
      <c r="E167" s="136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116"/>
    </row>
    <row r="168" spans="1:25">
      <c r="A168" s="118"/>
      <c r="B168" s="103" t="s">
        <v>159</v>
      </c>
      <c r="C168" s="114"/>
      <c r="D168" s="95">
        <v>0</v>
      </c>
      <c r="E168" s="136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116"/>
    </row>
    <row r="169" spans="1:25">
      <c r="B169" s="124"/>
      <c r="C169" s="102"/>
      <c r="D169" s="111"/>
    </row>
  </sheetData>
  <dataConsolidate/>
  <conditionalFormatting sqref="C21:C26 C34:C39 C47:C52 C60:C65 C73:C78 C86:C91 C99:C104 C112:C117 C125:C130 C138:C143 C151:C156 C164:C169 C2:D13 D15:D26 D28:D39 D41:D52 D54:D65 D67:D78 D80:D91 D93:D104 D106:D117 D119:D130 D132:D143 D145:D156 D158:D169">
    <cfRule type="expression" dxfId="29" priority="114" stopIfTrue="1">
      <formula>AND(ISBLANK(INDIRECT(Anlyt_LabRefLastCol)),ISBLANK(INDIRECT(Anlyt_LabRefThisCol)))</formula>
    </cfRule>
    <cfRule type="expression" dxfId="28" priority="115">
      <formula>ISBLANK(INDIRECT(Anlyt_LabRefThisCol))</formula>
    </cfRule>
  </conditionalFormatting>
  <conditionalFormatting sqref="B6:D7 B19:D20 B32:D33 B45:D46 B58:D59 B71:D72 B84:D85 B97:D98 B110:D111 B123:D124 B136:D137 B149:D150 B162:D163">
    <cfRule type="expression" dxfId="27" priority="116">
      <formula>AND($B6&lt;&gt;$B5,NOT(ISBLANK(INDIRECT(Anlyt_LabRefThisCol))))</formula>
    </cfRule>
  </conditionalFormatting>
  <conditionalFormatting sqref="C15:C20">
    <cfRule type="expression" dxfId="26" priority="105" stopIfTrue="1">
      <formula>AND(ISBLANK(INDIRECT(Anlyt_LabRefLastCol)),ISBLANK(INDIRECT(Anlyt_LabRefThisCol)))</formula>
    </cfRule>
    <cfRule type="expression" dxfId="25" priority="106">
      <formula>ISBLANK(INDIRECT(Anlyt_LabRefThisCol))</formula>
    </cfRule>
  </conditionalFormatting>
  <conditionalFormatting sqref="C28:C33">
    <cfRule type="expression" dxfId="24" priority="96" stopIfTrue="1">
      <formula>AND(ISBLANK(INDIRECT(Anlyt_LabRefLastCol)),ISBLANK(INDIRECT(Anlyt_LabRefThisCol)))</formula>
    </cfRule>
    <cfRule type="expression" dxfId="23" priority="97">
      <formula>ISBLANK(INDIRECT(Anlyt_LabRefThisCol))</formula>
    </cfRule>
  </conditionalFormatting>
  <conditionalFormatting sqref="C41:C46">
    <cfRule type="expression" dxfId="22" priority="87" stopIfTrue="1">
      <formula>AND(ISBLANK(INDIRECT(Anlyt_LabRefLastCol)),ISBLANK(INDIRECT(Anlyt_LabRefThisCol)))</formula>
    </cfRule>
    <cfRule type="expression" dxfId="21" priority="88">
      <formula>ISBLANK(INDIRECT(Anlyt_LabRefThisCol))</formula>
    </cfRule>
  </conditionalFormatting>
  <conditionalFormatting sqref="C54:C59">
    <cfRule type="expression" dxfId="20" priority="78" stopIfTrue="1">
      <formula>AND(ISBLANK(INDIRECT(Anlyt_LabRefLastCol)),ISBLANK(INDIRECT(Anlyt_LabRefThisCol)))</formula>
    </cfRule>
    <cfRule type="expression" dxfId="19" priority="79">
      <formula>ISBLANK(INDIRECT(Anlyt_LabRefThisCol))</formula>
    </cfRule>
  </conditionalFormatting>
  <conditionalFormatting sqref="C67:C72">
    <cfRule type="expression" dxfId="18" priority="69" stopIfTrue="1">
      <formula>AND(ISBLANK(INDIRECT(Anlyt_LabRefLastCol)),ISBLANK(INDIRECT(Anlyt_LabRefThisCol)))</formula>
    </cfRule>
    <cfRule type="expression" dxfId="17" priority="70">
      <formula>ISBLANK(INDIRECT(Anlyt_LabRefThisCol))</formula>
    </cfRule>
  </conditionalFormatting>
  <conditionalFormatting sqref="C80:C85">
    <cfRule type="expression" dxfId="16" priority="60" stopIfTrue="1">
      <formula>AND(ISBLANK(INDIRECT(Anlyt_LabRefLastCol)),ISBLANK(INDIRECT(Anlyt_LabRefThisCol)))</formula>
    </cfRule>
    <cfRule type="expression" dxfId="15" priority="61">
      <formula>ISBLANK(INDIRECT(Anlyt_LabRefThisCol))</formula>
    </cfRule>
  </conditionalFormatting>
  <conditionalFormatting sqref="C93:C98">
    <cfRule type="expression" dxfId="14" priority="51" stopIfTrue="1">
      <formula>AND(ISBLANK(INDIRECT(Anlyt_LabRefLastCol)),ISBLANK(INDIRECT(Anlyt_LabRefThisCol)))</formula>
    </cfRule>
    <cfRule type="expression" dxfId="13" priority="52">
      <formula>ISBLANK(INDIRECT(Anlyt_LabRefThisCol))</formula>
    </cfRule>
  </conditionalFormatting>
  <conditionalFormatting sqref="C106:C111">
    <cfRule type="expression" dxfId="12" priority="42" stopIfTrue="1">
      <formula>AND(ISBLANK(INDIRECT(Anlyt_LabRefLastCol)),ISBLANK(INDIRECT(Anlyt_LabRefThisCol)))</formula>
    </cfRule>
    <cfRule type="expression" dxfId="11" priority="43">
      <formula>ISBLANK(INDIRECT(Anlyt_LabRefThisCol))</formula>
    </cfRule>
  </conditionalFormatting>
  <conditionalFormatting sqref="C119:C124">
    <cfRule type="expression" dxfId="10" priority="33" stopIfTrue="1">
      <formula>AND(ISBLANK(INDIRECT(Anlyt_LabRefLastCol)),ISBLANK(INDIRECT(Anlyt_LabRefThisCol)))</formula>
    </cfRule>
    <cfRule type="expression" dxfId="9" priority="34">
      <formula>ISBLANK(INDIRECT(Anlyt_LabRefThisCol))</formula>
    </cfRule>
  </conditionalFormatting>
  <conditionalFormatting sqref="C132:C137">
    <cfRule type="expression" dxfId="8" priority="24" stopIfTrue="1">
      <formula>AND(ISBLANK(INDIRECT(Anlyt_LabRefLastCol)),ISBLANK(INDIRECT(Anlyt_LabRefThisCol)))</formula>
    </cfRule>
    <cfRule type="expression" dxfId="7" priority="25">
      <formula>ISBLANK(INDIRECT(Anlyt_LabRefThisCol))</formula>
    </cfRule>
  </conditionalFormatting>
  <conditionalFormatting sqref="C145:C150">
    <cfRule type="expression" dxfId="6" priority="15" stopIfTrue="1">
      <formula>AND(ISBLANK(INDIRECT(Anlyt_LabRefLastCol)),ISBLANK(INDIRECT(Anlyt_LabRefThisCol)))</formula>
    </cfRule>
    <cfRule type="expression" dxfId="5" priority="16">
      <formula>ISBLANK(INDIRECT(Anlyt_LabRefThisCol))</formula>
    </cfRule>
  </conditionalFormatting>
  <conditionalFormatting sqref="C158:C163">
    <cfRule type="expression" dxfId="4" priority="6" stopIfTrue="1">
      <formula>AND(ISBLANK(INDIRECT(Anlyt_LabRefLastCol)),ISBLANK(INDIRECT(Anlyt_LabRefThisCol)))</formula>
    </cfRule>
    <cfRule type="expression" dxfId="3" priority="7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Y13"/>
  <sheetViews>
    <sheetView zoomScale="163" zoomScaleNormal="163" workbookViewId="0"/>
  </sheetViews>
  <sheetFormatPr defaultRowHeight="15"/>
  <cols>
    <col min="1" max="1" width="8.88671875" style="117"/>
    <col min="2" max="18" width="8.88671875" style="1"/>
    <col min="19" max="19" width="8.88671875" style="1" customWidth="1"/>
    <col min="20" max="16384" width="8.88671875" style="1"/>
  </cols>
  <sheetData>
    <row r="1" spans="1:25">
      <c r="B1" s="128" t="s">
        <v>331</v>
      </c>
      <c r="Y1" s="112" t="s">
        <v>171</v>
      </c>
    </row>
    <row r="2" spans="1:25">
      <c r="A2" s="108" t="s">
        <v>118</v>
      </c>
      <c r="B2" s="100" t="s">
        <v>120</v>
      </c>
      <c r="C2" s="97" t="s">
        <v>121</v>
      </c>
      <c r="D2" s="98" t="s">
        <v>142</v>
      </c>
      <c r="E2" s="136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112">
        <v>1</v>
      </c>
    </row>
    <row r="3" spans="1:25">
      <c r="A3" s="118"/>
      <c r="B3" s="101" t="s">
        <v>143</v>
      </c>
      <c r="C3" s="90" t="s">
        <v>143</v>
      </c>
      <c r="D3" s="134" t="s">
        <v>144</v>
      </c>
      <c r="E3" s="136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112" t="s">
        <v>1</v>
      </c>
    </row>
    <row r="4" spans="1:25">
      <c r="A4" s="118"/>
      <c r="B4" s="101"/>
      <c r="C4" s="90"/>
      <c r="D4" s="91" t="s">
        <v>110</v>
      </c>
      <c r="E4" s="136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112">
        <v>3</v>
      </c>
    </row>
    <row r="5" spans="1:25">
      <c r="A5" s="118"/>
      <c r="B5" s="101"/>
      <c r="C5" s="90"/>
      <c r="D5" s="109"/>
      <c r="E5" s="136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112">
        <v>3</v>
      </c>
    </row>
    <row r="6" spans="1:25">
      <c r="A6" s="118"/>
      <c r="B6" s="100">
        <v>1</v>
      </c>
      <c r="C6" s="96">
        <v>1</v>
      </c>
      <c r="D6" s="171">
        <v>0.25</v>
      </c>
      <c r="E6" s="173"/>
      <c r="F6" s="174"/>
      <c r="G6" s="174"/>
      <c r="H6" s="174"/>
      <c r="I6" s="174"/>
      <c r="J6" s="174"/>
      <c r="K6" s="174"/>
      <c r="L6" s="174"/>
      <c r="M6" s="174"/>
      <c r="N6" s="174"/>
      <c r="O6" s="174"/>
      <c r="P6" s="174"/>
      <c r="Q6" s="174"/>
      <c r="R6" s="174"/>
      <c r="S6" s="174"/>
      <c r="T6" s="174"/>
      <c r="U6" s="174"/>
      <c r="V6" s="174"/>
      <c r="W6" s="174"/>
      <c r="X6" s="174"/>
      <c r="Y6" s="175">
        <v>1</v>
      </c>
    </row>
    <row r="7" spans="1:25">
      <c r="A7" s="118"/>
      <c r="B7" s="101">
        <v>1</v>
      </c>
      <c r="C7" s="90">
        <v>2</v>
      </c>
      <c r="D7" s="177">
        <v>0.25</v>
      </c>
      <c r="E7" s="173"/>
      <c r="F7" s="174"/>
      <c r="G7" s="174"/>
      <c r="H7" s="174"/>
      <c r="I7" s="174"/>
      <c r="J7" s="174"/>
      <c r="K7" s="174"/>
      <c r="L7" s="174"/>
      <c r="M7" s="174"/>
      <c r="N7" s="174"/>
      <c r="O7" s="174"/>
      <c r="P7" s="174"/>
      <c r="Q7" s="174"/>
      <c r="R7" s="174"/>
      <c r="S7" s="174"/>
      <c r="T7" s="174"/>
      <c r="U7" s="174"/>
      <c r="V7" s="174"/>
      <c r="W7" s="174"/>
      <c r="X7" s="174"/>
      <c r="Y7" s="175">
        <v>44</v>
      </c>
    </row>
    <row r="8" spans="1:25">
      <c r="A8" s="118"/>
      <c r="B8" s="102" t="s">
        <v>156</v>
      </c>
      <c r="C8" s="94"/>
      <c r="D8" s="179">
        <v>0.25</v>
      </c>
      <c r="E8" s="173"/>
      <c r="F8" s="174"/>
      <c r="G8" s="174"/>
      <c r="H8" s="174"/>
      <c r="I8" s="174"/>
      <c r="J8" s="174"/>
      <c r="K8" s="174"/>
      <c r="L8" s="174"/>
      <c r="M8" s="174"/>
      <c r="N8" s="174"/>
      <c r="O8" s="174"/>
      <c r="P8" s="174"/>
      <c r="Q8" s="174"/>
      <c r="R8" s="174"/>
      <c r="S8" s="174"/>
      <c r="T8" s="174"/>
      <c r="U8" s="174"/>
      <c r="V8" s="174"/>
      <c r="W8" s="174"/>
      <c r="X8" s="174"/>
      <c r="Y8" s="115"/>
    </row>
    <row r="9" spans="1:25">
      <c r="A9" s="118"/>
      <c r="B9" s="2" t="s">
        <v>157</v>
      </c>
      <c r="C9" s="114"/>
      <c r="D9" s="107">
        <v>0.25</v>
      </c>
      <c r="E9" s="173"/>
      <c r="F9" s="174"/>
      <c r="G9" s="174"/>
      <c r="H9" s="174"/>
      <c r="I9" s="174"/>
      <c r="J9" s="174"/>
      <c r="K9" s="174"/>
      <c r="L9" s="174"/>
      <c r="M9" s="174"/>
      <c r="N9" s="174"/>
      <c r="O9" s="174"/>
      <c r="P9" s="174"/>
      <c r="Q9" s="174"/>
      <c r="R9" s="174"/>
      <c r="S9" s="174"/>
      <c r="T9" s="174"/>
      <c r="U9" s="174"/>
      <c r="V9" s="174"/>
      <c r="W9" s="174"/>
      <c r="X9" s="174"/>
      <c r="Y9" s="115">
        <v>0.25</v>
      </c>
    </row>
    <row r="10" spans="1:25">
      <c r="A10" s="118"/>
      <c r="B10" s="2" t="s">
        <v>158</v>
      </c>
      <c r="C10" s="114"/>
      <c r="D10" s="107">
        <v>0</v>
      </c>
      <c r="E10" s="136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115"/>
    </row>
    <row r="11" spans="1:25">
      <c r="A11" s="118"/>
      <c r="B11" s="2" t="s">
        <v>93</v>
      </c>
      <c r="C11" s="114"/>
      <c r="D11" s="95">
        <v>0</v>
      </c>
      <c r="E11" s="136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116"/>
    </row>
    <row r="12" spans="1:25">
      <c r="A12" s="118"/>
      <c r="B12" s="103" t="s">
        <v>159</v>
      </c>
      <c r="C12" s="114"/>
      <c r="D12" s="95">
        <v>0</v>
      </c>
      <c r="E12" s="136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116"/>
    </row>
    <row r="13" spans="1:25">
      <c r="B13" s="124"/>
      <c r="C13" s="102"/>
      <c r="D13" s="111"/>
    </row>
  </sheetData>
  <dataConsolidate/>
  <conditionalFormatting sqref="C2:D13">
    <cfRule type="expression" dxfId="2" priority="6" stopIfTrue="1">
      <formula>AND(ISBLANK(INDIRECT(Anlyt_LabRefLastCol)),ISBLANK(INDIRECT(Anlyt_LabRefThisCol)))</formula>
    </cfRule>
    <cfRule type="expression" dxfId="1" priority="7">
      <formula>ISBLANK(INDIRECT(Anlyt_LabRefThisCol))</formula>
    </cfRule>
  </conditionalFormatting>
  <conditionalFormatting sqref="B6:D7">
    <cfRule type="expression" dxfId="0" priority="8">
      <formula>AND($B6&lt;&gt;$B5,NOT(ISBLANK(INDIRECT(Anlyt_LabRefThisCol))))</formula>
    </cfRule>
  </conditionalFormatting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Abbreviations</vt:lpstr>
      <vt:lpstr>Certified Values</vt:lpstr>
      <vt:lpstr>Indicative Values</vt:lpstr>
      <vt:lpstr>Performance Gates</vt:lpstr>
      <vt:lpstr>4-Acid</vt:lpstr>
      <vt:lpstr>Aqua Regia</vt:lpstr>
      <vt:lpstr>Fire Assay</vt:lpstr>
      <vt:lpstr>Fusion XRF</vt:lpstr>
      <vt:lpstr>IRC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Clinton Savory</dc:creator>
  <cp:lastModifiedBy>Craig Hamlyn</cp:lastModifiedBy>
  <cp:lastPrinted>2011-08-08T04:26:22Z</cp:lastPrinted>
  <dcterms:created xsi:type="dcterms:W3CDTF">2000-11-24T23:59:25Z</dcterms:created>
  <dcterms:modified xsi:type="dcterms:W3CDTF">2013-01-31T21:43:47Z</dcterms:modified>
</cp:coreProperties>
</file>