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75" yWindow="15" windowWidth="19170" windowHeight="11925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state="hidden" r:id="rId4"/>
    <sheet name="4-Acid" sheetId="47893" r:id="rId5"/>
    <sheet name="Aqua Regia" sheetId="47894" r:id="rId6"/>
    <sheet name="Fire Assay" sheetId="47895" r:id="rId7"/>
    <sheet name="Fusion XRF" sheetId="47896" r:id="rId8"/>
    <sheet name="IRC" sheetId="47897" r:id="rId9"/>
  </sheets>
  <definedNames>
    <definedName name="Abbrev_IsBlnkRow" localSheetId="0">COUNTA(Abbreviations!$B1:$C1)=0</definedName>
    <definedName name="Abbrev_IsBlnkRowNext" localSheetId="0">COUNTA(Abbreviations!$B2:$C2)=0</definedName>
    <definedName name="AMG_DPCol" localSheetId="4">MATCH('4-Acid'!AMG_DPVal,#REF!,1)</definedName>
    <definedName name="AMG_DPCol" localSheetId="5">MATCH('Aqua Regia'!AMG_DPVal,#REF!,1)</definedName>
    <definedName name="AMG_DPCol" localSheetId="6">MATCH('Fire Assay'!AMG_DPVal,#REF!,1)</definedName>
    <definedName name="AMG_DPCol" localSheetId="7">MATCH('Fusion XRF'!AMG_DPVal,#REF!,1)</definedName>
    <definedName name="AMG_DPCol" localSheetId="8">MATCH(IRC!AMG_DPVal,#REF!,1)</definedName>
    <definedName name="AMG_DPCol">MATCH([0]!AMG_DPVal,#REF!,1)</definedName>
    <definedName name="AMG_DPIV" localSheetId="4">OFFSET(#REF!,'4-Acid'!AMG_DPRow,'4-Acid'!AMG_DPCol)</definedName>
    <definedName name="AMG_DPIV" localSheetId="5">OFFSET(#REF!,'Aqua Regia'!AMG_DPRow,'Aqua Regia'!AMG_DPCol)</definedName>
    <definedName name="AMG_DPIV" localSheetId="6">OFFSET(#REF!,'Fire Assay'!AMG_DPRow,'Fire Assay'!AMG_DPCol)</definedName>
    <definedName name="AMG_DPIV" localSheetId="7">OFFSET(#REF!,'Fusion XRF'!AMG_DPRow,'Fusion XRF'!AMG_DPCol)</definedName>
    <definedName name="AMG_DPIV" localSheetId="8">OFFSET(#REF!,IRC!AMG_DPRow,IRC!AMG_DPCol)</definedName>
    <definedName name="AMG_DPIV_LimitVal" localSheetId="4">MAX(0,LEN(ROUND(RIGHT('4-Acid'!$Y8,LEN('4-Acid'!$Y8)-1)-INT(RIGHT('4-Acid'!$Y8,LEN('4-Acid'!$Y8)-1)),5))-2)</definedName>
    <definedName name="AMG_DPIV_LimitVal" localSheetId="5">MAX(0,LEN(ROUND(RIGHT('Aqua Regia'!$Y8,LEN('Aqua Regia'!$Y8)-1)-INT(RIGHT('Aqua Regia'!$Y8,LEN('Aqua Regia'!$Y8)-1)),5))-2)</definedName>
    <definedName name="AMG_DPIV_LimitVal" localSheetId="6">MAX(0,LEN(ROUND(RIGHT('Fire Assay'!$Y8,LEN('Fire Assay'!$Y8)-1)-INT(RIGHT('Fire Assay'!$Y8,LEN('Fire Assay'!$Y8)-1)),5))-2)</definedName>
    <definedName name="AMG_DPIV_LimitVal" localSheetId="7">MAX(0,LEN(ROUND(RIGHT('Fusion XRF'!$Y8,LEN('Fusion XRF'!$Y8)-1)-INT(RIGHT('Fusion XRF'!$Y8,LEN('Fusion XRF'!$Y8)-1)),5))-2)</definedName>
    <definedName name="AMG_DPIV_LimitVal" localSheetId="8">MAX(0,LEN(ROUND(RIGHT(IRC!$Y8,LEN(IRC!$Y8)-1)-INT(RIGHT(IRC!$Y8,LEN(IRC!$Y8)-1)),5))-2)</definedName>
    <definedName name="AMG_DPRow" localSheetId="4">IF(ISNA('4-Acid'!AMG_DPRowAn),'4-Acid'!AMG_DPRowOther,'4-Acid'!AMG_DPRowAn)-ROW(#REF!)</definedName>
    <definedName name="AMG_DPRow" localSheetId="5">IF(ISNA('Aqua Regia'!AMG_DPRowAn),'Aqua Regia'!AMG_DPRowOther,'Aqua Regia'!AMG_DPRowAn)-ROW(#REF!)</definedName>
    <definedName name="AMG_DPRow" localSheetId="6">IF(ISNA('Fire Assay'!AMG_DPRowAn),'Fire Assay'!AMG_DPRowOther,'Fire Assay'!AMG_DPRowAn)-ROW(#REF!)</definedName>
    <definedName name="AMG_DPRow" localSheetId="7">IF(ISNA('Fusion XRF'!AMG_DPRowAn),'Fusion XRF'!AMG_DPRowOther,'Fusion XRF'!AMG_DPRowAn)-ROW(#REF!)</definedName>
    <definedName name="AMG_DPRow" localSheetId="8">IF(ISNA(IRC!AMG_DPRowAn),IRC!AMG_DPRowOther,IRC!AMG_DPRowAn)-ROW(#REF!)</definedName>
    <definedName name="AMG_DPRowAn" localSheetId="4">MATCH('4-Acid'!$A1&amp;"-"&amp;'4-Acid'!$Y2,#REF!,0)</definedName>
    <definedName name="AMG_DPRowAn" localSheetId="5">MATCH('Aqua Regia'!$A1&amp;"-"&amp;'Aqua Regia'!$Y2,#REF!,0)</definedName>
    <definedName name="AMG_DPRowAn" localSheetId="6">MATCH('Fire Assay'!$A1&amp;"-"&amp;'Fire Assay'!$Y2,#REF!,0)</definedName>
    <definedName name="AMG_DPRowAn" localSheetId="7">MATCH('Fusion XRF'!$A1&amp;"-"&amp;'Fusion XRF'!$Y2,#REF!,0)</definedName>
    <definedName name="AMG_DPRowAn" localSheetId="8">MATCH(IRC!$A1&amp;"-"&amp;IRC!$Y2,#REF!,0)</definedName>
    <definedName name="AMG_DPRowOther" localSheetId="4">MATCH("Other-"&amp;'4-Acid'!$Y2,#REF!,0)</definedName>
    <definedName name="AMG_DPRowOther" localSheetId="5">MATCH("Other-"&amp;'Aqua Regia'!$Y2,#REF!,0)</definedName>
    <definedName name="AMG_DPRowOther" localSheetId="6">MATCH("Other-"&amp;'Fire Assay'!$Y2,#REF!,0)</definedName>
    <definedName name="AMG_DPRowOther" localSheetId="7">MATCH("Other-"&amp;'Fusion XRF'!$Y2,#REF!,0)</definedName>
    <definedName name="AMG_DPRowOther" localSheetId="8">MATCH("Other-"&amp;IRC!$Y2,#REF!,0)</definedName>
    <definedName name="AMG_DPVal" localSheetId="4">IF(LEFT('4-Acid'!$Y8,1)="&lt;",VALUE(RIGHT('4-Acid'!$Y8,LEN('4-Acid'!$Y8)-1)),'4-Acid'!$Y8)</definedName>
    <definedName name="AMG_DPVal" localSheetId="5">IF(LEFT('Aqua Regia'!$Y8,1)="&lt;",VALUE(RIGHT('Aqua Regia'!$Y8,LEN('Aqua Regia'!$Y8)-1)),'Aqua Regia'!$Y8)</definedName>
    <definedName name="AMG_DPVal" localSheetId="6">IF(LEFT('Fire Assay'!$Y8,1)="&lt;",VALUE(RIGHT('Fire Assay'!$Y8,LEN('Fire Assay'!$Y8)-1)),'Fire Assay'!$Y8)</definedName>
    <definedName name="AMG_DPVal" localSheetId="7">IF(LEFT('Fusion XRF'!$Y8,1)="&lt;",VALUE(RIGHT('Fusion XRF'!$Y8,LEN('Fusion XRF'!$Y8)-1)),'Fusion XRF'!$Y8)</definedName>
    <definedName name="AMG_DPVal" localSheetId="8">IF(LEFT(IRC!$Y8,1)="&lt;",VALUE(RIGHT(IRC!$Y8,LEN(IRC!$Y8)-1)),IRC!$Y8)</definedName>
    <definedName name="AMG_DPVal">IF(LEFT(#REF!,1)="&lt;",VALUE(RIGHT(#REF!,LEN(#REF!)-1)),#REF!)</definedName>
    <definedName name="AMG_IndVCol" localSheetId="4">IF(ISNA('4-Acid'!AMG_IndVRow1),IF(ISNA('4-Acid'!AMG_IndVRow2),COLUMNS('Indicative Values'!$A:$H),COLUMNS('Indicative Values'!$A:$E)),COLUMNS('Indicative Values'!$A:$B))-1</definedName>
    <definedName name="AMG_IndVCol" localSheetId="5">IF(ISNA('Aqua Regia'!AMG_IndVRow1),IF(ISNA('Aqua Regia'!AMG_IndVRow2),COLUMNS('Indicative Values'!$A:$H),COLUMNS('Indicative Values'!$A:$E)),COLUMNS('Indicative Values'!$A:$B))-1</definedName>
    <definedName name="AMG_IndVCol" localSheetId="6">IF(ISNA('Fire Assay'!AMG_IndVRow1),IF(ISNA('Fire Assay'!AMG_IndVRow2),COLUMNS('Indicative Values'!$A:$H),COLUMNS('Indicative Values'!$A:$E)),COLUMNS('Indicative Values'!$A:$B))-1</definedName>
    <definedName name="AMG_IndVCol" localSheetId="7">IF(ISNA('Fusion XRF'!AMG_IndVRow1),IF(ISNA('Fusion XRF'!AMG_IndVRow2),COLUMNS('Indicative Values'!$A:$H),COLUMNS('Indicative Values'!$A:$E)),COLUMNS('Indicative Values'!$A:$B))-1</definedName>
    <definedName name="AMG_IndVCol" localSheetId="8">IF(ISNA(IRC!AMG_IndVRow1),IF(ISNA(IRC!AMG_IndVRow2),COLUMNS('Indicative Values'!$A:$H),COLUMNS('Indicative Values'!$A:$E)),COLUMNS('Indicative Values'!$A:$B))-1</definedName>
    <definedName name="AMG_IndVRow" localSheetId="4">IF(ISNA('4-Acid'!AMG_IndVRow1),IF(ISNA('4-Acid'!AMG_IndVRow2),'4-Acid'!AMG_IndVRow3,'4-Acid'!AMG_IndVRow2),'4-Acid'!AMG_IndVRow1)</definedName>
    <definedName name="AMG_IndVRow" localSheetId="5">IF(ISNA('Aqua Regia'!AMG_IndVRow1),IF(ISNA('Aqua Regia'!AMG_IndVRow2),'Aqua Regia'!AMG_IndVRow3,'Aqua Regia'!AMG_IndVRow2),'Aqua Regia'!AMG_IndVRow1)</definedName>
    <definedName name="AMG_IndVRow" localSheetId="6">IF(ISNA('Fire Assay'!AMG_IndVRow1),IF(ISNA('Fire Assay'!AMG_IndVRow2),'Fire Assay'!AMG_IndVRow3,'Fire Assay'!AMG_IndVRow2),'Fire Assay'!AMG_IndVRow1)</definedName>
    <definedName name="AMG_IndVRow" localSheetId="7">IF(ISNA('Fusion XRF'!AMG_IndVRow1),IF(ISNA('Fusion XRF'!AMG_IndVRow2),'Fusion XRF'!AMG_IndVRow3,'Fusion XRF'!AMG_IndVRow2),'Fusion XRF'!AMG_IndVRow1)</definedName>
    <definedName name="AMG_IndVRow" localSheetId="8">IF(ISNA(IRC!AMG_IndVRow1),IF(ISNA(IRC!AMG_IndVRow2),IRC!AMG_IndVRow3,IRC!AMG_IndVRow2),IRC!AMG_IndVRow1)</definedName>
    <definedName name="AMG_IndVRow1" localSheetId="4">MATCH('4-Acid'!$A1048572,'Indicative Values'!$B$4:$B$47,0)</definedName>
    <definedName name="AMG_IndVRow1" localSheetId="5">MATCH('Aqua Regia'!$A1048572,'Indicative Values'!$B$4:$B$47,0)</definedName>
    <definedName name="AMG_IndVRow1" localSheetId="6">MATCH('Fire Assay'!$A1048572,'Indicative Values'!$B$4:$B$47,0)</definedName>
    <definedName name="AMG_IndVRow1" localSheetId="7">MATCH('Fusion XRF'!$A1048572,'Indicative Values'!$B$4:$B$47,0)</definedName>
    <definedName name="AMG_IndVRow1" localSheetId="8">MATCH(IRC!$A1048572,'Indicative Values'!$B$4:$B$47,0)</definedName>
    <definedName name="AMG_IndVRow2" localSheetId="4">MATCH('4-Acid'!$A1048572,'Indicative Values'!$E$4:$E$47,0)</definedName>
    <definedName name="AMG_IndVRow2" localSheetId="5">MATCH('Aqua Regia'!$A1048572,'Indicative Values'!$E$4:$E$47,0)</definedName>
    <definedName name="AMG_IndVRow2" localSheetId="6">MATCH('Fire Assay'!$A1048572,'Indicative Values'!$E$4:$E$47,0)</definedName>
    <definedName name="AMG_IndVRow2" localSheetId="7">MATCH('Fusion XRF'!$A1048572,'Indicative Values'!$E$4:$E$47,0)</definedName>
    <definedName name="AMG_IndVRow2" localSheetId="8">MATCH(IRC!$A1048572,'Indicative Values'!$E$4:$E$47,0)</definedName>
    <definedName name="AMG_IndVRow3" localSheetId="4">MATCH('4-Acid'!$A1048572,'Indicative Values'!$H$4:$H$47,0)</definedName>
    <definedName name="AMG_IndVRow3" localSheetId="5">MATCH('Aqua Regia'!$A1048572,'Indicative Values'!$H$4:$H$47,0)</definedName>
    <definedName name="AMG_IndVRow3" localSheetId="6">MATCH('Fire Assay'!$A1048572,'Indicative Values'!$H$4:$H$47,0)</definedName>
    <definedName name="AMG_IndVRow3" localSheetId="7">MATCH('Fusion XRF'!$A1048572,'Indicative Values'!$H$4:$H$47,0)</definedName>
    <definedName name="AMG_IndVRow3" localSheetId="8">MATCH(IRC!$A1048572,'Indicative Values'!$H$4:$H$47,0)</definedName>
    <definedName name="AMG_TableTitle" localSheetId="4">"Analytical results for "&amp;'4-Acid'!XFD2&amp;" in "&amp;[0]!CRMCode&amp;" ("&amp;'4-Acid'!X1&amp;" Value "&amp;IF(ISTEXT('4-Acid'!X9),'4-Acid'!X9,ROUND('4-Acid'!X9,'4-Acid'!X4))&amp;" "&amp;'4-Acid'!X3&amp;")"</definedName>
    <definedName name="AMG_TableTitle" localSheetId="5">"Analytical results for "&amp;'Aqua Regia'!XFD2&amp;" in "&amp;[0]!CRMCode&amp;" ("&amp;'Aqua Regia'!X1&amp;" Value "&amp;IF(ISTEXT('Aqua Regia'!X9),'Aqua Regia'!X9,ROUND('Aqua Regia'!X9,'Aqua Regia'!X4))&amp;" "&amp;'Aqua Regia'!X3&amp;")"</definedName>
    <definedName name="AMG_TableTitle" localSheetId="6">"Analytical results for "&amp;'Fire Assay'!XFD2&amp;" in "&amp;[0]!CRMCode&amp;" ("&amp;'Fire Assay'!X1&amp;" Value "&amp;IF(ISTEXT('Fire Assay'!X9),'Fire Assay'!X9,ROUND('Fire Assay'!X9,'Fire Assay'!X4))&amp;" "&amp;'Fire Assay'!X3&amp;")"</definedName>
    <definedName name="AMG_TableTitle" localSheetId="7">"Analytical results for "&amp;'Fusion XRF'!XFD2&amp;" in "&amp;[0]!CRMCode&amp;" ("&amp;'Fusion XRF'!X1&amp;" Value "&amp;IF(ISTEXT('Fusion XRF'!X9),'Fusion XRF'!X9,ROUND('Fusion XRF'!X9,'Fusion XRF'!X4))&amp;" "&amp;'Fusion XRF'!X3&amp;")"</definedName>
    <definedName name="AMG_TableTitle" localSheetId="8">"Analytical results for "&amp;IRC!XFD2&amp;" in "&amp;[0]!CRMCode&amp;" ("&amp;IRC!X1&amp;" Value "&amp;IF(ISTEXT(IRC!X9),IRC!X9,ROUND(IRC!X9,IRC!X4))&amp;" "&amp;IRC!X3&amp;")"</definedName>
    <definedName name="Anlyt_INAA" localSheetId="4">SUM('4-Acid'!#REF!)&gt;0</definedName>
    <definedName name="Anlyt_INAA" localSheetId="5">SUM('Aqua Regia'!#REF!)&gt;0</definedName>
    <definedName name="Anlyt_INAA" localSheetId="6">SUM('Fire Assay'!$D$4:$D$25)&gt;0</definedName>
    <definedName name="Anlyt_INAA" localSheetId="7">SUM('Fusion XRF'!#REF!)&gt;0</definedName>
    <definedName name="Anlyt_INAA" localSheetId="8">SUM(IRC!#REF!)&gt;0</definedName>
    <definedName name="Anlyt_LabNo" localSheetId="4">'4-Acid'!XFD1+1</definedName>
    <definedName name="Anlyt_LabNo" localSheetId="5">'Aqua Regia'!XFD1+1</definedName>
    <definedName name="Anlyt_LabNo" localSheetId="6">'Fire Assay'!XFD1+1</definedName>
    <definedName name="Anlyt_LabNo" localSheetId="7">'Fusion XRF'!XFD1+1</definedName>
    <definedName name="Anlyt_LabNo" localSheetId="8">IRC!XFD1+1</definedName>
    <definedName name="Anlyt_LabRefLastCol" localSheetId="4">ADDRESS(MATCH(REPT("z",255),'4-Acid'!#REF!),COLUMN('4-Acid'!XFD:XFD),2)</definedName>
    <definedName name="Anlyt_LabRefLastCol" localSheetId="5">ADDRESS(MATCH(REPT("z",255),'Aqua Regia'!#REF!),COLUMN('Aqua Regia'!XFD:XFD),2)</definedName>
    <definedName name="Anlyt_LabRefLastCol" localSheetId="6">ADDRESS(MATCH(REPT("z",255),'Fire Assay'!#REF!),COLUMN('Fire Assay'!XFD:XFD),2)</definedName>
    <definedName name="Anlyt_LabRefLastCol" localSheetId="7">ADDRESS(MATCH(REPT("z",255),'Fusion XRF'!#REF!),COLUMN('Fusion XRF'!XFD:XFD),2)</definedName>
    <definedName name="Anlyt_LabRefLastCol" localSheetId="8">ADDRESS(MATCH(REPT("z",255),IRC!#REF!),COLUMN(IRC!XFD:XFD),2)</definedName>
    <definedName name="Anlyt_LabRefThisCol" localSheetId="4">ADDRESS(MATCH(REPT("z",255),'4-Acid'!#REF!),COLUMN('4-Acid'!A:A),2)</definedName>
    <definedName name="Anlyt_LabRefThisCol" localSheetId="5">ADDRESS(MATCH(REPT("z",255),'Aqua Regia'!#REF!),COLUMN('Aqua Regia'!A:A),2)</definedName>
    <definedName name="Anlyt_LabRefThisCol" localSheetId="6">ADDRESS(MATCH(REPT("z",255),'Fire Assay'!#REF!),COLUMN('Fire Assay'!A:A),2)</definedName>
    <definedName name="Anlyt_LabRefThisCol" localSheetId="7">ADDRESS(MATCH(REPT("z",255),'Fusion XRF'!#REF!),COLUMN('Fusion XRF'!A:A),2)</definedName>
    <definedName name="Anlyt_LabRefThisCol" localSheetId="8">ADDRESS(MATCH(REPT("z",255),IRC!#REF!),COLUMN(IRC!A:A),2)</definedName>
    <definedName name="Anlyt_UOMdp" localSheetId="4">VLOOKUP('4-Acid'!$A1048575,CertVal_AnUOM,CertVal_AnUOMdpCols,FALSE)</definedName>
    <definedName name="Anlyt_UOMdp" localSheetId="5">VLOOKUP('Aqua Regia'!$A1048575,CertVal_AnUOM,CertVal_AnUOMdpCols,FALSE)</definedName>
    <definedName name="Anlyt_UOMdp" localSheetId="6">VLOOKUP('Fire Assay'!$A1048575,CertVal_AnUOM,CertVal_AnUOMdpCols,FALSE)</definedName>
    <definedName name="Anlyt_UOMdp" localSheetId="7">VLOOKUP('Fusion XRF'!$A1048575,CertVal_AnUOM,CertVal_AnUOMdpCols,FALSE)</definedName>
    <definedName name="Anlyt_UOMdp" localSheetId="8">VLOOKUP(IRC!$A1048575,CertVal_AnUOM,CertVal_AnUOMdpCols,FALSE)</definedName>
    <definedName name="Anlyt_UOMdpSD" localSheetId="4">VLOOKUP('4-Acid'!$A1048574,CertVal_AnUOM,CertVal_AnUOMdpCols+1,FALSE)</definedName>
    <definedName name="Anlyt_UOMdpSD" localSheetId="5">VLOOKUP('Aqua Regia'!$A1048574,CertVal_AnUOM,CertVal_AnUOMdpCols+1,FALSE)</definedName>
    <definedName name="Anlyt_UOMdpSD" localSheetId="6">VLOOKUP('Fire Assay'!$A1048574,CertVal_AnUOM,CertVal_AnUOMdpCols+1,FALSE)</definedName>
    <definedName name="Anlyt_UOMdpSD" localSheetId="7">VLOOKUP('Fusion XRF'!$A1048574,CertVal_AnUOM,CertVal_AnUOMdpCols+1,FALSE)</definedName>
    <definedName name="Anlyt_UOMdpSD" localSheetId="8">VLOOKUP(IRC!$A1048574,CertVal_AnUOM,CertVal_AnUOMdpCols+1,FALSE)</definedName>
    <definedName name="Anlyt_UOMn" localSheetId="4">IF('4-Acid'!$Y1048576=1,'4-Acid'!Anlyt_UOMu,VLOOKUP('4-Acid'!$A1048576,CertVal_AnUOM,CertVal_AnUOMnCols,FALSE))</definedName>
    <definedName name="Anlyt_UOMn" localSheetId="5">IF('Aqua Regia'!$Y1048576=1,'Aqua Regia'!Anlyt_UOMu,VLOOKUP('Aqua Regia'!$A1048576,CertVal_AnUOM,CertVal_AnUOMnCols,FALSE))</definedName>
    <definedName name="Anlyt_UOMn" localSheetId="6">IF('Fire Assay'!$Y1048576=1,'Fire Assay'!Anlyt_UOMu,VLOOKUP('Fire Assay'!$A1048576,CertVal_AnUOM,CertVal_AnUOMnCols,FALSE))</definedName>
    <definedName name="Anlyt_UOMn" localSheetId="7">IF('Fusion XRF'!$Y1048576=1,'Fusion XRF'!Anlyt_UOMu,VLOOKUP('Fusion XRF'!$A1048576,CertVal_AnUOM,CertVal_AnUOMnCols,FALSE))</definedName>
    <definedName name="Anlyt_UOMn" localSheetId="8">IF(IRC!$Y1048576=1,IRC!Anlyt_UOMu,VLOOKUP(IRC!$A1048576,CertVal_AnUOM,CertVal_AnUOMnCols,FALSE))</definedName>
    <definedName name="Anlyt_UOMu" localSheetId="4">VLOOKUP('4-Acid'!$A1048576,CertVal_AnUOM,[0]!CertVal_AnUOMuCols,FALSE)</definedName>
    <definedName name="Anlyt_UOMu" localSheetId="5">VLOOKUP('Aqua Regia'!$A1048576,CertVal_AnUOM,[0]!CertVal_AnUOMuCols,FALSE)</definedName>
    <definedName name="Anlyt_UOMu" localSheetId="6">VLOOKUP('Fire Assay'!$A1048576,CertVal_AnUOM,[0]!CertVal_AnUOMuCols,FALSE)</definedName>
    <definedName name="Anlyt_UOMu" localSheetId="7">VLOOKUP('Fusion XRF'!$A1048576,CertVal_AnUOM,[0]!CertVal_AnUOMuCols,FALSE)</definedName>
    <definedName name="Anlyt_UOMu" localSheetId="8">VLOOKUP(IRC!$A1048576,CertVal_AnUOM,[0]!CertVal_AnUOMuCols,FALSE)</definedName>
    <definedName name="Anlyt_UOMx" localSheetId="4">VLOOKUP('4-Acid'!$A1,CertVal_AnUOM,CertVal_AnUOMxCols,FALSE)</definedName>
    <definedName name="Anlyt_UOMx" localSheetId="5">VLOOKUP('Aqua Regia'!$A1,CertVal_AnUOM,CertVal_AnUOMxCols,FALSE)</definedName>
    <definedName name="Anlyt_UOMx" localSheetId="6">VLOOKUP('Fire Assay'!$A1,CertVal_AnUOM,CertVal_AnUOMxCols,FALSE)</definedName>
    <definedName name="Anlyt_UOMx" localSheetId="7">VLOOKUP('Fusion XRF'!$A1,CertVal_AnUOM,CertVal_AnUOMxCols,FALSE)</definedName>
    <definedName name="Anlyt_UOMx" localSheetId="8">VLOOKUP(IRC!$A1,CertVal_AnUOM,CertVal_AnUOMxCols,FALSE)</definedName>
    <definedName name="CertVal_1SD" localSheetId="1">IF('Certified Values'!CertVal_IsBlnkRow,"",IF('Certified Values'!#REF!="IND",'Certified Values'!#REF!,'Certified Values'!#REF!*'Certified Values'!#REF!))</definedName>
    <definedName name="CertVal_AnUOM">'Certified Values'!#REF!</definedName>
    <definedName name="CertVal_AnUOMdpCols">COLUMN('Certified Values'!#REF!)-COLUMN('Certified Values'!#REF!)+1</definedName>
    <definedName name="CertVal_AnUOMnCols">COLUMN('Certified Values'!#REF!)-COLUMN('Certified Values'!#REF!)+1</definedName>
    <definedName name="CertVal_AnUOMuCols">COLUMN('Certified Values'!#REF!)-COLUMN('Certified Values'!#REF!)+1</definedName>
    <definedName name="CertVal_AnUOMxCols">COLUMN('Certified Values'!#REF!)-COLUMN('Certified Values'!#REF!)+1</definedName>
    <definedName name="CertVal_CertVal" localSheetId="1">IF('Certified Values'!CertVal_IsBlnkRow,"",IF(ISTEXT('Certified Values'!#REF!),'Certified Values'!#REF!,'Certified Values'!#REF!*'Certified Values'!#REF!))</definedName>
    <definedName name="CertVal_CIH" localSheetId="1">IF('Certified Values'!CertVal_IsBlnkRow,"",IF('Certified Values'!#REF!="IND",'Certified Values'!#REF!,'Certified Values'!#REF!*'Certified Values'!#REF!))</definedName>
    <definedName name="CertVal_CIL" localSheetId="1">IF('Certified Values'!CertVal_IsBlnkRow,"",IF('Certified Values'!#REF!="IND",'Certified Values'!#REF!,'Certified Values'!#REF!*'Certified Values'!#REF!))</definedName>
    <definedName name="CertVal_ConstNm" localSheetId="1">IF('Certified Values'!CertVal_IsBlnkRow,IF('Certified Values'!CertVal_IsAMGheadRow,'Certified Values'!#REF!,""),'Certified Values'!#REF!&amp;", "&amp;'Certified Values'!#REF!&amp;" ("&amp;IF('Certified Values'!#REF!=1,'Certified Values'!#REF!,'Certified Values'!#REF!)&amp;")")</definedName>
    <definedName name="CertVal_DP1SD" localSheetId="1">IF('Certified Values'!CertVal_IsBlnkRow,"",IF(AND('Certified Values'!#REF!&lt;'Certified Values'!CertVal_DP1SDCV,'Certified Values'!CertVal_DP1SDtrue=TRUE),'Certified Values'!XFD1+1,'Certified Values'!XFD1))</definedName>
    <definedName name="CertVal_DP1SDCV" localSheetId="1">OFFSET(#REF!,'Certified Values'!CertVal_DPRow,'Certified Values'!CertVal_DPCol1SD)</definedName>
    <definedName name="CertVal_DP1SDtrue" localSheetId="1">IF(ISTEXT('Certified Values'!#REF!),FALSE,OFFSET(#REF!,'Certified Values'!CertVal_DPRow,'Certified Values'!CertVal_DPCol+'Certified Values'!CertVal_DPCol1SD))</definedName>
    <definedName name="CertVal_DPCol" localSheetId="1">MATCH('Certified Values'!CertVal_CertVal,#REF!,1)</definedName>
    <definedName name="CertVal_DPCol1SD" localSheetId="1">COLUMN(#REF!)-COLUMN(#REF!)</definedName>
    <definedName name="CertVal_DPCV" localSheetId="1">IF('Certified Values'!CertVal_IsBlnkRow,"",IF(ISTEXT('Certified Values'!#REF!),0,OFFSET(#REF!,'Certified Values'!CertVal_DPRow,'Certified Values'!CertVal_DPCol)))</definedName>
    <definedName name="CertVal_DPRow" localSheetId="1">IF(ISNA('Certified Values'!CertVal_DPRowAn),'Certified Values'!CertVal_DPRowOther,'Certified Values'!CertVal_DPRowAn)-ROW(#REF!)</definedName>
    <definedName name="CertVal_DPRowAn" localSheetId="1">MATCH('Certified Values'!#REF!&amp;"-"&amp;'Certified Values'!CertVal_UOM,#REF!,0)</definedName>
    <definedName name="CertVal_DPRowOther" localSheetId="1">MATCH("Other-"&amp;'Certified Values'!CertVal_UOM,#REF!,0)</definedName>
    <definedName name="CertVal_IsAMGheadRow" localSheetId="1">IF(AND('Certified Values'!CertVal_IsBlnkRow,NOT(ISBLANK('Certified Values'!#REF!))),TRUE,FALSE)</definedName>
    <definedName name="CertVal_IsBlnkRow" localSheetId="4">COUNTA('Certified Values'!#REF!)=0</definedName>
    <definedName name="CertVal_IsBlnkRow" localSheetId="5">COUNTA('Certified Values'!#REF!)=0</definedName>
    <definedName name="CertVal_IsBlnkRow" localSheetId="1">COUNTA('Certified Values'!#REF!)=0</definedName>
    <definedName name="CertVal_IsBlnkRow" localSheetId="6">COUNTA('Certified Values'!#REF!)=0</definedName>
    <definedName name="CertVal_IsBlnkRow" localSheetId="7">COUNTA('Certified Values'!#REF!)=0</definedName>
    <definedName name="CertVal_IsBlnkRow" localSheetId="8">COUNTA('Certified Values'!#REF!)=0</definedName>
    <definedName name="CertVal_IsBlnkRowNext" localSheetId="4">COUNTA('Certified Values'!#REF!)=0</definedName>
    <definedName name="CertVal_IsBlnkRowNext" localSheetId="5">COUNTA('Certified Values'!#REF!)=0</definedName>
    <definedName name="CertVal_IsBlnkRowNext" localSheetId="1">COUNTA('Certified Values'!#REF!)=0</definedName>
    <definedName name="CertVal_IsBlnkRowNext" localSheetId="6">COUNTA('Certified Values'!#REF!)=0</definedName>
    <definedName name="CertVal_IsBlnkRowNext" localSheetId="7">COUNTA('Certified Values'!#REF!)=0</definedName>
    <definedName name="CertVal_IsBlnkRowNext" localSheetId="8">COUNTA('Certified Values'!#REF!)=0</definedName>
    <definedName name="CertVal_Ratio1SDCV" localSheetId="1">IF('Certified Values'!CertVal_IsBlnkRow,"",IF('Certified Values'!#REF!="IND",1,'Certified Values'!#REF!/'Certified Values'!#REF!))</definedName>
    <definedName name="CertVal_TAnovaP" localSheetId="1">IF('Certified Values'!CertVal_IsBlnkRow,"",IF(ISBLANK('Certified Values'!#REF!),"NA",'Certified Values'!#REF!))</definedName>
    <definedName name="CertVal_TIH" localSheetId="1">IF('Certified Values'!CertVal_IsBlnkRow,"",IF('Certified Values'!#REF!="IND",'Certified Values'!#REF!,'Certified Values'!#REF!*'Certified Values'!#REF!))</definedName>
    <definedName name="CertVal_TIL" localSheetId="1">IF('Certified Values'!CertVal_IsBlnkRow,"",IF('Certified Values'!#REF!="IND",'Certified Values'!#REF!,'Certified Values'!#REF!*'Certified Values'!#REF!))</definedName>
    <definedName name="CertVal_UOM" localSheetId="1">IF(ISBLANK('Certified Values'!#REF!),'Certified Values'!#REF!,'Certified Values'!#REF!)</definedName>
    <definedName name="CertVal_UOMx" localSheetId="4">#N/A</definedName>
    <definedName name="CertVal_UOMx" localSheetId="5">#N/A</definedName>
    <definedName name="CertVal_UOMx" localSheetId="6">#N/A</definedName>
    <definedName name="CertVal_UOMx" localSheetId="7">#N/A</definedName>
    <definedName name="CertVal_UOMx" localSheetId="8">#N/A</definedName>
    <definedName name="CertVal_UOMx">IF('Certified Values'!CertVal_IsBlnkRow,"",IF(OR(ISBLANK('Certified Values'!#REF!),'Certified Values'!#REF!='Certified Values'!#REF!),1,VLOOKUP('Certified Values'!#REF!,Parms_Ratio,3,FALSE)/VLOOKUP('Certified Values'!#REF!,Parms_Ratio,3,FALSE)))</definedName>
    <definedName name="CRMCode">'Indicative Values'!#REF!</definedName>
    <definedName name="IndVal_DPCol" localSheetId="2">MATCH('Indicative Values'!IndVal_ValUOMx,#REF!,1)</definedName>
    <definedName name="IndVal_DPIV" localSheetId="2">OFFSET(#REF!,'Indicative Values'!IndVal_DPRow,'Indicative Values'!IndVal_DPCol)</definedName>
    <definedName name="IndVal_DPRow" localSheetId="2">IF(ISNA('Indicative Values'!IndVal_DPRowAn),'Indicative Values'!IndVal_DPRowOther,'Indicative Values'!IndVal_DPRowAn)-ROW(#REF!)</definedName>
    <definedName name="IndVal_DPRowAn" localSheetId="2">MATCH('Indicative Values'!XFC1&amp;"-"&amp;'Indicative Values'!XFD1,#REF!,0)</definedName>
    <definedName name="IndVal_DPRowOther" localSheetId="2">MATCH("Other-"&amp;'Indicative Values'!XFD1,#REF!,0)</definedName>
    <definedName name="IndVal_IsAMGheadRow" localSheetId="2">IF(AND('Indicative Values'!IndVal_IsBlnkRow,NOT(ISBLANK('Indicative Values'!#REF!))),TRUE,FALSE)</definedName>
    <definedName name="IndVal_IsBlnkRow" localSheetId="2">COUNTA('Indicative Values'!#REF!)=0</definedName>
    <definedName name="IndVal_IsBlnkRowNext" localSheetId="2">COUNTA('Indicative Values'!#REF!)=0</definedName>
    <definedName name="IndVal_LimitValDiffUOM" localSheetId="2">AND(ISTEXT('Indicative Values'!XEV1),'Indicative Values'!A1&lt;&gt;'Indicative Values'!XEU1)</definedName>
    <definedName name="IndVal_TableLU1" localSheetId="2">IF(ISNA(MATCH(TRIM('Indicative Values'!XFD1),'Indicative Values'!$B$3:$B$47,0)),'Indicative Values'!IndVal_TableLU2,IF('Indicative Values'!IndVal_TableUOM1="Y",OFFSET('Indicative Values'!$D$2,MATCH(TRIM('Indicative Values'!XFD1),'Indicative Values'!$B$3:$B$47,0),0),"Diff UOM"))</definedName>
    <definedName name="IndVal_TableLU2" localSheetId="2">IF(ISNA(MATCH(TRIM('Indicative Values'!XFD1),'Indicative Values'!$E$3:$E$47,0)),'Indicative Values'!IndVal_TableLU3,IF('Indicative Values'!IndVal_TableUOM2="Y",OFFSET('Indicative Values'!$G$2,MATCH(TRIM('Indicative Values'!XFD1),'Indicative Values'!$E$3:$E$47,0),0),"Diff UOM"))</definedName>
    <definedName name="IndVal_TableLU3" localSheetId="2">IF(ISNA(MATCH(TRIM('Indicative Values'!XFD1),'Indicative Values'!$H$3:$H$47,0)),"No Value",IF('Indicative Values'!IndVal_TableUOM3="Y",OFFSET('Indicative Values'!$J$2,MATCH(TRIM('Indicative Values'!XFD1),'Indicative Values'!$H$3:$H$47,0),0),"Diff UOM"))</definedName>
    <definedName name="IndVal_TableUOM1" localSheetId="2">IF(ISNA(MATCH(TRIM('Indicative Values'!XFD1),'Indicative Values'!$B$3:$B$47,0)),'Indicative Values'!IndVal_TableUOM2,IF(OFFSET('Indicative Values'!$C$2,MATCH(TRIM('Indicative Values'!XFD1),'Indicative Values'!$B$3:$B$47,0),0)='Indicative Values'!A$2,"Y","N"))</definedName>
    <definedName name="IndVal_TableUOM2" localSheetId="2">IF(ISNA(MATCH(TRIM('Indicative Values'!XFD1),'Indicative Values'!$E$3:$E$47,0)),'Indicative Values'!IndVal_TableUOM3,IF(OFFSET('Indicative Values'!$F$2,MATCH(TRIM('Indicative Values'!XFD1),'Indicative Values'!$E$3:$E$47,0),0)='Indicative Values'!A$2,"Y","N"))</definedName>
    <definedName name="IndVal_TableUOM3" localSheetId="2">IF(ISNA(MATCH(TRIM('Indicative Values'!XFD1),'Indicative Values'!$H$3:$H$47,0)),"No Value",IF(OFFSET('Indicative Values'!$I$2,MATCH(TRIM('Indicative Values'!XFD1),'Indicative Values'!$H$3:$H$47,0),0)='Indicative Values'!A$2,"Y","N"))</definedName>
    <definedName name="IndVal_UOMx" localSheetId="2">IF('Indicative Values'!XFD1='Indicative Values'!XET1,1,VLOOKUP('Indicative Values'!XFD1,Parms_Ratio,3,FALSE)/VLOOKUP('Indicative Values'!XET1,Parms_Ratio,3,FALSE))</definedName>
    <definedName name="IndVal_Val" localSheetId="2">IF(ISBLANK('Indicative Values'!XEU1),"",'Indicative Values'!XEU1)</definedName>
    <definedName name="IndVal_ValUOMx" localSheetId="2">IF(ISBLANK('Indicative Values'!XEU1),"",IF(ISTEXT('Indicative Values'!XEU1),'Indicative Values'!XEU1,'Indicative Values'!XEU1*'Indicative Values'!IndVal_UOMx))</definedName>
    <definedName name="Parms_Ratio">#REF!</definedName>
    <definedName name="Parms_RatioName">#REF!</definedName>
    <definedName name="Parms_Tmplt">#REF!</definedName>
    <definedName name="PG_AnUOMn" localSheetId="3">VLOOKUP('Performance Gates'!$A1,CertVal_AnUOM,CertVal_AnUOMnCols,FALSE)</definedName>
    <definedName name="PG_AnUOMx" localSheetId="3">VLOOKUP('Performance Gates'!$A1,CertVal_AnUOM,CertVal_AnUOMxCols,FALSE)</definedName>
    <definedName name="PG_ConstNm" localSheetId="3">IF('Performance Gates'!PG_AnUOMx=1,'Performance Gates'!PG_Val,'Performance Gates'!$A1&amp;" ("&amp;'Performance Gates'!PG_AnUOMn&amp;")")</definedName>
    <definedName name="PG_ConstNmRand" localSheetId="3">IF('Performance Gates'!PG_IsBlnkRowRand,"",'Performance Gates'!PG_ConstNm)</definedName>
    <definedName name="PG_ConstNmRout" localSheetId="3">IF('Performance Gates'!PG_IsBlnkRowRout,"",'Performance Gates'!PG_ConstNm)</definedName>
    <definedName name="PG_IsBlnkRowRand" localSheetId="3">COUNTA('Performance Gates'!$O1:$Z1)=0</definedName>
    <definedName name="PG_IsBlnkRowRandNext" localSheetId="3">COUNTA('Performance Gates'!$O2:$Z2)=0</definedName>
    <definedName name="PG_IsBlnkRowRout" localSheetId="3">COUNTA('Performance Gates'!$B1:$M1)=0</definedName>
    <definedName name="PG_IsBlnkRowRoutNext" localSheetId="3">COUNTA('Performance Gates'!$B2:$M2)=0</definedName>
    <definedName name="PG_Val" localSheetId="3">OFFSET('Performance Gates'!A1,0,-COLUMNS('Performance Gates'!XEE:A)+1)</definedName>
    <definedName name="PG_ValRand" localSheetId="3">IF('Performance Gates'!PG_IsBlnkRowRand,"",'Performance Gates'!PG_Val)</definedName>
    <definedName name="PG_ValRout" localSheetId="3">IF('Performance Gates'!PG_IsBlnkRowRout,"",'Performance Gates'!PG_Val)</definedName>
    <definedName name="PG_ValUOMx" localSheetId="3">'Performance Gates'!PG_Val*'Performance Gates'!PG_AnUOMx</definedName>
    <definedName name="PG_ValUOMxRand" localSheetId="3">IF('Performance Gates'!PG_IsBlnkRowRand,"",'Performance Gates'!PG_ValUOMx)</definedName>
    <definedName name="PG_ValUOMxRout" localSheetId="3">IF('Performance Gates'!PG_IsBlnkRowRout,"",'Performance Gates'!PG_ValUOMx)</definedName>
  </definedNames>
  <calcPr calcId="145621" calcMode="manual"/>
</workbook>
</file>

<file path=xl/calcChain.xml><?xml version="1.0" encoding="utf-8"?>
<calcChain xmlns="http://schemas.openxmlformats.org/spreadsheetml/2006/main">
  <c r="AC1" i="47886" l="1"/>
  <c r="AO13" i="47886" l="1"/>
  <c r="AO71" i="47886"/>
  <c r="AO70" i="47886"/>
  <c r="AO69" i="47886"/>
  <c r="AO68" i="47886"/>
  <c r="AO67" i="47886"/>
  <c r="AO66" i="47886"/>
  <c r="AO65" i="47886"/>
  <c r="AO64" i="47886"/>
  <c r="AO63" i="47886"/>
  <c r="AO62" i="47886"/>
  <c r="AO61" i="47886"/>
  <c r="AO60" i="47886"/>
  <c r="AO59" i="47886"/>
  <c r="AO58" i="47886"/>
  <c r="AO57" i="47886"/>
  <c r="AO56" i="47886"/>
  <c r="AO55" i="47886"/>
  <c r="AO54" i="47886"/>
  <c r="AO53" i="47886"/>
  <c r="AO52" i="47886"/>
  <c r="AO51" i="47886"/>
  <c r="AO50" i="47886"/>
  <c r="AO49" i="47886"/>
  <c r="AO48" i="47886"/>
  <c r="AO47" i="47886"/>
  <c r="AO46" i="47886"/>
  <c r="AO45" i="47886"/>
  <c r="AO44" i="47886"/>
  <c r="AO43" i="47886"/>
  <c r="AO42" i="47886"/>
  <c r="AO41" i="47886"/>
  <c r="AO40" i="47886"/>
  <c r="AO39" i="47886"/>
  <c r="AO38" i="47886"/>
  <c r="AO37" i="47886"/>
  <c r="AO36" i="47886"/>
  <c r="AO35" i="47886"/>
  <c r="AO34" i="47886"/>
  <c r="AO33" i="47886"/>
  <c r="AO32" i="47886"/>
  <c r="AO31" i="47886"/>
  <c r="AO30" i="47886"/>
  <c r="AO29" i="47886"/>
  <c r="AO28" i="47886"/>
  <c r="AO27" i="47886"/>
  <c r="AO26" i="47886"/>
  <c r="AO25" i="47886"/>
  <c r="AO24" i="47886"/>
  <c r="AO23" i="47886"/>
  <c r="AO22" i="47886"/>
  <c r="AO21" i="47886"/>
  <c r="AO20" i="47886"/>
  <c r="AO19" i="47886"/>
  <c r="AO18" i="47886"/>
  <c r="AO17" i="47886"/>
  <c r="AO16" i="47886"/>
  <c r="AO15" i="47886"/>
  <c r="AO14" i="47886"/>
  <c r="AO12" i="47886"/>
  <c r="AO11" i="47886"/>
  <c r="AO10" i="47886"/>
  <c r="AO9" i="47886"/>
  <c r="O3" i="47886"/>
  <c r="B3" i="47886"/>
  <c r="AZ71" i="47886" l="1"/>
  <c r="AY71" i="47886"/>
  <c r="AX71" i="47886"/>
  <c r="AW71" i="47886"/>
  <c r="AV71" i="47886"/>
  <c r="AU71" i="47886"/>
  <c r="AT71" i="47886"/>
  <c r="AS71" i="47886"/>
  <c r="AR71" i="47886"/>
  <c r="AQ71" i="47886"/>
  <c r="AP71" i="47886"/>
  <c r="AM71" i="47886"/>
  <c r="AL71" i="47886"/>
  <c r="AK71" i="47886"/>
  <c r="AJ71" i="47886"/>
  <c r="AI71" i="47886"/>
  <c r="AH71" i="47886"/>
  <c r="AG71" i="47886"/>
  <c r="AF71" i="47886"/>
  <c r="AE71" i="47886"/>
  <c r="AD71" i="47886"/>
  <c r="AC71" i="47886"/>
  <c r="AB71" i="47886"/>
  <c r="AZ70" i="47886"/>
  <c r="AY70" i="47886"/>
  <c r="AX70" i="47886"/>
  <c r="AW70" i="47886"/>
  <c r="AV70" i="47886"/>
  <c r="AU70" i="47886"/>
  <c r="AT70" i="47886"/>
  <c r="AS70" i="47886"/>
  <c r="AR70" i="47886"/>
  <c r="AQ70" i="47886"/>
  <c r="AP70" i="47886"/>
  <c r="AM70" i="47886"/>
  <c r="AL70" i="47886"/>
  <c r="AK70" i="47886"/>
  <c r="AJ70" i="47886"/>
  <c r="AI70" i="47886"/>
  <c r="AH70" i="47886"/>
  <c r="AG70" i="47886"/>
  <c r="AF70" i="47886"/>
  <c r="AE70" i="47886"/>
  <c r="AD70" i="47886"/>
  <c r="AC70" i="47886"/>
  <c r="AB70" i="47886"/>
  <c r="AZ69" i="47886"/>
  <c r="AY69" i="47886"/>
  <c r="AX69" i="47886"/>
  <c r="AW69" i="47886"/>
  <c r="AV69" i="47886"/>
  <c r="AU69" i="47886"/>
  <c r="AT69" i="47886"/>
  <c r="AS69" i="47886"/>
  <c r="AR69" i="47886"/>
  <c r="AQ69" i="47886"/>
  <c r="AP69" i="47886"/>
  <c r="AM69" i="47886"/>
  <c r="AL69" i="47886"/>
  <c r="AK69" i="47886"/>
  <c r="AJ69" i="47886"/>
  <c r="AI69" i="47886"/>
  <c r="AH69" i="47886"/>
  <c r="AG69" i="47886"/>
  <c r="AF69" i="47886"/>
  <c r="AE69" i="47886"/>
  <c r="AD69" i="47886"/>
  <c r="AC69" i="47886"/>
  <c r="AB69" i="47886"/>
  <c r="AZ68" i="47886"/>
  <c r="AY68" i="47886"/>
  <c r="AX68" i="47886"/>
  <c r="AW68" i="47886"/>
  <c r="AV68" i="47886"/>
  <c r="AU68" i="47886"/>
  <c r="AT68" i="47886"/>
  <c r="AS68" i="47886"/>
  <c r="AR68" i="47886"/>
  <c r="AQ68" i="47886"/>
  <c r="AP68" i="47886"/>
  <c r="AM68" i="47886"/>
  <c r="AL68" i="47886"/>
  <c r="AK68" i="47886"/>
  <c r="AJ68" i="47886"/>
  <c r="AI68" i="47886"/>
  <c r="AH68" i="47886"/>
  <c r="AG68" i="47886"/>
  <c r="AF68" i="47886"/>
  <c r="AE68" i="47886"/>
  <c r="AD68" i="47886"/>
  <c r="AC68" i="47886"/>
  <c r="AB68" i="47886"/>
  <c r="AZ67" i="47886"/>
  <c r="AY67" i="47886"/>
  <c r="AX67" i="47886"/>
  <c r="AW67" i="47886"/>
  <c r="AV67" i="47886"/>
  <c r="AU67" i="47886"/>
  <c r="AT67" i="47886"/>
  <c r="AS67" i="47886"/>
  <c r="AR67" i="47886"/>
  <c r="AQ67" i="47886"/>
  <c r="AP67" i="47886"/>
  <c r="AM67" i="47886"/>
  <c r="AL67" i="47886"/>
  <c r="AK67" i="47886"/>
  <c r="AJ67" i="47886"/>
  <c r="AI67" i="47886"/>
  <c r="AH67" i="47886"/>
  <c r="AG67" i="47886"/>
  <c r="AF67" i="47886"/>
  <c r="AE67" i="47886"/>
  <c r="AD67" i="47886"/>
  <c r="AC67" i="47886"/>
  <c r="AB67" i="47886"/>
  <c r="AZ66" i="47886"/>
  <c r="AY66" i="47886"/>
  <c r="AX66" i="47886"/>
  <c r="AW66" i="47886"/>
  <c r="AV66" i="47886"/>
  <c r="AU66" i="47886"/>
  <c r="AT66" i="47886"/>
  <c r="AS66" i="47886"/>
  <c r="AR66" i="47886"/>
  <c r="AQ66" i="47886"/>
  <c r="AP66" i="47886"/>
  <c r="AM66" i="47886"/>
  <c r="AL66" i="47886"/>
  <c r="AK66" i="47886"/>
  <c r="AJ66" i="47886"/>
  <c r="AI66" i="47886"/>
  <c r="AH66" i="47886"/>
  <c r="AG66" i="47886"/>
  <c r="AF66" i="47886"/>
  <c r="AE66" i="47886"/>
  <c r="AD66" i="47886"/>
  <c r="AC66" i="47886"/>
  <c r="AB66" i="47886"/>
  <c r="AZ65" i="47886"/>
  <c r="AY65" i="47886"/>
  <c r="AX65" i="47886"/>
  <c r="AW65" i="47886"/>
  <c r="AV65" i="47886"/>
  <c r="AU65" i="47886"/>
  <c r="AT65" i="47886"/>
  <c r="AS65" i="47886"/>
  <c r="AR65" i="47886"/>
  <c r="AQ65" i="47886"/>
  <c r="AP65" i="47886"/>
  <c r="AM65" i="47886"/>
  <c r="AL65" i="47886"/>
  <c r="AK65" i="47886"/>
  <c r="AJ65" i="47886"/>
  <c r="AI65" i="47886"/>
  <c r="AH65" i="47886"/>
  <c r="AG65" i="47886"/>
  <c r="AF65" i="47886"/>
  <c r="AE65" i="47886"/>
  <c r="AD65" i="47886"/>
  <c r="AC65" i="47886"/>
  <c r="AB65" i="47886"/>
  <c r="AZ64" i="47886"/>
  <c r="AY64" i="47886"/>
  <c r="AX64" i="47886"/>
  <c r="AW64" i="47886"/>
  <c r="AV64" i="47886"/>
  <c r="AU64" i="47886"/>
  <c r="AT64" i="47886"/>
  <c r="AS64" i="47886"/>
  <c r="AR64" i="47886"/>
  <c r="AQ64" i="47886"/>
  <c r="AP64" i="47886"/>
  <c r="AM64" i="47886"/>
  <c r="AL64" i="47886"/>
  <c r="AK64" i="47886"/>
  <c r="AJ64" i="47886"/>
  <c r="AI64" i="47886"/>
  <c r="AH64" i="47886"/>
  <c r="AG64" i="47886"/>
  <c r="AF64" i="47886"/>
  <c r="AE64" i="47886"/>
  <c r="AD64" i="47886"/>
  <c r="AC64" i="47886"/>
  <c r="AB64" i="47886"/>
  <c r="AZ63" i="47886"/>
  <c r="AY63" i="47886"/>
  <c r="AX63" i="47886"/>
  <c r="AW63" i="47886"/>
  <c r="AV63" i="47886"/>
  <c r="AU63" i="47886"/>
  <c r="AT63" i="47886"/>
  <c r="AS63" i="47886"/>
  <c r="AR63" i="47886"/>
  <c r="AQ63" i="47886"/>
  <c r="AP63" i="47886"/>
  <c r="AM63" i="47886"/>
  <c r="AL63" i="47886"/>
  <c r="AK63" i="47886"/>
  <c r="AJ63" i="47886"/>
  <c r="AI63" i="47886"/>
  <c r="AH63" i="47886"/>
  <c r="AG63" i="47886"/>
  <c r="AF63" i="47886"/>
  <c r="AE63" i="47886"/>
  <c r="AD63" i="47886"/>
  <c r="AC63" i="47886"/>
  <c r="AB63" i="47886"/>
  <c r="AZ62" i="47886"/>
  <c r="AY62" i="47886"/>
  <c r="AX62" i="47886"/>
  <c r="AW62" i="47886"/>
  <c r="AV62" i="47886"/>
  <c r="AU62" i="47886"/>
  <c r="AT62" i="47886"/>
  <c r="AS62" i="47886"/>
  <c r="AR62" i="47886"/>
  <c r="AQ62" i="47886"/>
  <c r="AP62" i="47886"/>
  <c r="AM62" i="47886"/>
  <c r="AL62" i="47886"/>
  <c r="AK62" i="47886"/>
  <c r="AJ62" i="47886"/>
  <c r="AI62" i="47886"/>
  <c r="AH62" i="47886"/>
  <c r="AG62" i="47886"/>
  <c r="AF62" i="47886"/>
  <c r="AE62" i="47886"/>
  <c r="AD62" i="47886"/>
  <c r="AC62" i="47886"/>
  <c r="AB62" i="47886"/>
  <c r="AZ61" i="47886"/>
  <c r="AY61" i="47886"/>
  <c r="AX61" i="47886"/>
  <c r="AW61" i="47886"/>
  <c r="AV61" i="47886"/>
  <c r="AU61" i="47886"/>
  <c r="AT61" i="47886"/>
  <c r="AS61" i="47886"/>
  <c r="AR61" i="47886"/>
  <c r="AQ61" i="47886"/>
  <c r="AP61" i="47886"/>
  <c r="AM61" i="47886"/>
  <c r="AL61" i="47886"/>
  <c r="AK61" i="47886"/>
  <c r="AJ61" i="47886"/>
  <c r="AI61" i="47886"/>
  <c r="AH61" i="47886"/>
  <c r="AG61" i="47886"/>
  <c r="AF61" i="47886"/>
  <c r="AE61" i="47886"/>
  <c r="AD61" i="47886"/>
  <c r="AC61" i="47886"/>
  <c r="AB61" i="47886"/>
  <c r="AZ60" i="47886"/>
  <c r="AY60" i="47886"/>
  <c r="AX60" i="47886"/>
  <c r="AW60" i="47886"/>
  <c r="AV60" i="47886"/>
  <c r="AU60" i="47886"/>
  <c r="AT60" i="47886"/>
  <c r="AS60" i="47886"/>
  <c r="AR60" i="47886"/>
  <c r="AQ60" i="47886"/>
  <c r="AP60" i="47886"/>
  <c r="AM60" i="47886"/>
  <c r="AL60" i="47886"/>
  <c r="AK60" i="47886"/>
  <c r="AJ60" i="47886"/>
  <c r="AI60" i="47886"/>
  <c r="AH60" i="47886"/>
  <c r="AG60" i="47886"/>
  <c r="AF60" i="47886"/>
  <c r="AE60" i="47886"/>
  <c r="AD60" i="47886"/>
  <c r="AC60" i="47886"/>
  <c r="AB60" i="47886"/>
  <c r="AZ59" i="47886"/>
  <c r="AY59" i="47886"/>
  <c r="AX59" i="47886"/>
  <c r="AW59" i="47886"/>
  <c r="AV59" i="47886"/>
  <c r="AU59" i="47886"/>
  <c r="AT59" i="47886"/>
  <c r="AS59" i="47886"/>
  <c r="AR59" i="47886"/>
  <c r="AQ59" i="47886"/>
  <c r="AP59" i="47886"/>
  <c r="AM59" i="47886"/>
  <c r="AL59" i="47886"/>
  <c r="AK59" i="47886"/>
  <c r="AJ59" i="47886"/>
  <c r="AI59" i="47886"/>
  <c r="AH59" i="47886"/>
  <c r="AG59" i="47886"/>
  <c r="AF59" i="47886"/>
  <c r="AE59" i="47886"/>
  <c r="AD59" i="47886"/>
  <c r="AC59" i="47886"/>
  <c r="AB59" i="47886"/>
  <c r="AZ58" i="47886"/>
  <c r="AY58" i="47886"/>
  <c r="AX58" i="47886"/>
  <c r="AW58" i="47886"/>
  <c r="AV58" i="47886"/>
  <c r="AU58" i="47886"/>
  <c r="AT58" i="47886"/>
  <c r="AS58" i="47886"/>
  <c r="AR58" i="47886"/>
  <c r="AQ58" i="47886"/>
  <c r="AP58" i="47886"/>
  <c r="AM58" i="47886"/>
  <c r="AL58" i="47886"/>
  <c r="AK58" i="47886"/>
  <c r="AJ58" i="47886"/>
  <c r="AI58" i="47886"/>
  <c r="AH58" i="47886"/>
  <c r="AG58" i="47886"/>
  <c r="AF58" i="47886"/>
  <c r="AE58" i="47886"/>
  <c r="AD58" i="47886"/>
  <c r="AC58" i="47886"/>
  <c r="AB58" i="47886"/>
  <c r="AZ57" i="47886"/>
  <c r="AY57" i="47886"/>
  <c r="AX57" i="47886"/>
  <c r="AW57" i="47886"/>
  <c r="AV57" i="47886"/>
  <c r="AU57" i="47886"/>
  <c r="AT57" i="47886"/>
  <c r="AS57" i="47886"/>
  <c r="AR57" i="47886"/>
  <c r="AQ57" i="47886"/>
  <c r="AP57" i="47886"/>
  <c r="AM57" i="47886"/>
  <c r="AL57" i="47886"/>
  <c r="AK57" i="47886"/>
  <c r="AJ57" i="47886"/>
  <c r="AI57" i="47886"/>
  <c r="AH57" i="47886"/>
  <c r="AG57" i="47886"/>
  <c r="AF57" i="47886"/>
  <c r="AE57" i="47886"/>
  <c r="AD57" i="47886"/>
  <c r="AC57" i="47886"/>
  <c r="AB57" i="47886"/>
  <c r="AZ56" i="47886"/>
  <c r="AY56" i="47886"/>
  <c r="AX56" i="47886"/>
  <c r="AW56" i="47886"/>
  <c r="AV56" i="47886"/>
  <c r="AU56" i="47886"/>
  <c r="AT56" i="47886"/>
  <c r="AS56" i="47886"/>
  <c r="AR56" i="47886"/>
  <c r="AQ56" i="47886"/>
  <c r="AP56" i="47886"/>
  <c r="AM56" i="47886"/>
  <c r="AL56" i="47886"/>
  <c r="AK56" i="47886"/>
  <c r="AJ56" i="47886"/>
  <c r="AI56" i="47886"/>
  <c r="AH56" i="47886"/>
  <c r="AG56" i="47886"/>
  <c r="AF56" i="47886"/>
  <c r="AE56" i="47886"/>
  <c r="AD56" i="47886"/>
  <c r="AC56" i="47886"/>
  <c r="AB56" i="47886"/>
  <c r="AZ55" i="47886"/>
  <c r="AY55" i="47886"/>
  <c r="AX55" i="47886"/>
  <c r="AW55" i="47886"/>
  <c r="AV55" i="47886"/>
  <c r="AU55" i="47886"/>
  <c r="AT55" i="47886"/>
  <c r="AS55" i="47886"/>
  <c r="AR55" i="47886"/>
  <c r="AQ55" i="47886"/>
  <c r="AP55" i="47886"/>
  <c r="AM55" i="47886"/>
  <c r="AL55" i="47886"/>
  <c r="AK55" i="47886"/>
  <c r="AJ55" i="47886"/>
  <c r="AI55" i="47886"/>
  <c r="AH55" i="47886"/>
  <c r="AG55" i="47886"/>
  <c r="AF55" i="47886"/>
  <c r="AE55" i="47886"/>
  <c r="AD55" i="47886"/>
  <c r="AC55" i="47886"/>
  <c r="AB55" i="47886"/>
  <c r="AZ54" i="47886"/>
  <c r="AY54" i="47886"/>
  <c r="AX54" i="47886"/>
  <c r="AW54" i="47886"/>
  <c r="AV54" i="47886"/>
  <c r="AU54" i="47886"/>
  <c r="AT54" i="47886"/>
  <c r="AS54" i="47886"/>
  <c r="AR54" i="47886"/>
  <c r="AQ54" i="47886"/>
  <c r="AP54" i="47886"/>
  <c r="AM54" i="47886"/>
  <c r="AL54" i="47886"/>
  <c r="AK54" i="47886"/>
  <c r="AJ54" i="47886"/>
  <c r="AI54" i="47886"/>
  <c r="AH54" i="47886"/>
  <c r="AG54" i="47886"/>
  <c r="AF54" i="47886"/>
  <c r="AE54" i="47886"/>
  <c r="AD54" i="47886"/>
  <c r="AC54" i="47886"/>
  <c r="AB54" i="47886"/>
  <c r="AZ53" i="47886"/>
  <c r="AY53" i="47886"/>
  <c r="AX53" i="47886"/>
  <c r="AW53" i="47886"/>
  <c r="AV53" i="47886"/>
  <c r="AU53" i="47886"/>
  <c r="AT53" i="47886"/>
  <c r="AS53" i="47886"/>
  <c r="AR53" i="47886"/>
  <c r="AQ53" i="47886"/>
  <c r="AP53" i="47886"/>
  <c r="AM53" i="47886"/>
  <c r="AL53" i="47886"/>
  <c r="AK53" i="47886"/>
  <c r="AJ53" i="47886"/>
  <c r="AI53" i="47886"/>
  <c r="AH53" i="47886"/>
  <c r="AG53" i="47886"/>
  <c r="AF53" i="47886"/>
  <c r="AE53" i="47886"/>
  <c r="AD53" i="47886"/>
  <c r="AC53" i="47886"/>
  <c r="AB53" i="47886"/>
  <c r="AZ52" i="47886"/>
  <c r="AY52" i="47886"/>
  <c r="AX52" i="47886"/>
  <c r="AW52" i="47886"/>
  <c r="AV52" i="47886"/>
  <c r="AU52" i="47886"/>
  <c r="AT52" i="47886"/>
  <c r="AS52" i="47886"/>
  <c r="AR52" i="47886"/>
  <c r="AQ52" i="47886"/>
  <c r="AP52" i="47886"/>
  <c r="AM52" i="47886"/>
  <c r="AL52" i="47886"/>
  <c r="AK52" i="47886"/>
  <c r="AJ52" i="47886"/>
  <c r="AI52" i="47886"/>
  <c r="AH52" i="47886"/>
  <c r="AG52" i="47886"/>
  <c r="AF52" i="47886"/>
  <c r="AE52" i="47886"/>
  <c r="AD52" i="47886"/>
  <c r="AC52" i="47886"/>
  <c r="AB52" i="47886"/>
  <c r="AZ51" i="47886"/>
  <c r="AY51" i="47886"/>
  <c r="AX51" i="47886"/>
  <c r="AW51" i="47886"/>
  <c r="AV51" i="47886"/>
  <c r="AU51" i="47886"/>
  <c r="AT51" i="47886"/>
  <c r="AS51" i="47886"/>
  <c r="AR51" i="47886"/>
  <c r="AQ51" i="47886"/>
  <c r="AP51" i="47886"/>
  <c r="AM51" i="47886"/>
  <c r="AL51" i="47886"/>
  <c r="AK51" i="47886"/>
  <c r="AJ51" i="47886"/>
  <c r="AI51" i="47886"/>
  <c r="AH51" i="47886"/>
  <c r="AG51" i="47886"/>
  <c r="AF51" i="47886"/>
  <c r="AE51" i="47886"/>
  <c r="AD51" i="47886"/>
  <c r="AC51" i="47886"/>
  <c r="AB51" i="47886"/>
  <c r="AZ50" i="47886"/>
  <c r="AY50" i="47886"/>
  <c r="AX50" i="47886"/>
  <c r="AW50" i="47886"/>
  <c r="AV50" i="47886"/>
  <c r="AU50" i="47886"/>
  <c r="AT50" i="47886"/>
  <c r="AS50" i="47886"/>
  <c r="AR50" i="47886"/>
  <c r="AQ50" i="47886"/>
  <c r="AP50" i="47886"/>
  <c r="AM50" i="47886"/>
  <c r="AL50" i="47886"/>
  <c r="AK50" i="47886"/>
  <c r="AJ50" i="47886"/>
  <c r="AI50" i="47886"/>
  <c r="AH50" i="47886"/>
  <c r="AG50" i="47886"/>
  <c r="AF50" i="47886"/>
  <c r="AE50" i="47886"/>
  <c r="AD50" i="47886"/>
  <c r="AC50" i="47886"/>
  <c r="AB50" i="47886"/>
  <c r="AZ49" i="47886"/>
  <c r="AY49" i="47886"/>
  <c r="AX49" i="47886"/>
  <c r="AW49" i="47886"/>
  <c r="AV49" i="47886"/>
  <c r="AU49" i="47886"/>
  <c r="AT49" i="47886"/>
  <c r="AS49" i="47886"/>
  <c r="AR49" i="47886"/>
  <c r="AQ49" i="47886"/>
  <c r="AP49" i="47886"/>
  <c r="AM49" i="47886"/>
  <c r="AL49" i="47886"/>
  <c r="AK49" i="47886"/>
  <c r="AJ49" i="47886"/>
  <c r="AI49" i="47886"/>
  <c r="AH49" i="47886"/>
  <c r="AG49" i="47886"/>
  <c r="AF49" i="47886"/>
  <c r="AE49" i="47886"/>
  <c r="AD49" i="47886"/>
  <c r="AC49" i="47886"/>
  <c r="AB49" i="47886"/>
  <c r="AZ48" i="47886"/>
  <c r="AY48" i="47886"/>
  <c r="AX48" i="47886"/>
  <c r="AW48" i="47886"/>
  <c r="AV48" i="47886"/>
  <c r="AU48" i="47886"/>
  <c r="AT48" i="47886"/>
  <c r="AS48" i="47886"/>
  <c r="AR48" i="47886"/>
  <c r="AQ48" i="47886"/>
  <c r="AP48" i="47886"/>
  <c r="AM48" i="47886"/>
  <c r="AL48" i="47886"/>
  <c r="AK48" i="47886"/>
  <c r="AJ48" i="47886"/>
  <c r="AI48" i="47886"/>
  <c r="AH48" i="47886"/>
  <c r="AG48" i="47886"/>
  <c r="AF48" i="47886"/>
  <c r="AE48" i="47886"/>
  <c r="AD48" i="47886"/>
  <c r="AC48" i="47886"/>
  <c r="AB48" i="47886"/>
  <c r="AZ47" i="47886"/>
  <c r="AY47" i="47886"/>
  <c r="AX47" i="47886"/>
  <c r="AW47" i="47886"/>
  <c r="AV47" i="47886"/>
  <c r="AU47" i="47886"/>
  <c r="AT47" i="47886"/>
  <c r="AS47" i="47886"/>
  <c r="AR47" i="47886"/>
  <c r="AQ47" i="47886"/>
  <c r="AP47" i="47886"/>
  <c r="AM47" i="47886"/>
  <c r="AL47" i="47886"/>
  <c r="AK47" i="47886"/>
  <c r="AJ47" i="47886"/>
  <c r="AI47" i="47886"/>
  <c r="AH47" i="47886"/>
  <c r="AG47" i="47886"/>
  <c r="AF47" i="47886"/>
  <c r="AE47" i="47886"/>
  <c r="AD47" i="47886"/>
  <c r="AC47" i="47886"/>
  <c r="AB47" i="47886"/>
  <c r="AZ46" i="47886"/>
  <c r="AY46" i="47886"/>
  <c r="AX46" i="47886"/>
  <c r="AW46" i="47886"/>
  <c r="AV46" i="47886"/>
  <c r="AU46" i="47886"/>
  <c r="AT46" i="47886"/>
  <c r="AS46" i="47886"/>
  <c r="AR46" i="47886"/>
  <c r="AQ46" i="47886"/>
  <c r="AP46" i="47886"/>
  <c r="AM46" i="47886"/>
  <c r="AL46" i="47886"/>
  <c r="AK46" i="47886"/>
  <c r="AJ46" i="47886"/>
  <c r="AI46" i="47886"/>
  <c r="AH46" i="47886"/>
  <c r="AG46" i="47886"/>
  <c r="AF46" i="47886"/>
  <c r="AE46" i="47886"/>
  <c r="AD46" i="47886"/>
  <c r="AC46" i="47886"/>
  <c r="AB46" i="47886"/>
  <c r="AZ45" i="47886"/>
  <c r="AY45" i="47886"/>
  <c r="AX45" i="47886"/>
  <c r="AW45" i="47886"/>
  <c r="AV45" i="47886"/>
  <c r="AU45" i="47886"/>
  <c r="AT45" i="47886"/>
  <c r="AS45" i="47886"/>
  <c r="AR45" i="47886"/>
  <c r="AQ45" i="47886"/>
  <c r="AP45" i="47886"/>
  <c r="AM45" i="47886"/>
  <c r="AL45" i="47886"/>
  <c r="AK45" i="47886"/>
  <c r="AJ45" i="47886"/>
  <c r="AI45" i="47886"/>
  <c r="AH45" i="47886"/>
  <c r="AG45" i="47886"/>
  <c r="AF45" i="47886"/>
  <c r="AE45" i="47886"/>
  <c r="AD45" i="47886"/>
  <c r="AC45" i="47886"/>
  <c r="AB45" i="47886"/>
  <c r="AZ44" i="47886"/>
  <c r="AY44" i="47886"/>
  <c r="AX44" i="47886"/>
  <c r="AW44" i="47886"/>
  <c r="AV44" i="47886"/>
  <c r="AU44" i="47886"/>
  <c r="AT44" i="47886"/>
  <c r="AS44" i="47886"/>
  <c r="AR44" i="47886"/>
  <c r="AQ44" i="47886"/>
  <c r="AP44" i="47886"/>
  <c r="AM44" i="47886"/>
  <c r="AL44" i="47886"/>
  <c r="AK44" i="47886"/>
  <c r="AJ44" i="47886"/>
  <c r="AI44" i="47886"/>
  <c r="AH44" i="47886"/>
  <c r="AG44" i="47886"/>
  <c r="AF44" i="47886"/>
  <c r="AE44" i="47886"/>
  <c r="AD44" i="47886"/>
  <c r="AC44" i="47886"/>
  <c r="AB44" i="47886"/>
  <c r="AZ43" i="47886"/>
  <c r="AY43" i="47886"/>
  <c r="AX43" i="47886"/>
  <c r="AW43" i="47886"/>
  <c r="AV43" i="47886"/>
  <c r="AU43" i="47886"/>
  <c r="AT43" i="47886"/>
  <c r="AS43" i="47886"/>
  <c r="AR43" i="47886"/>
  <c r="AQ43" i="47886"/>
  <c r="AP43" i="47886"/>
  <c r="AM43" i="47886"/>
  <c r="AL43" i="47886"/>
  <c r="AK43" i="47886"/>
  <c r="AJ43" i="47886"/>
  <c r="AI43" i="47886"/>
  <c r="AH43" i="47886"/>
  <c r="AG43" i="47886"/>
  <c r="AF43" i="47886"/>
  <c r="AE43" i="47886"/>
  <c r="AD43" i="47886"/>
  <c r="AC43" i="47886"/>
  <c r="AB43" i="47886"/>
  <c r="AZ42" i="47886"/>
  <c r="AY42" i="47886"/>
  <c r="AX42" i="47886"/>
  <c r="AW42" i="47886"/>
  <c r="AV42" i="47886"/>
  <c r="AU42" i="47886"/>
  <c r="AT42" i="47886"/>
  <c r="AS42" i="47886"/>
  <c r="AR42" i="47886"/>
  <c r="AQ42" i="47886"/>
  <c r="AP42" i="47886"/>
  <c r="AM42" i="47886"/>
  <c r="AL42" i="47886"/>
  <c r="AK42" i="47886"/>
  <c r="AJ42" i="47886"/>
  <c r="AI42" i="47886"/>
  <c r="AH42" i="47886"/>
  <c r="AG42" i="47886"/>
  <c r="AF42" i="47886"/>
  <c r="AE42" i="47886"/>
  <c r="AD42" i="47886"/>
  <c r="AC42" i="47886"/>
  <c r="AB42" i="47886"/>
  <c r="AZ41" i="47886"/>
  <c r="AY41" i="47886"/>
  <c r="AX41" i="47886"/>
  <c r="AW41" i="47886"/>
  <c r="AV41" i="47886"/>
  <c r="AU41" i="47886"/>
  <c r="AT41" i="47886"/>
  <c r="AS41" i="47886"/>
  <c r="AR41" i="47886"/>
  <c r="AQ41" i="47886"/>
  <c r="AP41" i="47886"/>
  <c r="AM41" i="47886"/>
  <c r="AL41" i="47886"/>
  <c r="AK41" i="47886"/>
  <c r="AJ41" i="47886"/>
  <c r="AI41" i="47886"/>
  <c r="AH41" i="47886"/>
  <c r="AG41" i="47886"/>
  <c r="AF41" i="47886"/>
  <c r="AE41" i="47886"/>
  <c r="AD41" i="47886"/>
  <c r="AC41" i="47886"/>
  <c r="AB41" i="47886"/>
  <c r="AZ40" i="47886"/>
  <c r="AY40" i="47886"/>
  <c r="AX40" i="47886"/>
  <c r="AW40" i="47886"/>
  <c r="AV40" i="47886"/>
  <c r="AU40" i="47886"/>
  <c r="AT40" i="47886"/>
  <c r="AS40" i="47886"/>
  <c r="AR40" i="47886"/>
  <c r="AQ40" i="47886"/>
  <c r="AP40" i="47886"/>
  <c r="AM40" i="47886"/>
  <c r="AL40" i="47886"/>
  <c r="AK40" i="47886"/>
  <c r="AJ40" i="47886"/>
  <c r="AI40" i="47886"/>
  <c r="AH40" i="47886"/>
  <c r="AG40" i="47886"/>
  <c r="AF40" i="47886"/>
  <c r="AE40" i="47886"/>
  <c r="AD40" i="47886"/>
  <c r="AC40" i="47886"/>
  <c r="AB40" i="47886"/>
  <c r="AZ39" i="47886"/>
  <c r="AY39" i="47886"/>
  <c r="AX39" i="47886"/>
  <c r="AW39" i="47886"/>
  <c r="AV39" i="47886"/>
  <c r="AU39" i="47886"/>
  <c r="AT39" i="47886"/>
  <c r="AS39" i="47886"/>
  <c r="AR39" i="47886"/>
  <c r="AQ39" i="47886"/>
  <c r="AP39" i="47886"/>
  <c r="AM39" i="47886"/>
  <c r="AL39" i="47886"/>
  <c r="AK39" i="47886"/>
  <c r="AJ39" i="47886"/>
  <c r="AI39" i="47886"/>
  <c r="AH39" i="47886"/>
  <c r="AG39" i="47886"/>
  <c r="AF39" i="47886"/>
  <c r="AE39" i="47886"/>
  <c r="AD39" i="47886"/>
  <c r="AC39" i="47886"/>
  <c r="AB39" i="47886"/>
  <c r="AZ38" i="47886"/>
  <c r="AY38" i="47886"/>
  <c r="AX38" i="47886"/>
  <c r="AW38" i="47886"/>
  <c r="AV38" i="47886"/>
  <c r="AU38" i="47886"/>
  <c r="AT38" i="47886"/>
  <c r="AS38" i="47886"/>
  <c r="AR38" i="47886"/>
  <c r="AQ38" i="47886"/>
  <c r="AP38" i="47886"/>
  <c r="AM38" i="47886"/>
  <c r="AL38" i="47886"/>
  <c r="AK38" i="47886"/>
  <c r="AJ38" i="47886"/>
  <c r="AI38" i="47886"/>
  <c r="AH38" i="47886"/>
  <c r="AG38" i="47886"/>
  <c r="AF38" i="47886"/>
  <c r="AE38" i="47886"/>
  <c r="AD38" i="47886"/>
  <c r="AC38" i="47886"/>
  <c r="AB38" i="47886"/>
  <c r="AZ37" i="47886"/>
  <c r="AY37" i="47886"/>
  <c r="AX37" i="47886"/>
  <c r="AW37" i="47886"/>
  <c r="AV37" i="47886"/>
  <c r="AU37" i="47886"/>
  <c r="AT37" i="47886"/>
  <c r="AS37" i="47886"/>
  <c r="AR37" i="47886"/>
  <c r="AQ37" i="47886"/>
  <c r="AP37" i="47886"/>
  <c r="AM37" i="47886"/>
  <c r="AL37" i="47886"/>
  <c r="AK37" i="47886"/>
  <c r="AI37" i="47886"/>
  <c r="AH37" i="47886"/>
  <c r="AG37" i="47886"/>
  <c r="AF37" i="47886"/>
  <c r="AE37" i="47886"/>
  <c r="AD37" i="47886"/>
  <c r="AC37" i="47886"/>
  <c r="AB37" i="47886"/>
  <c r="AZ36" i="47886"/>
  <c r="AY36" i="47886"/>
  <c r="AX36" i="47886"/>
  <c r="AW36" i="47886"/>
  <c r="AV36" i="47886"/>
  <c r="AU36" i="47886"/>
  <c r="AT36" i="47886"/>
  <c r="AS36" i="47886"/>
  <c r="AR36" i="47886"/>
  <c r="AQ36" i="47886"/>
  <c r="AP36" i="47886"/>
  <c r="AM36" i="47886"/>
  <c r="AL36" i="47886"/>
  <c r="AK36" i="47886"/>
  <c r="AJ36" i="47886"/>
  <c r="AI36" i="47886"/>
  <c r="AH36" i="47886"/>
  <c r="AG36" i="47886"/>
  <c r="AF36" i="47886"/>
  <c r="AE36" i="47886"/>
  <c r="AD36" i="47886"/>
  <c r="AC36" i="47886"/>
  <c r="AB36" i="47886"/>
  <c r="AZ35" i="47886"/>
  <c r="AY35" i="47886"/>
  <c r="AX35" i="47886"/>
  <c r="AW35" i="47886"/>
  <c r="AV35" i="47886"/>
  <c r="AU35" i="47886"/>
  <c r="AT35" i="47886"/>
  <c r="AS35" i="47886"/>
  <c r="AR35" i="47886"/>
  <c r="AQ35" i="47886"/>
  <c r="AP35" i="47886"/>
  <c r="AM35" i="47886"/>
  <c r="AL35" i="47886"/>
  <c r="AK35" i="47886"/>
  <c r="AJ35" i="47886"/>
  <c r="AI35" i="47886"/>
  <c r="AH35" i="47886"/>
  <c r="AG35" i="47886"/>
  <c r="AF35" i="47886"/>
  <c r="AE35" i="47886"/>
  <c r="AD35" i="47886"/>
  <c r="AC35" i="47886"/>
  <c r="AB35" i="47886"/>
  <c r="AZ34" i="47886"/>
  <c r="AY34" i="47886"/>
  <c r="AX34" i="47886"/>
  <c r="AW34" i="47886"/>
  <c r="AV34" i="47886"/>
  <c r="AU34" i="47886"/>
  <c r="AT34" i="47886"/>
  <c r="AS34" i="47886"/>
  <c r="AR34" i="47886"/>
  <c r="AQ34" i="47886"/>
  <c r="AP34" i="47886"/>
  <c r="AM34" i="47886"/>
  <c r="AL34" i="47886"/>
  <c r="AK34" i="47886"/>
  <c r="AJ34" i="47886"/>
  <c r="AI34" i="47886"/>
  <c r="AH34" i="47886"/>
  <c r="AG34" i="47886"/>
  <c r="AF34" i="47886"/>
  <c r="AE34" i="47886"/>
  <c r="AD34" i="47886"/>
  <c r="AC34" i="47886"/>
  <c r="AB34" i="47886"/>
  <c r="AZ33" i="47886"/>
  <c r="AY33" i="47886"/>
  <c r="AX33" i="47886"/>
  <c r="AW33" i="47886"/>
  <c r="AV33" i="47886"/>
  <c r="AU33" i="47886"/>
  <c r="AT33" i="47886"/>
  <c r="AS33" i="47886"/>
  <c r="AR33" i="47886"/>
  <c r="AQ33" i="47886"/>
  <c r="AP33" i="47886"/>
  <c r="AM33" i="47886"/>
  <c r="AL33" i="47886"/>
  <c r="AK33" i="47886"/>
  <c r="AJ33" i="47886"/>
  <c r="AI33" i="47886"/>
  <c r="AH33" i="47886"/>
  <c r="AG33" i="47886"/>
  <c r="AF33" i="47886"/>
  <c r="AE33" i="47886"/>
  <c r="AD33" i="47886"/>
  <c r="AC33" i="47886"/>
  <c r="AB33" i="47886"/>
  <c r="AZ32" i="47886"/>
  <c r="AY32" i="47886"/>
  <c r="AX32" i="47886"/>
  <c r="AW32" i="47886"/>
  <c r="AV32" i="47886"/>
  <c r="AU32" i="47886"/>
  <c r="AT32" i="47886"/>
  <c r="AS32" i="47886"/>
  <c r="AR32" i="47886"/>
  <c r="AQ32" i="47886"/>
  <c r="AP32" i="47886"/>
  <c r="AM32" i="47886"/>
  <c r="AL32" i="47886"/>
  <c r="AK32" i="47886"/>
  <c r="AJ32" i="47886"/>
  <c r="AI32" i="47886"/>
  <c r="AH32" i="47886"/>
  <c r="AG32" i="47886"/>
  <c r="AF32" i="47886"/>
  <c r="AE32" i="47886"/>
  <c r="AD32" i="47886"/>
  <c r="AC32" i="47886"/>
  <c r="AB32" i="47886"/>
  <c r="AZ31" i="47886"/>
  <c r="AY31" i="47886"/>
  <c r="AX31" i="47886"/>
  <c r="AW31" i="47886"/>
  <c r="AV31" i="47886"/>
  <c r="AU31" i="47886"/>
  <c r="AT31" i="47886"/>
  <c r="AS31" i="47886"/>
  <c r="AR31" i="47886"/>
  <c r="AQ31" i="47886"/>
  <c r="AP31" i="47886"/>
  <c r="AM31" i="47886"/>
  <c r="AL31" i="47886"/>
  <c r="AK31" i="47886"/>
  <c r="AJ31" i="47886"/>
  <c r="AI31" i="47886"/>
  <c r="AH31" i="47886"/>
  <c r="AG31" i="47886"/>
  <c r="AF31" i="47886"/>
  <c r="AE31" i="47886"/>
  <c r="AD31" i="47886"/>
  <c r="AC31" i="47886"/>
  <c r="AB31" i="47886"/>
  <c r="AZ30" i="47886"/>
  <c r="AY30" i="47886"/>
  <c r="AX30" i="47886"/>
  <c r="AW30" i="47886"/>
  <c r="AV30" i="47886"/>
  <c r="AU30" i="47886"/>
  <c r="AT30" i="47886"/>
  <c r="AS30" i="47886"/>
  <c r="AR30" i="47886"/>
  <c r="AQ30" i="47886"/>
  <c r="AP30" i="47886"/>
  <c r="AM30" i="47886"/>
  <c r="AL30" i="47886"/>
  <c r="AK30" i="47886"/>
  <c r="AJ30" i="47886"/>
  <c r="AI30" i="47886"/>
  <c r="AH30" i="47886"/>
  <c r="AG30" i="47886"/>
  <c r="AF30" i="47886"/>
  <c r="AE30" i="47886"/>
  <c r="AD30" i="47886"/>
  <c r="AC30" i="47886"/>
  <c r="AB30" i="47886"/>
  <c r="AZ29" i="47886"/>
  <c r="AY29" i="47886"/>
  <c r="AX29" i="47886"/>
  <c r="AW29" i="47886"/>
  <c r="AV29" i="47886"/>
  <c r="AU29" i="47886"/>
  <c r="AT29" i="47886"/>
  <c r="AS29" i="47886"/>
  <c r="AR29" i="47886"/>
  <c r="AQ29" i="47886"/>
  <c r="AP29" i="47886"/>
  <c r="AM29" i="47886"/>
  <c r="AL29" i="47886"/>
  <c r="AK29" i="47886"/>
  <c r="AJ29" i="47886"/>
  <c r="AI29" i="47886"/>
  <c r="AH29" i="47886"/>
  <c r="AG29" i="47886"/>
  <c r="AF29" i="47886"/>
  <c r="AE29" i="47886"/>
  <c r="AD29" i="47886"/>
  <c r="AC29" i="47886"/>
  <c r="AB29" i="47886"/>
  <c r="AZ28" i="47886"/>
  <c r="AY28" i="47886"/>
  <c r="AX28" i="47886"/>
  <c r="AW28" i="47886"/>
  <c r="AV28" i="47886"/>
  <c r="AU28" i="47886"/>
  <c r="AT28" i="47886"/>
  <c r="AS28" i="47886"/>
  <c r="AR28" i="47886"/>
  <c r="AQ28" i="47886"/>
  <c r="AP28" i="47886"/>
  <c r="AM28" i="47886"/>
  <c r="AL28" i="47886"/>
  <c r="AK28" i="47886"/>
  <c r="AJ28" i="47886"/>
  <c r="AI28" i="47886"/>
  <c r="AH28" i="47886"/>
  <c r="AG28" i="47886"/>
  <c r="AF28" i="47886"/>
  <c r="AE28" i="47886"/>
  <c r="AD28" i="47886"/>
  <c r="AC28" i="47886"/>
  <c r="AB28" i="47886"/>
  <c r="AZ27" i="47886"/>
  <c r="AY27" i="47886"/>
  <c r="AX27" i="47886"/>
  <c r="AW27" i="47886"/>
  <c r="AV27" i="47886"/>
  <c r="AU27" i="47886"/>
  <c r="AT27" i="47886"/>
  <c r="AS27" i="47886"/>
  <c r="AR27" i="47886"/>
  <c r="AQ27" i="47886"/>
  <c r="AP27" i="47886"/>
  <c r="AM27" i="47886"/>
  <c r="AL27" i="47886"/>
  <c r="AK27" i="47886"/>
  <c r="AJ27" i="47886"/>
  <c r="AI27" i="47886"/>
  <c r="AH27" i="47886"/>
  <c r="AG27" i="47886"/>
  <c r="AF27" i="47886"/>
  <c r="AE27" i="47886"/>
  <c r="AD27" i="47886"/>
  <c r="AC27" i="47886"/>
  <c r="AB27" i="47886"/>
  <c r="AZ26" i="47886"/>
  <c r="AY26" i="47886"/>
  <c r="AX26" i="47886"/>
  <c r="AW26" i="47886"/>
  <c r="AV26" i="47886"/>
  <c r="AU26" i="47886"/>
  <c r="AT26" i="47886"/>
  <c r="AS26" i="47886"/>
  <c r="AR26" i="47886"/>
  <c r="AQ26" i="47886"/>
  <c r="AP26" i="47886"/>
  <c r="AM26" i="47886"/>
  <c r="AL26" i="47886"/>
  <c r="AK26" i="47886"/>
  <c r="AJ26" i="47886"/>
  <c r="AI26" i="47886"/>
  <c r="AH26" i="47886"/>
  <c r="AG26" i="47886"/>
  <c r="AF26" i="47886"/>
  <c r="AE26" i="47886"/>
  <c r="AD26" i="47886"/>
  <c r="AC26" i="47886"/>
  <c r="AB26" i="47886"/>
  <c r="AZ25" i="47886"/>
  <c r="AY25" i="47886"/>
  <c r="AX25" i="47886"/>
  <c r="AW25" i="47886"/>
  <c r="AV25" i="47886"/>
  <c r="AU25" i="47886"/>
  <c r="AT25" i="47886"/>
  <c r="AS25" i="47886"/>
  <c r="AR25" i="47886"/>
  <c r="AQ25" i="47886"/>
  <c r="AP25" i="47886"/>
  <c r="AM25" i="47886"/>
  <c r="AL25" i="47886"/>
  <c r="AK25" i="47886"/>
  <c r="AJ25" i="47886"/>
  <c r="AI25" i="47886"/>
  <c r="AH25" i="47886"/>
  <c r="AG25" i="47886"/>
  <c r="AF25" i="47886"/>
  <c r="AE25" i="47886"/>
  <c r="AD25" i="47886"/>
  <c r="AC25" i="47886"/>
  <c r="AB25" i="47886"/>
  <c r="AZ24" i="47886"/>
  <c r="AY24" i="47886"/>
  <c r="AX24" i="47886"/>
  <c r="AW24" i="47886"/>
  <c r="AV24" i="47886"/>
  <c r="AU24" i="47886"/>
  <c r="AT24" i="47886"/>
  <c r="AS24" i="47886"/>
  <c r="AR24" i="47886"/>
  <c r="AQ24" i="47886"/>
  <c r="AP24" i="47886"/>
  <c r="AM24" i="47886"/>
  <c r="AL24" i="47886"/>
  <c r="AK24" i="47886"/>
  <c r="AJ24" i="47886"/>
  <c r="AI24" i="47886"/>
  <c r="AH24" i="47886"/>
  <c r="AG24" i="47886"/>
  <c r="AF24" i="47886"/>
  <c r="AE24" i="47886"/>
  <c r="AD24" i="47886"/>
  <c r="AC24" i="47886"/>
  <c r="AB24" i="47886"/>
  <c r="AZ23" i="47886"/>
  <c r="AY23" i="47886"/>
  <c r="AX23" i="47886"/>
  <c r="AW23" i="47886"/>
  <c r="AV23" i="47886"/>
  <c r="AU23" i="47886"/>
  <c r="AT23" i="47886"/>
  <c r="AS23" i="47886"/>
  <c r="AR23" i="47886"/>
  <c r="AQ23" i="47886"/>
  <c r="AP23" i="47886"/>
  <c r="AM23" i="47886"/>
  <c r="AL23" i="47886"/>
  <c r="AK23" i="47886"/>
  <c r="AJ23" i="47886"/>
  <c r="AI23" i="47886"/>
  <c r="AH23" i="47886"/>
  <c r="AG23" i="47886"/>
  <c r="AF23" i="47886"/>
  <c r="AE23" i="47886"/>
  <c r="AD23" i="47886"/>
  <c r="AC23" i="47886"/>
  <c r="AB23" i="47886"/>
  <c r="AZ22" i="47886"/>
  <c r="AY22" i="47886"/>
  <c r="AX22" i="47886"/>
  <c r="AW22" i="47886"/>
  <c r="AV22" i="47886"/>
  <c r="AU22" i="47886"/>
  <c r="AT22" i="47886"/>
  <c r="AS22" i="47886"/>
  <c r="AR22" i="47886"/>
  <c r="AQ22" i="47886"/>
  <c r="AP22" i="47886"/>
  <c r="AM22" i="47886"/>
  <c r="AL22" i="47886"/>
  <c r="AK22" i="47886"/>
  <c r="AJ22" i="47886"/>
  <c r="AI22" i="47886"/>
  <c r="AH22" i="47886"/>
  <c r="AG22" i="47886"/>
  <c r="AF22" i="47886"/>
  <c r="AE22" i="47886"/>
  <c r="AD22" i="47886"/>
  <c r="AC22" i="47886"/>
  <c r="AB22" i="47886"/>
  <c r="AZ21" i="47886"/>
  <c r="AY21" i="47886"/>
  <c r="AX21" i="47886"/>
  <c r="AW21" i="47886"/>
  <c r="AV21" i="47886"/>
  <c r="AU21" i="47886"/>
  <c r="AT21" i="47886"/>
  <c r="AS21" i="47886"/>
  <c r="AR21" i="47886"/>
  <c r="AQ21" i="47886"/>
  <c r="AP21" i="47886"/>
  <c r="AM21" i="47886"/>
  <c r="AL21" i="47886"/>
  <c r="AK21" i="47886"/>
  <c r="AJ21" i="47886"/>
  <c r="AI21" i="47886"/>
  <c r="AH21" i="47886"/>
  <c r="AG21" i="47886"/>
  <c r="AF21" i="47886"/>
  <c r="AE21" i="47886"/>
  <c r="AD21" i="47886"/>
  <c r="AC21" i="47886"/>
  <c r="AB21" i="47886"/>
  <c r="AZ20" i="47886"/>
  <c r="AY20" i="47886"/>
  <c r="AX20" i="47886"/>
  <c r="AW20" i="47886"/>
  <c r="AV20" i="47886"/>
  <c r="AU20" i="47886"/>
  <c r="AT20" i="47886"/>
  <c r="AS20" i="47886"/>
  <c r="AR20" i="47886"/>
  <c r="AQ20" i="47886"/>
  <c r="AP20" i="47886"/>
  <c r="AM20" i="47886"/>
  <c r="AL20" i="47886"/>
  <c r="AK20" i="47886"/>
  <c r="AJ20" i="47886"/>
  <c r="AI20" i="47886"/>
  <c r="AH20" i="47886"/>
  <c r="AG20" i="47886"/>
  <c r="AF20" i="47886"/>
  <c r="AE20" i="47886"/>
  <c r="AD20" i="47886"/>
  <c r="AC20" i="47886"/>
  <c r="AB20" i="47886"/>
  <c r="AZ19" i="47886"/>
  <c r="AY19" i="47886"/>
  <c r="AX19" i="47886"/>
  <c r="AW19" i="47886"/>
  <c r="AV19" i="47886"/>
  <c r="AU19" i="47886"/>
  <c r="AT19" i="47886"/>
  <c r="AS19" i="47886"/>
  <c r="AR19" i="47886"/>
  <c r="AQ19" i="47886"/>
  <c r="AP19" i="47886"/>
  <c r="AM19" i="47886"/>
  <c r="AL19" i="47886"/>
  <c r="AK19" i="47886"/>
  <c r="AJ19" i="47886"/>
  <c r="AI19" i="47886"/>
  <c r="AH19" i="47886"/>
  <c r="AG19" i="47886"/>
  <c r="AF19" i="47886"/>
  <c r="AE19" i="47886"/>
  <c r="AD19" i="47886"/>
  <c r="AC19" i="47886"/>
  <c r="AB19" i="47886"/>
  <c r="AZ18" i="47886"/>
  <c r="AY18" i="47886"/>
  <c r="AX18" i="47886"/>
  <c r="AW18" i="47886"/>
  <c r="AV18" i="47886"/>
  <c r="AU18" i="47886"/>
  <c r="AT18" i="47886"/>
  <c r="AS18" i="47886"/>
  <c r="AR18" i="47886"/>
  <c r="AQ18" i="47886"/>
  <c r="AP18" i="47886"/>
  <c r="AM18" i="47886"/>
  <c r="AL18" i="47886"/>
  <c r="AK18" i="47886"/>
  <c r="AJ18" i="47886"/>
  <c r="AI18" i="47886"/>
  <c r="AH18" i="47886"/>
  <c r="AG18" i="47886"/>
  <c r="AF18" i="47886"/>
  <c r="AE18" i="47886"/>
  <c r="AD18" i="47886"/>
  <c r="AC18" i="47886"/>
  <c r="AB18" i="47886"/>
  <c r="AZ17" i="47886"/>
  <c r="AY17" i="47886"/>
  <c r="AX17" i="47886"/>
  <c r="AW17" i="47886"/>
  <c r="AV17" i="47886"/>
  <c r="AU17" i="47886"/>
  <c r="AT17" i="47886"/>
  <c r="AS17" i="47886"/>
  <c r="AR17" i="47886"/>
  <c r="AQ17" i="47886"/>
  <c r="AP17" i="47886"/>
  <c r="AM17" i="47886"/>
  <c r="AL17" i="47886"/>
  <c r="AK17" i="47886"/>
  <c r="AJ17" i="47886"/>
  <c r="AI17" i="47886"/>
  <c r="AH17" i="47886"/>
  <c r="AG17" i="47886"/>
  <c r="AF17" i="47886"/>
  <c r="AE17" i="47886"/>
  <c r="AD17" i="47886"/>
  <c r="AC17" i="47886"/>
  <c r="AB17" i="47886"/>
  <c r="AZ16" i="47886"/>
  <c r="AY16" i="47886"/>
  <c r="AX16" i="47886"/>
  <c r="AW16" i="47886"/>
  <c r="AV16" i="47886"/>
  <c r="AU16" i="47886"/>
  <c r="AT16" i="47886"/>
  <c r="AS16" i="47886"/>
  <c r="AR16" i="47886"/>
  <c r="AQ16" i="47886"/>
  <c r="AP16" i="47886"/>
  <c r="AM16" i="47886"/>
  <c r="AL16" i="47886"/>
  <c r="AK16" i="47886"/>
  <c r="AJ16" i="47886"/>
  <c r="AI16" i="47886"/>
  <c r="AH16" i="47886"/>
  <c r="AG16" i="47886"/>
  <c r="AF16" i="47886"/>
  <c r="AE16" i="47886"/>
  <c r="AD16" i="47886"/>
  <c r="AC16" i="47886"/>
  <c r="AB16" i="47886"/>
  <c r="AZ15" i="47886"/>
  <c r="AY15" i="47886"/>
  <c r="AX15" i="47886"/>
  <c r="AW15" i="47886"/>
  <c r="AV15" i="47886"/>
  <c r="AU15" i="47886"/>
  <c r="AT15" i="47886"/>
  <c r="AS15" i="47886"/>
  <c r="AR15" i="47886"/>
  <c r="AQ15" i="47886"/>
  <c r="AP15" i="47886"/>
  <c r="AM15" i="47886"/>
  <c r="AL15" i="47886"/>
  <c r="AK15" i="47886"/>
  <c r="AJ15" i="47886"/>
  <c r="AI15" i="47886"/>
  <c r="AH15" i="47886"/>
  <c r="AG15" i="47886"/>
  <c r="AF15" i="47886"/>
  <c r="AE15" i="47886"/>
  <c r="AD15" i="47886"/>
  <c r="AC15" i="47886"/>
  <c r="AB15" i="47886"/>
  <c r="AZ14" i="47886"/>
  <c r="AY14" i="47886"/>
  <c r="AX14" i="47886"/>
  <c r="AW14" i="47886"/>
  <c r="AV14" i="47886"/>
  <c r="AU14" i="47886"/>
  <c r="AT14" i="47886"/>
  <c r="AS14" i="47886"/>
  <c r="AR14" i="47886"/>
  <c r="AQ14" i="47886"/>
  <c r="AP14" i="47886"/>
  <c r="AM14" i="47886"/>
  <c r="AL14" i="47886"/>
  <c r="AK14" i="47886"/>
  <c r="AJ14" i="47886"/>
  <c r="AI14" i="47886"/>
  <c r="AH14" i="47886"/>
  <c r="AG14" i="47886"/>
  <c r="AF14" i="47886"/>
  <c r="AE14" i="47886"/>
  <c r="AD14" i="47886"/>
  <c r="AC14" i="47886"/>
  <c r="AB14" i="47886"/>
  <c r="AZ13" i="47886"/>
  <c r="AY13" i="47886"/>
  <c r="AX13" i="47886"/>
  <c r="AW13" i="47886"/>
  <c r="AV13" i="47886"/>
  <c r="AU13" i="47886"/>
  <c r="AT13" i="47886"/>
  <c r="AS13" i="47886"/>
  <c r="AR13" i="47886"/>
  <c r="AQ13" i="47886"/>
  <c r="AP13" i="47886"/>
  <c r="AM13" i="47886"/>
  <c r="AL13" i="47886"/>
  <c r="AK13" i="47886"/>
  <c r="AJ13" i="47886"/>
  <c r="AI13" i="47886"/>
  <c r="AH13" i="47886"/>
  <c r="AG13" i="47886"/>
  <c r="AF13" i="47886"/>
  <c r="AE13" i="47886"/>
  <c r="AD13" i="47886"/>
  <c r="AC13" i="47886"/>
  <c r="AB13" i="47886"/>
  <c r="AZ12" i="47886"/>
  <c r="AY12" i="47886"/>
  <c r="AX12" i="47886"/>
  <c r="AW12" i="47886"/>
  <c r="AV12" i="47886"/>
  <c r="AU12" i="47886"/>
  <c r="AT12" i="47886"/>
  <c r="AS12" i="47886"/>
  <c r="AR12" i="47886"/>
  <c r="AQ12" i="47886"/>
  <c r="AP12" i="47886"/>
  <c r="AM12" i="47886"/>
  <c r="AL12" i="47886"/>
  <c r="AK12" i="47886"/>
  <c r="AJ12" i="47886"/>
  <c r="AI12" i="47886"/>
  <c r="AH12" i="47886"/>
  <c r="AG12" i="47886"/>
  <c r="AF12" i="47886"/>
  <c r="AE12" i="47886"/>
  <c r="AD12" i="47886"/>
  <c r="AC12" i="47886"/>
  <c r="AB12" i="47886"/>
  <c r="AZ11" i="47886"/>
  <c r="AY11" i="47886"/>
  <c r="AX11" i="47886"/>
  <c r="AW11" i="47886"/>
  <c r="AV11" i="47886"/>
  <c r="AU11" i="47886"/>
  <c r="AT11" i="47886"/>
  <c r="AS11" i="47886"/>
  <c r="AR11" i="47886"/>
  <c r="AQ11" i="47886"/>
  <c r="AP11" i="47886"/>
  <c r="AM11" i="47886"/>
  <c r="AL11" i="47886"/>
  <c r="AK11" i="47886"/>
  <c r="AJ11" i="47886"/>
  <c r="AI11" i="47886"/>
  <c r="AH11" i="47886"/>
  <c r="AG11" i="47886"/>
  <c r="AF11" i="47886"/>
  <c r="AE11" i="47886"/>
  <c r="AD11" i="47886"/>
  <c r="AC11" i="47886"/>
  <c r="AB11" i="47886"/>
  <c r="AZ10" i="47886"/>
  <c r="AY10" i="47886"/>
  <c r="AX10" i="47886"/>
  <c r="AW10" i="47886"/>
  <c r="AV10" i="47886"/>
  <c r="AU10" i="47886"/>
  <c r="AT10" i="47886"/>
  <c r="AS10" i="47886"/>
  <c r="AR10" i="47886"/>
  <c r="AQ10" i="47886"/>
  <c r="AP10" i="47886"/>
  <c r="AM10" i="47886"/>
  <c r="AL10" i="47886"/>
  <c r="AK10" i="47886"/>
  <c r="AJ10" i="47886"/>
  <c r="AI10" i="47886"/>
  <c r="AH10" i="47886"/>
  <c r="AG10" i="47886"/>
  <c r="AF10" i="47886"/>
  <c r="AE10" i="47886"/>
  <c r="AD10" i="47886"/>
  <c r="AC10" i="47886"/>
  <c r="AB10" i="47886"/>
  <c r="AZ9" i="47886"/>
  <c r="AY9" i="47886"/>
  <c r="AX9" i="47886"/>
  <c r="AW9" i="47886"/>
  <c r="AV9" i="47886"/>
  <c r="AU9" i="47886"/>
  <c r="AT9" i="47886"/>
  <c r="AS9" i="47886"/>
  <c r="AR9" i="47886"/>
  <c r="AQ9" i="47886"/>
  <c r="AP9" i="47886"/>
  <c r="AM9" i="47886"/>
  <c r="AL9" i="47886"/>
  <c r="AK9" i="47886"/>
  <c r="AJ9" i="47886"/>
  <c r="AI9" i="47886"/>
  <c r="AH9" i="47886"/>
  <c r="AG9" i="47886"/>
  <c r="AF9" i="47886"/>
  <c r="AE9" i="47886"/>
  <c r="AD9" i="47886"/>
  <c r="AC9" i="47886"/>
  <c r="AB9" i="47886"/>
  <c r="AX8" i="47886"/>
  <c r="AW8" i="47886"/>
  <c r="AV8" i="47886"/>
  <c r="AK8" i="47886"/>
  <c r="AJ8" i="47886"/>
  <c r="AI8" i="47886"/>
  <c r="AX7" i="47886"/>
  <c r="AW7" i="47886"/>
  <c r="AV7" i="47886"/>
  <c r="AK7" i="47886"/>
  <c r="AJ7" i="47886"/>
  <c r="AI7" i="47886"/>
  <c r="AX6" i="47886" l="1"/>
  <c r="AW6" i="47886"/>
  <c r="AV6" i="47886"/>
  <c r="AK6" i="47886"/>
  <c r="AJ6" i="47886"/>
  <c r="AI6" i="47886"/>
  <c r="AO7" i="47886" l="1"/>
  <c r="AO8" i="47886"/>
  <c r="AO6" i="47886"/>
  <c r="AS7" i="47886"/>
  <c r="AF7" i="47886"/>
  <c r="AB7" i="47886"/>
  <c r="AE7" i="47886"/>
  <c r="AZ7" i="47886"/>
  <c r="AR7" i="47886"/>
  <c r="AM7" i="47886"/>
  <c r="AG7" i="47886"/>
  <c r="AY7" i="47886"/>
  <c r="AU7" i="47886"/>
  <c r="AQ7" i="47886"/>
  <c r="AL7" i="47886"/>
  <c r="AH7" i="47886"/>
  <c r="AD7" i="47886"/>
  <c r="AC7" i="47886"/>
  <c r="AT7" i="47886"/>
  <c r="AP7" i="47886"/>
  <c r="AS8" i="47886"/>
  <c r="AF8" i="47886"/>
  <c r="AB8" i="47886"/>
  <c r="AZ8" i="47886"/>
  <c r="AR8" i="47886"/>
  <c r="AM8" i="47886"/>
  <c r="AE8" i="47886"/>
  <c r="AY8" i="47886"/>
  <c r="AU8" i="47886"/>
  <c r="AQ8" i="47886"/>
  <c r="AL8" i="47886"/>
  <c r="AH8" i="47886"/>
  <c r="AD8" i="47886"/>
  <c r="AT8" i="47886"/>
  <c r="AP8" i="47886"/>
  <c r="AG8" i="47886"/>
  <c r="AC8" i="47886"/>
  <c r="AB6" i="47886"/>
  <c r="AG6" i="47886"/>
  <c r="AU6" i="47886"/>
  <c r="AC6" i="47886"/>
  <c r="AR6" i="47886"/>
  <c r="AF6" i="47886"/>
  <c r="AM6" i="47886"/>
  <c r="AT6" i="47886"/>
  <c r="AP6" i="47886"/>
  <c r="AQ6" i="47886"/>
  <c r="AD6" i="47886"/>
  <c r="AH6" i="47886"/>
  <c r="AY6" i="47886"/>
  <c r="AE6" i="47886"/>
  <c r="AL6" i="47886"/>
  <c r="AS6" i="47886"/>
  <c r="AZ6" i="47886"/>
  <c r="AO3" i="47886" l="1"/>
  <c r="AB3" i="47886"/>
</calcChain>
</file>

<file path=xl/sharedStrings.xml><?xml version="1.0" encoding="utf-8"?>
<sst xmlns="http://schemas.openxmlformats.org/spreadsheetml/2006/main" count="2982" uniqueCount="336">
  <si>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</si>
  <si>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</si>
  <si>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</si>
  <si>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</si>
  <si>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</si>
  <si>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</si>
  <si>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</si>
  <si>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</si>
  <si>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</si>
  <si>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</si>
  <si>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</si>
  <si>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</si>
  <si>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</si>
  <si>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</si>
  <si>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</si>
  <si>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</si>
  <si>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</si>
  <si>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</si>
  <si>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</si>
  <si>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</si>
  <si>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</si>
  <si>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</si>
  <si>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</si>
  <si>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</si>
  <si>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</si>
  <si>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</si>
  <si>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</si>
  <si>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</si>
  <si>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</si>
  <si>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</si>
  <si>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</si>
  <si>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</si>
  <si>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</si>
  <si>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</si>
  <si>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</si>
  <si>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</si>
  <si>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</si>
  <si>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</si>
  <si>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</si>
  <si>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</si>
  <si>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</si>
  <si>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</si>
  <si>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</si>
  <si>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</si>
  <si>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</si>
  <si>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</si>
  <si>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</si>
  <si>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</si>
  <si>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</si>
  <si>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</si>
  <si>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</si>
  <si>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</si>
  <si>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</si>
  <si>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</si>
  <si>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</si>
  <si>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</si>
  <si>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</si>
  <si>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</si>
  <si>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</si>
  <si>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</si>
  <si>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</si>
  <si>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</si>
  <si>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</si>
  <si>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</si>
  <si>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TOT_XRF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</si>
  <si>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</si>
  <si>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</si>
  <si>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</si>
  <si>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</si>
  <si>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</si>
  <si>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</si>
  <si>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</si>
  <si>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</si>
  <si>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</si>
  <si>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</si>
  <si>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</si>
  <si>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</si>
  <si>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</si>
  <si>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</si>
  <si>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</si>
  <si>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</si>
  <si>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NB. Formatted area for above table ends at row 71 inclusive, allowing for 66 maximum potential analytes.</t>
  </si>
  <si>
    <t>CuT (wt.%)</t>
  </si>
  <si>
    <t>CuS (wt.%)</t>
  </si>
  <si>
    <t>CaCO3 (wt.%)</t>
  </si>
  <si>
    <t xml:space="preserve">1SD  </t>
  </si>
  <si>
    <t>Analyte</t>
  </si>
  <si>
    <r>
      <t>CaCO</t>
    </r>
    <r>
      <rPr>
        <vertAlign val="subscript"/>
        <sz val="10"/>
        <rFont val="Arial"/>
        <family val="2"/>
      </rPr>
      <t>3</t>
    </r>
  </si>
  <si>
    <t>CuS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</si>
  <si>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</si>
  <si>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</si>
  <si>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</si>
  <si>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</si>
  <si>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</si>
  <si>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</si>
  <si>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</si>
  <si>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</si>
  <si>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</si>
  <si>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</si>
  <si>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</si>
  <si>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t>Template:</t>
  </si>
  <si>
    <r>
      <t>PDM</t>
    </r>
    <r>
      <rPr>
        <vertAlign val="superscript"/>
        <sz val="10"/>
        <rFont val="Arial"/>
        <family val="2"/>
      </rPr>
      <t>3</t>
    </r>
  </si>
  <si>
    <t>`</t>
  </si>
  <si>
    <t>OreLob Exported Routine &amp; Random Performance Gates</t>
  </si>
  <si>
    <t>95% Confidence Limits</t>
  </si>
  <si>
    <t>95% Tolerance Limits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</si>
  <si>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</si>
  <si>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</si>
  <si>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</si>
  <si>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</si>
  <si>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</si>
  <si>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</si>
  <si>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</si>
  <si>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1</t>
  </si>
  <si>
    <t>&lt; 0.1</t>
  </si>
  <si>
    <t>MgO</t>
  </si>
  <si>
    <t>MnO</t>
  </si>
  <si>
    <t>C</t>
  </si>
  <si>
    <t>LOI</t>
  </si>
  <si>
    <t>Round</t>
  </si>
  <si>
    <t>Replicate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</si>
  <si>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</si>
  <si>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</si>
  <si>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</si>
  <si>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</si>
  <si>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</si>
  <si>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</si>
  <si>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Legend:-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</si>
  <si>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</si>
  <si>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</si>
  <si>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</si>
  <si>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</si>
  <si>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</si>
  <si>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</si>
  <si>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t>4-Acid Digestion</t>
  </si>
  <si>
    <t>&lt; 0.3</t>
  </si>
  <si>
    <t>Aqua Regia Digestion</t>
  </si>
  <si>
    <t>&lt; 0.4</t>
  </si>
  <si>
    <t>Pb Fire Assay</t>
  </si>
  <si>
    <t>Borate Fusion XRF</t>
  </si>
  <si>
    <t>Infrared Combustion</t>
  </si>
  <si>
    <t>Lab</t>
  </si>
  <si>
    <t>No</t>
  </si>
  <si>
    <t>05</t>
  </si>
  <si>
    <t>08</t>
  </si>
  <si>
    <t>01</t>
  </si>
  <si>
    <t>02</t>
  </si>
  <si>
    <t>03</t>
  </si>
  <si>
    <t>04</t>
  </si>
  <si>
    <t>06</t>
  </si>
  <si>
    <t>07</t>
  </si>
  <si>
    <t>09</t>
  </si>
  <si>
    <t>10</t>
  </si>
  <si>
    <t>4A*MS</t>
  </si>
  <si>
    <t>4A*OES/MS</t>
  </si>
  <si>
    <t>Mean</t>
  </si>
  <si>
    <t>Median</t>
  </si>
  <si>
    <t>Std Dev.</t>
  </si>
  <si>
    <t>PDM3</t>
  </si>
  <si>
    <t>&lt; 0.5</t>
  </si>
  <si>
    <t>11</t>
  </si>
  <si>
    <t>12</t>
  </si>
  <si>
    <t>13</t>
  </si>
  <si>
    <t>14</t>
  </si>
  <si>
    <t>15</t>
  </si>
  <si>
    <t>16</t>
  </si>
  <si>
    <t>17</t>
  </si>
  <si>
    <t>19</t>
  </si>
  <si>
    <t>20</t>
  </si>
  <si>
    <t>4A*AAS</t>
  </si>
  <si>
    <t>Indicative</t>
  </si>
  <si>
    <t>AR*MS</t>
  </si>
  <si>
    <t>AR*OES</t>
  </si>
  <si>
    <t>AR*AAS</t>
  </si>
  <si>
    <t>AR*SXAAS</t>
  </si>
  <si>
    <t>00</t>
  </si>
  <si>
    <t>18</t>
  </si>
  <si>
    <t>FA*OES</t>
  </si>
  <si>
    <t>FA*AAS</t>
  </si>
  <si>
    <t>0.5g</t>
  </si>
  <si>
    <t>40g</t>
  </si>
  <si>
    <t>&lt; 0.005</t>
  </si>
  <si>
    <t>at 1000°C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</si>
  <si>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</si>
  <si>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</si>
  <si>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</si>
  <si>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</si>
  <si>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</si>
  <si>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</si>
  <si>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</si>
  <si>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</si>
  <si>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</si>
  <si>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4-acid (HF-HNO3-HClO4-HCl) digest with AAS finish</t>
  </si>
  <si>
    <t>aqua regia digest with ICP-MS finish</t>
  </si>
  <si>
    <t>aqua regia digest with ICP-OES finish</t>
  </si>
  <si>
    <t>aqua regia digest with AAS finish</t>
  </si>
  <si>
    <t>aqua regia digest with Solvent Extraction AAS finish</t>
  </si>
  <si>
    <t>fire assay with ICP-OES finish</t>
  </si>
  <si>
    <t>fire assay with AAS finish</t>
  </si>
  <si>
    <t>INAA using a charge weight as deemed appropriate</t>
  </si>
  <si>
    <t>loss on ignition at 1000°C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</si>
  <si>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</si>
  <si>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</si>
  <si>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</si>
  <si>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</si>
  <si>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</si>
  <si>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</si>
  <si>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</si>
  <si>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Ag, Silver (ppm)</t>
  </si>
  <si>
    <t>Mo, Molybdenum (ppm)</t>
  </si>
  <si>
    <t>S, Sulphur (wt.%)</t>
  </si>
  <si>
    <t>Au, Gold (ppm)</t>
  </si>
  <si>
    <t>Analytical results for Ag in OREAS 502 (Certified Value 2.14 ppm)</t>
  </si>
  <si>
    <t>Analytical results for Al in OREAS 502 (Indicative Value 7.93 wt.%)</t>
  </si>
  <si>
    <t>Analytical results for As in OREAS 502 (Indicative Value 21.2 ppm)</t>
  </si>
  <si>
    <t>Analytical results for Ba in OREAS 502 (Indicative Value 922 ppm)</t>
  </si>
  <si>
    <t>Analytical results for Be in OREAS 502 (Indicative Value 2.78 ppm)</t>
  </si>
  <si>
    <t>Analytical results for Bi in OREAS 502 (Indicative Value 4.26 ppm)</t>
  </si>
  <si>
    <t>Analytical results for Ca in OREAS 502 (Indicative Value 3 wt.%)</t>
  </si>
  <si>
    <t>Analytical results for Cd in OREAS 502 (Indicative Value 1.13 ppm)</t>
  </si>
  <si>
    <t>Analytical results for Ce in OREAS 502 (Indicative Value 54 ppm)</t>
  </si>
  <si>
    <t>Analytical results for Co in OREAS 502 (Indicative Value 16.3 ppm)</t>
  </si>
  <si>
    <t>Analytical results for Cr in OREAS 502 (Indicative Value 90 ppm)</t>
  </si>
  <si>
    <t>Analytical results for Cs in OREAS 502 (Indicative Value 9.55 ppm)</t>
  </si>
  <si>
    <t>Analytical results for Dy in OREAS 502 (Indicative Value 4.33 ppm)</t>
  </si>
  <si>
    <t>Analytical results for Er in OREAS 502 (Indicative Value 2.45 ppm)</t>
  </si>
  <si>
    <t>Analytical results for Eu in OREAS 502 (Indicative Value 1.28 ppm)</t>
  </si>
  <si>
    <t>Analytical results for Fe in OREAS 502 (Indicative Value 5.8 wt.%)</t>
  </si>
  <si>
    <t>Analytical results for Ga in OREAS 502 (Indicative Value 22.6 ppm)</t>
  </si>
  <si>
    <t>Analytical results for Gd in OREAS 502 (Indicative Value 5.5 ppm)</t>
  </si>
  <si>
    <t>Analytical results for Hf in OREAS 502 (Indicative Value 2.07 ppm)</t>
  </si>
  <si>
    <t>Analytical results for Hg in OREAS 502 (Indicative Value &lt; 0.1 ppm)</t>
  </si>
  <si>
    <t>Analytical results for Ho in OREAS 502 (Indicative Value 0.84 ppm)</t>
  </si>
  <si>
    <t>Analytical results for In in OREAS 502 (Indicative Value 0.59 ppm)</t>
  </si>
  <si>
    <t>Analytical results for K in OREAS 502 (Indicative Value 3.1 wt.%)</t>
  </si>
  <si>
    <t>Analytical results for La in OREAS 502 (Indicative Value 27.7 ppm)</t>
  </si>
  <si>
    <t>Analytical results for Li in OREAS 502 (Indicative Value 32.2 ppm)</t>
  </si>
  <si>
    <t>Analytical results for Lu in OREAS 502 (Indicative Value 0.31 ppm)</t>
  </si>
  <si>
    <t>Analytical results for Mg in OREAS 502 (Indicative Value 1.73 wt.%)</t>
  </si>
  <si>
    <t>Analytical results for Mn in OREAS 502 (Indicative Value 0.062 wt.%)</t>
  </si>
  <si>
    <t>Analytical results for Mo in OREAS 502 (Certified Value 274 ppm)</t>
  </si>
  <si>
    <t>Analytical results for Na in OREAS 502 (Indicative Value 0.193 wt.%)</t>
  </si>
  <si>
    <t>Analytical results for Nb in OREAS 502 (Indicative Value 16.5 ppm)</t>
  </si>
  <si>
    <t>Analytical results for Nd in OREAS 502 (Indicative Value 26.5 ppm)</t>
  </si>
  <si>
    <t>Analytical results for Ni in OREAS 502 (Indicative Value 49.7 ppm)</t>
  </si>
  <si>
    <t>Analytical results for P in OREAS 502 (Indicative Value 0.1 wt.%)</t>
  </si>
  <si>
    <t>Analytical results for Pb in OREAS 502 (Indicative Value 29.3 ppm)</t>
  </si>
  <si>
    <t>Analytical results for Pr in OREAS 502 (Indicative Value 7.15 ppm)</t>
  </si>
  <si>
    <t>Analytical results for Rb in OREAS 502 (Indicative Value 145 ppm)</t>
  </si>
  <si>
    <t>Analytical results for Re in OREAS 502 (Indicative Value &lt; 0.1 ppm)</t>
  </si>
  <si>
    <t>Analytical results for S in OREAS 502 (Certified Value 0.921 wt.%)</t>
  </si>
  <si>
    <t>Analytical results for Sb in OREAS 502 (Indicative Value 0.94 ppm)</t>
  </si>
  <si>
    <t>Analytical results for Sc in OREAS 502 (Indicative Value 13.9 ppm)</t>
  </si>
  <si>
    <t>Analytical results for Se in OREAS 502 (Indicative Value 7.17 ppm)</t>
  </si>
  <si>
    <t>Analytical results for Sm in OREAS 502 (Indicative Value 5.45 ppm)</t>
  </si>
  <si>
    <t>Analytical results for Sn in OREAS 502 (Indicative Value 10.9 ppm)</t>
  </si>
  <si>
    <t>Analytical results for Sr in OREAS 502 (Indicative Value 364 ppm)</t>
  </si>
  <si>
    <t>Analytical results for Ta in OREAS 502 (Indicative Value 0.93 ppm)</t>
  </si>
  <si>
    <t>Analytical results for Tb in OREAS 502 (Indicative Value 0.73 ppm)</t>
  </si>
  <si>
    <t>Analytical results for Te in OREAS 502 (Indicative Value &lt; 0.3 ppm)</t>
  </si>
  <si>
    <t>Analytical results for Th in OREAS 502 (Indicative Value 14.2 ppm)</t>
  </si>
  <si>
    <t>Analytical results for Ti in OREAS 502 (Indicative Value 0.47 wt.%)</t>
  </si>
  <si>
    <t>Analytical results for Tl in OREAS 502 (Indicative Value 0.75 ppm)</t>
  </si>
  <si>
    <t>Analytical results for Tm in OREAS 502 (Indicative Value 0.35 ppm)</t>
  </si>
  <si>
    <t>Analytical results for U in OREAS 502 (Indicative Value 3.82 ppm)</t>
  </si>
  <si>
    <t>Analytical results for V in OREAS 502 (Indicative Value 135 ppm)</t>
  </si>
  <si>
    <t>Analytical results for W in OREAS 502 (Indicative Value 3.39 ppm)</t>
  </si>
  <si>
    <t>Analytical results for Y in OREAS 502 (Indicative Value 21.5 ppm)</t>
  </si>
  <si>
    <t>Analytical results for Yb in OREAS 502 (Indicative Value 2.3 ppm)</t>
  </si>
  <si>
    <t>Analytical results for Zn in OREAS 502 (Indicative Value 121 ppm)</t>
  </si>
  <si>
    <t>Analytical results for Zr in OREAS 502 (Indicative Value 82 ppm)</t>
  </si>
  <si>
    <t>Analytical results for Ag in OREAS 502 (Indicative Value 1.82 ppm)</t>
  </si>
  <si>
    <t>Analytical results for Al in OREAS 502 (Indicative Value 1.98 wt.%)</t>
  </si>
  <si>
    <t>Analytical results for As in OREAS 502 (Indicative Value 19.5 ppm)</t>
  </si>
  <si>
    <t>Analytical results for Au in OREAS 502 (Certified Value 0.464 ppm)</t>
  </si>
  <si>
    <t>Analytical results for Ba in OREAS 502 (Indicative Value 280 ppm)</t>
  </si>
  <si>
    <t>Analytical results for Be in OREAS 502 (Indicative Value &lt; 1 ppm)</t>
  </si>
  <si>
    <t>Analytical results for Bi in OREAS 502 (Indicative Value 4.25 ppm)</t>
  </si>
  <si>
    <t>Analytical results for Ca in OREAS 502 (Indicative Value 1.4 wt.%)</t>
  </si>
  <si>
    <t>Analytical results for Cd in OREAS 502 (Indicative Value 0.43 ppm)</t>
  </si>
  <si>
    <t>Analytical results for Ce in OREAS 502 (Indicative Value 48.5 ppm)</t>
  </si>
  <si>
    <t>Analytical results for Co in OREAS 502 (Indicative Value 15.5 ppm)</t>
  </si>
  <si>
    <t>Analytical results for Cr in OREAS 502 (Indicative Value 77 ppm)</t>
  </si>
  <si>
    <t>Analytical results for Fe in OREAS 502 (Indicative Value 5.13 wt.%)</t>
  </si>
  <si>
    <t>Analytical results for Ga in OREAS 502 (Indicative Value 11.7 ppm)</t>
  </si>
  <si>
    <t>Analytical results for Hf in OREAS 502 (Indicative Value 0.67 ppm)</t>
  </si>
  <si>
    <t>Analytical results for K in OREAS 502 (Indicative Value 0.918 wt.%)</t>
  </si>
  <si>
    <t>Analytical results for La in OREAS 502 (Indicative Value 24.2 ppm)</t>
  </si>
  <si>
    <t>Analytical results for Li in OREAS 502 (Indicative Value 28.2 ppm)</t>
  </si>
  <si>
    <t>Analytical results for Mg in OREAS 502 (Indicative Value 1.33 wt.%)</t>
  </si>
  <si>
    <t>Analytical results for Mn in OREAS 502 (Indicative Value 0.043 wt.%)</t>
  </si>
  <si>
    <t>Analytical results for Mo in OREAS 502 (Certified Value 268 ppm)</t>
  </si>
  <si>
    <t>Analytical results for Nb in OREAS 502 (Indicative Value 1.67 ppm)</t>
  </si>
  <si>
    <t>Analytical results for Ni in OREAS 502 (Indicative Value 60 ppm)</t>
  </si>
  <si>
    <t>Analytical results for P in OREAS 502 (Indicative Value 0.09 wt.%)</t>
  </si>
  <si>
    <t>Analytical results for Pb in OREAS 502 (Indicative Value 16.8 ppm)</t>
  </si>
  <si>
    <t>Analytical results for Rb in OREAS 502 (Indicative Value 99 ppm)</t>
  </si>
  <si>
    <t>Analytical results for S in OREAS 502 (Certified Value 0.902 wt.%)</t>
  </si>
  <si>
    <t>Analytical results for Sb in OREAS 502 (Indicative Value 0.48 ppm)</t>
  </si>
  <si>
    <t>Analytical results for Sc in OREAS 502 (Indicative Value 7.48 ppm)</t>
  </si>
  <si>
    <t>Analytical results for Sn in OREAS 502 (Indicative Value 9.58 ppm)</t>
  </si>
  <si>
    <t>Analytical results for Sr in OREAS 502 (Indicative Value 66 ppm)</t>
  </si>
  <si>
    <t>Analytical results for Ta in OREAS 502 (Indicative Value &lt; 0.4 ppm)</t>
  </si>
  <si>
    <t>Analytical results for Th in OREAS 502 (Indicative Value 14 ppm)</t>
  </si>
  <si>
    <t>Analytical results for Ti in OREAS 502 (Indicative Value 0.303 wt.%)</t>
  </si>
  <si>
    <t>Analytical results for U in OREAS 502 (Indicative Value 3.58 ppm)</t>
  </si>
  <si>
    <t>Analytical results for V in OREAS 502 (Indicative Value 108 ppm)</t>
  </si>
  <si>
    <t>Analytical results for W in OREAS 502 (Indicative Value 2.18 ppm)</t>
  </si>
  <si>
    <t>Analytical results for Y in OREAS 502 (Indicative Value 13.7 ppm)</t>
  </si>
  <si>
    <t>Analytical results for Zn in OREAS 502 (Indicative Value 104 ppm)</t>
  </si>
  <si>
    <t>Analytical results for Zr in OREAS 502 (Indicative Value 11.5 ppm)</t>
  </si>
  <si>
    <t>Analytical results for Au in OREAS 502 (Certified Value 0.491 ppm)</t>
  </si>
  <si>
    <t>Analytical results for Pd in OREAS 502 (Indicative Value 0.005 ppm)</t>
  </si>
  <si>
    <t>Analytical results for Pt in OREAS 502 (Indicative Value 0.003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</si>
  <si>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502 (Indicative Value 14.39 wt.%)</t>
    </r>
  </si>
  <si>
    <t>Analytical results for CaO in OREAS 502 (Indicative Value 4.16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</si>
  <si>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502 (Indicative Value 8.1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</si>
  <si>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502 (Indicative Value 3.67 wt.%)</t>
    </r>
  </si>
  <si>
    <t>Analytical results for LOI in OREAS 502 (Indicative Value 1.7 wt.%)</t>
  </si>
  <si>
    <t>Analytical results for MgO in OREAS 502 (Indicative Value 2.69 wt.%)</t>
  </si>
  <si>
    <t>Analytical results for MnO in OREAS 502 (Indicative Value 0.075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</si>
  <si>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502 (Indicative Value 2.79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</si>
  <si>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502 (Indicative Value 0.239 wt.%)</t>
    </r>
  </si>
  <si>
    <t>Analytical results for S in OREAS 502 (Indicative Value 0.903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</si>
  <si>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502 (Indicative Value 60.01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</si>
  <si>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502 (Indicative Value 0.745 wt.%)</t>
    </r>
  </si>
  <si>
    <t>Analytical results for TOT_XRF in OREAS 502 (Indicative Value 101.99 wt.%)</t>
  </si>
  <si>
    <t>Analytical results for C in OREAS 502 (Indicative Value 0.265 wt.%)</t>
  </si>
  <si>
    <t>Analytical results for Cu in OREAS 502 (Certified Value 0.755 wt.%)</t>
  </si>
  <si>
    <t>Analytical results for Cu in OREAS 502 (Certified Value 0.743 wt.%)</t>
  </si>
  <si>
    <t/>
  </si>
  <si>
    <t>Table 3. Indicative Values for OREAS 502</t>
  </si>
  <si>
    <t>Table 2. Certified Values, SD's, 95% Confidence and Tolerance Limits for OREAS 502</t>
  </si>
  <si>
    <t>SD</t>
  </si>
  <si>
    <t>Table 1. Abbreviations used for OREAS 502</t>
  </si>
  <si>
    <t>Cu, Copper (wt.%)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</si>
</sst>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2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  <font>
      <sz val="12"/>
      <name val="Arial MT"/>
    </font>
    <font>
      <sz val="10"/>
      <name val="Arial"/>
      <family val="2"/>
    </font>
    <font>
      <b/>
      <sz val="8"/>
      <name val="Arial"/>
      <family val="2"/>
    </font>
    <font>
      <sz val="8.5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b/>
      <u/>
      <sz val="10"/>
      <name val="Arial MT"/>
    </font>
    <font>
      <sz val="9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99CC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9" fillId="0" borderId="0" applyFont="0" applyFill="0" applyBorder="0" applyAlignment="0" applyProtection="0"/>
    <xf numFmtId="0" fontId="30" fillId="0" borderId="0"/>
    <xf numFmtId="0" fontId="1" fillId="0" borderId="0"/>
    <xf numFmtId="0" fontId="35" fillId="0" borderId="0" applyNumberFormat="0" applyFill="0" applyBorder="0" applyAlignment="0" applyProtection="0"/>
  </cellStyleXfs>
  <cellXfs count="259">
    <xf numFmtId="0" fontId="0" fillId="0" borderId="0" xfId="0"/>
    <xf numFmtId="0" fontId="2" fillId="0" borderId="0" xfId="0" applyFont="1"/>
    <xf numFmtId="0" fontId="2" fillId="0" borderId="0" xfId="0" applyFont="1" applyBorder="1"/>
    <xf numFmtId="0" fontId="27" fillId="26" borderId="0" xfId="0" applyFont="1" applyFill="1"/>
    <xf numFmtId="0" fontId="5" fillId="0" borderId="0" xfId="0" applyFont="1"/>
    <xf numFmtId="0" fontId="6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25" xfId="0" applyFont="1" applyFill="1" applyBorder="1" applyAlignment="1">
      <alignment vertical="center"/>
    </xf>
    <xf numFmtId="165" fontId="3" fillId="0" borderId="13" xfId="0" applyNumberFormat="1" applyFont="1" applyFill="1" applyBorder="1" applyAlignment="1">
      <alignment horizontal="center" vertical="center"/>
    </xf>
    <xf numFmtId="165" fontId="3" fillId="0" borderId="32" xfId="44" applyNumberFormat="1" applyFont="1" applyFill="1" applyBorder="1" applyAlignment="1">
      <alignment horizontal="center" vertical="center"/>
    </xf>
    <xf numFmtId="165" fontId="3" fillId="0" borderId="10" xfId="44" applyNumberFormat="1" applyFont="1" applyFill="1" applyBorder="1" applyAlignment="1">
      <alignment horizontal="center" vertical="center"/>
    </xf>
    <xf numFmtId="165" fontId="3" fillId="0" borderId="13" xfId="44" applyNumberFormat="1" applyFont="1" applyFill="1" applyBorder="1" applyAlignment="1">
      <alignment horizontal="center" vertical="center"/>
    </xf>
    <xf numFmtId="10" fontId="3" fillId="0" borderId="11" xfId="43" applyNumberFormat="1" applyFont="1" applyFill="1" applyBorder="1" applyAlignment="1">
      <alignment horizontal="center" vertical="center"/>
    </xf>
    <xf numFmtId="10" fontId="3" fillId="0" borderId="10" xfId="43" applyNumberFormat="1" applyFont="1" applyFill="1" applyBorder="1" applyAlignment="1">
      <alignment horizontal="center" vertical="center"/>
    </xf>
    <xf numFmtId="10" fontId="3" fillId="0" borderId="16" xfId="43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3" fillId="26" borderId="0" xfId="0" applyFont="1" applyFill="1"/>
    <xf numFmtId="0" fontId="32" fillId="0" borderId="0" xfId="0" applyFont="1" applyAlignment="1">
      <alignment vertical="center"/>
    </xf>
    <xf numFmtId="0" fontId="32" fillId="0" borderId="0" xfId="0" applyFont="1"/>
    <xf numFmtId="0" fontId="31" fillId="0" borderId="0" xfId="0" applyFont="1" applyAlignment="1">
      <alignment vertical="center"/>
    </xf>
    <xf numFmtId="0" fontId="31" fillId="0" borderId="0" xfId="0" applyFont="1"/>
    <xf numFmtId="0" fontId="32" fillId="25" borderId="33" xfId="44" applyFont="1" applyFill="1" applyBorder="1" applyAlignment="1">
      <alignment horizontal="center" vertical="center"/>
    </xf>
    <xf numFmtId="0" fontId="32" fillId="25" borderId="12" xfId="44" applyFont="1" applyFill="1" applyBorder="1" applyAlignment="1">
      <alignment horizontal="center" vertical="center"/>
    </xf>
    <xf numFmtId="0" fontId="32" fillId="25" borderId="15" xfId="44" applyFont="1" applyFill="1" applyBorder="1" applyAlignment="1">
      <alignment horizontal="center" vertical="center"/>
    </xf>
    <xf numFmtId="0" fontId="32" fillId="25" borderId="17" xfId="44" applyFont="1" applyFill="1" applyBorder="1" applyAlignment="1">
      <alignment horizontal="center" vertical="center"/>
    </xf>
    <xf numFmtId="0" fontId="32" fillId="25" borderId="14" xfId="44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45" xfId="0" applyFont="1" applyBorder="1" applyAlignment="1">
      <alignment vertical="center"/>
    </xf>
    <xf numFmtId="165" fontId="3" fillId="0" borderId="27" xfId="0" applyNumberFormat="1" applyFont="1" applyFill="1" applyBorder="1" applyAlignment="1">
      <alignment horizontal="center" vertical="center"/>
    </xf>
    <xf numFmtId="165" fontId="3" fillId="0" borderId="45" xfId="44" applyNumberFormat="1" applyFont="1" applyFill="1" applyBorder="1" applyAlignment="1">
      <alignment horizontal="center" vertical="center"/>
    </xf>
    <xf numFmtId="165" fontId="3" fillId="0" borderId="46" xfId="44" applyNumberFormat="1" applyFont="1" applyFill="1" applyBorder="1" applyAlignment="1">
      <alignment horizontal="center" vertical="center"/>
    </xf>
    <xf numFmtId="165" fontId="3" fillId="0" borderId="27" xfId="44" applyNumberFormat="1" applyFont="1" applyFill="1" applyBorder="1" applyAlignment="1">
      <alignment horizontal="center" vertical="center"/>
    </xf>
    <xf numFmtId="10" fontId="3" fillId="0" borderId="48" xfId="43" applyNumberFormat="1" applyFont="1" applyFill="1" applyBorder="1" applyAlignment="1">
      <alignment horizontal="center" vertical="center"/>
    </xf>
    <xf numFmtId="10" fontId="3" fillId="0" borderId="46" xfId="43" applyNumberFormat="1" applyFont="1" applyFill="1" applyBorder="1" applyAlignment="1">
      <alignment horizontal="center" vertical="center"/>
    </xf>
    <xf numFmtId="10" fontId="3" fillId="0" borderId="47" xfId="43" applyNumberFormat="1" applyFont="1" applyFill="1" applyBorder="1" applyAlignment="1">
      <alignment horizontal="center" vertical="center"/>
    </xf>
    <xf numFmtId="0" fontId="32" fillId="25" borderId="32" xfId="44" applyFont="1" applyFill="1" applyBorder="1" applyAlignment="1">
      <alignment horizontal="center" vertical="center"/>
    </xf>
    <xf numFmtId="0" fontId="32" fillId="25" borderId="10" xfId="44" applyFont="1" applyFill="1" applyBorder="1" applyAlignment="1">
      <alignment horizontal="center" vertical="center"/>
    </xf>
    <xf numFmtId="0" fontId="32" fillId="25" borderId="13" xfId="44" applyFont="1" applyFill="1" applyBorder="1" applyAlignment="1">
      <alignment horizontal="center" vertical="center"/>
    </xf>
    <xf numFmtId="0" fontId="32" fillId="25" borderId="11" xfId="44" applyFont="1" applyFill="1" applyBorder="1" applyAlignment="1">
      <alignment horizontal="center" vertical="center"/>
    </xf>
    <xf numFmtId="0" fontId="32" fillId="25" borderId="16" xfId="44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vertical="center"/>
    </xf>
    <xf numFmtId="165" fontId="3" fillId="0" borderId="44" xfId="44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2" fillId="28" borderId="0" xfId="0" applyFont="1" applyFill="1"/>
    <xf numFmtId="0" fontId="3" fillId="28" borderId="0" xfId="0" applyFont="1" applyFill="1"/>
    <xf numFmtId="0" fontId="2" fillId="0" borderId="44" xfId="0" applyFont="1" applyBorder="1" applyAlignment="1">
      <alignment vertical="center" wrapText="1"/>
    </xf>
    <xf numFmtId="0" fontId="2" fillId="0" borderId="3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45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5" fillId="0" borderId="25" xfId="0" applyFont="1" applyBorder="1"/>
    <xf numFmtId="0" fontId="3" fillId="24" borderId="0" xfId="0" applyFont="1" applyFill="1" applyAlignment="1">
      <alignment horizontal="centerContinuous" vertical="center"/>
    </xf>
    <xf numFmtId="0" fontId="2" fillId="0" borderId="52" xfId="0" applyFont="1" applyBorder="1" applyAlignment="1">
      <alignment vertical="center" wrapText="1"/>
    </xf>
    <xf numFmtId="165" fontId="3" fillId="0" borderId="52" xfId="0" applyNumberFormat="1" applyFont="1" applyFill="1" applyBorder="1" applyAlignment="1">
      <alignment horizontal="center" vertical="center"/>
    </xf>
    <xf numFmtId="165" fontId="3" fillId="0" borderId="52" xfId="44" applyNumberFormat="1" applyFont="1" applyFill="1" applyBorder="1" applyAlignment="1">
      <alignment horizontal="center" vertical="center"/>
    </xf>
    <xf numFmtId="10" fontId="3" fillId="0" borderId="51" xfId="43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0" fontId="3" fillId="0" borderId="54" xfId="0" applyFont="1" applyBorder="1"/>
    <xf numFmtId="0" fontId="3" fillId="0" borderId="11" xfId="0" applyFont="1" applyBorder="1" applyAlignment="1">
      <alignment vertical="center"/>
    </xf>
    <xf numFmtId="0" fontId="3" fillId="0" borderId="25" xfId="0" applyFont="1" applyBorder="1"/>
    <xf numFmtId="0" fontId="4" fillId="24" borderId="0" xfId="0" applyFont="1" applyFill="1" applyBorder="1" applyAlignment="1">
      <alignment horizontal="centerContinuous" vertical="center"/>
    </xf>
    <xf numFmtId="0" fontId="4" fillId="28" borderId="0" xfId="0" applyFont="1" applyFill="1"/>
    <xf numFmtId="165" fontId="3" fillId="0" borderId="55" xfId="44" applyNumberFormat="1" applyFont="1" applyFill="1" applyBorder="1" applyAlignment="1">
      <alignment horizontal="center" vertical="center"/>
    </xf>
    <xf numFmtId="10" fontId="3" fillId="0" borderId="55" xfId="43" applyNumberFormat="1" applyFont="1" applyFill="1" applyBorder="1" applyAlignment="1">
      <alignment horizontal="center" vertical="center"/>
    </xf>
    <xf numFmtId="10" fontId="3" fillId="0" borderId="56" xfId="43" applyNumberFormat="1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Continuous" vertical="center"/>
    </xf>
    <xf numFmtId="164" fontId="26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5" fillId="0" borderId="0" xfId="0" applyNumberFormat="1" applyFont="1" applyBorder="1" applyAlignment="1">
      <alignment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4" fillId="30" borderId="60" xfId="0" applyFont="1" applyFill="1" applyBorder="1" applyAlignment="1">
      <alignment horizontal="center" vertical="center" wrapText="1"/>
    </xf>
    <xf numFmtId="2" fontId="2" fillId="0" borderId="21" xfId="0" applyNumberFormat="1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center" vertical="center"/>
    </xf>
    <xf numFmtId="0" fontId="4" fillId="30" borderId="10" xfId="0" applyFont="1" applyFill="1" applyBorder="1" applyAlignment="1">
      <alignment horizontal="center" vertical="center"/>
    </xf>
    <xf numFmtId="0" fontId="4" fillId="30" borderId="21" xfId="0" applyFont="1" applyFill="1" applyBorder="1" applyAlignment="1">
      <alignment horizontal="center" vertical="center"/>
    </xf>
    <xf numFmtId="164" fontId="2" fillId="30" borderId="28" xfId="0" applyNumberFormat="1" applyFont="1" applyFill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0" fontId="2" fillId="30" borderId="40" xfId="0" applyFont="1" applyFill="1" applyBorder="1" applyAlignment="1">
      <alignment horizontal="center" vertical="center" wrapText="1"/>
    </xf>
    <xf numFmtId="0" fontId="2" fillId="30" borderId="41" xfId="0" applyFont="1" applyFill="1" applyBorder="1" applyAlignment="1">
      <alignment horizontal="center" vertical="center" wrapText="1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64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68" xfId="0" applyFont="1" applyBorder="1" applyAlignment="1" applyProtection="1">
      <alignment horizontal="center"/>
    </xf>
    <xf numFmtId="0" fontId="2" fillId="0" borderId="69" xfId="0" applyFont="1" applyBorder="1" applyAlignment="1" applyProtection="1">
      <alignment horizontal="center"/>
    </xf>
    <xf numFmtId="2" fontId="2" fillId="0" borderId="68" xfId="0" applyNumberFormat="1" applyFont="1" applyFill="1" applyBorder="1" applyAlignment="1" applyProtection="1">
      <alignment horizontal="center"/>
    </xf>
    <xf numFmtId="2" fontId="2" fillId="0" borderId="70" xfId="0" applyNumberFormat="1" applyFont="1" applyFill="1" applyBorder="1" applyAlignment="1" applyProtection="1">
      <alignment horizontal="center"/>
    </xf>
    <xf numFmtId="0" fontId="2" fillId="0" borderId="73" xfId="0" applyFont="1" applyBorder="1" applyAlignment="1" applyProtection="1">
      <alignment horizontal="center"/>
    </xf>
    <xf numFmtId="0" fontId="2" fillId="0" borderId="74" xfId="0" applyFont="1" applyBorder="1" applyAlignment="1" applyProtection="1">
      <alignment horizontal="center"/>
    </xf>
    <xf numFmtId="0" fontId="2" fillId="0" borderId="18" xfId="0" applyFont="1" applyBorder="1"/>
    <xf numFmtId="0" fontId="2" fillId="0" borderId="0" xfId="0" applyFont="1" applyFill="1" applyBorder="1"/>
    <xf numFmtId="2" fontId="2" fillId="0" borderId="66" xfId="0" applyNumberFormat="1" applyFont="1" applyFill="1" applyBorder="1" applyAlignment="1" applyProtection="1">
      <alignment horizontal="center"/>
    </xf>
    <xf numFmtId="2" fontId="2" fillId="0" borderId="66" xfId="0" applyNumberFormat="1" applyFont="1" applyBorder="1" applyAlignment="1">
      <alignment horizontal="center"/>
    </xf>
    <xf numFmtId="2" fontId="2" fillId="0" borderId="67" xfId="0" applyNumberFormat="1" applyFont="1" applyFill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55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75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7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/>
    <xf numFmtId="0" fontId="2" fillId="0" borderId="11" xfId="0" applyFont="1" applyBorder="1"/>
    <xf numFmtId="16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0" fillId="0" borderId="0" xfId="0" applyFont="1"/>
    <xf numFmtId="0" fontId="0" fillId="0" borderId="75" xfId="0" applyFont="1" applyBorder="1"/>
    <xf numFmtId="0" fontId="38" fillId="0" borderId="0" xfId="0" applyFont="1" applyBorder="1"/>
    <xf numFmtId="0" fontId="4" fillId="32" borderId="0" xfId="0" applyFont="1" applyFill="1" applyBorder="1" applyAlignment="1">
      <alignment horizontal="center"/>
    </xf>
    <xf numFmtId="0" fontId="5" fillId="0" borderId="0" xfId="0" quotePrefix="1" applyFont="1" applyBorder="1"/>
    <xf numFmtId="0" fontId="4" fillId="31" borderId="0" xfId="0" applyFont="1" applyFill="1" applyBorder="1" applyAlignment="1">
      <alignment horizontal="center"/>
    </xf>
    <xf numFmtId="0" fontId="0" fillId="0" borderId="58" xfId="0" applyBorder="1"/>
    <xf numFmtId="0" fontId="39" fillId="0" borderId="18" xfId="0" applyFont="1" applyFill="1" applyBorder="1"/>
    <xf numFmtId="165" fontId="2" fillId="0" borderId="57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2" fontId="27" fillId="0" borderId="13" xfId="0" applyNumberFormat="1" applyFont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1" fontId="27" fillId="0" borderId="13" xfId="0" applyNumberFormat="1" applyFont="1" applyBorder="1" applyAlignment="1">
      <alignment horizontal="center" vertical="center"/>
    </xf>
    <xf numFmtId="2" fontId="2" fillId="32" borderId="66" xfId="0" applyNumberFormat="1" applyFont="1" applyFill="1" applyBorder="1" applyAlignment="1" applyProtection="1">
      <alignment horizontal="center"/>
    </xf>
    <xf numFmtId="2" fontId="2" fillId="31" borderId="10" xfId="0" applyNumberFormat="1" applyFont="1" applyFill="1" applyBorder="1" applyAlignment="1" applyProtection="1">
      <alignment horizontal="center"/>
    </xf>
    <xf numFmtId="2" fontId="2" fillId="31" borderId="66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71" xfId="0" applyFont="1" applyBorder="1"/>
    <xf numFmtId="2" fontId="2" fillId="0" borderId="79" xfId="0" applyNumberFormat="1" applyFont="1" applyFill="1" applyBorder="1" applyAlignment="1" applyProtection="1">
      <alignment horizontal="center"/>
    </xf>
    <xf numFmtId="2" fontId="2" fillId="0" borderId="71" xfId="0" quotePrefix="1" applyNumberFormat="1" applyFont="1" applyFill="1" applyBorder="1" applyAlignment="1" applyProtection="1">
      <alignment horizontal="center"/>
    </xf>
    <xf numFmtId="2" fontId="2" fillId="0" borderId="71" xfId="0" applyNumberFormat="1" applyFont="1" applyFill="1" applyBorder="1" applyAlignment="1" applyProtection="1">
      <alignment horizontal="center"/>
    </xf>
    <xf numFmtId="166" fontId="2" fillId="0" borderId="0" xfId="0" applyNumberFormat="1" applyFont="1" applyFill="1" applyBorder="1" applyAlignment="1" applyProtection="1">
      <alignment horizontal="center"/>
    </xf>
    <xf numFmtId="165" fontId="2" fillId="0" borderId="71" xfId="0" applyNumberFormat="1" applyFont="1" applyFill="1" applyBorder="1" applyAlignment="1">
      <alignment horizontal="center"/>
    </xf>
    <xf numFmtId="10" fontId="2" fillId="0" borderId="71" xfId="43" applyNumberFormat="1" applyFont="1" applyFill="1" applyBorder="1" applyAlignment="1">
      <alignment horizontal="center"/>
    </xf>
    <xf numFmtId="0" fontId="2" fillId="0" borderId="78" xfId="0" applyFont="1" applyBorder="1"/>
    <xf numFmtId="0" fontId="2" fillId="0" borderId="11" xfId="0" quotePrefix="1" applyFont="1" applyBorder="1" applyAlignment="1" applyProtection="1">
      <alignment horizontal="center"/>
    </xf>
    <xf numFmtId="165" fontId="2" fillId="0" borderId="71" xfId="0" applyNumberFormat="1" applyFont="1" applyFill="1" applyBorder="1" applyAlignment="1">
      <alignment horizontal="center" vertical="center"/>
    </xf>
    <xf numFmtId="2" fontId="2" fillId="0" borderId="75" xfId="0" applyNumberFormat="1" applyFont="1" applyFill="1" applyBorder="1" applyAlignment="1">
      <alignment horizontal="center" vertical="center"/>
    </xf>
    <xf numFmtId="1" fontId="2" fillId="0" borderId="75" xfId="0" applyNumberFormat="1" applyFont="1" applyFill="1" applyBorder="1" applyAlignment="1">
      <alignment horizontal="center" vertical="center"/>
    </xf>
    <xf numFmtId="165" fontId="2" fillId="0" borderId="75" xfId="0" applyNumberFormat="1" applyFont="1" applyFill="1" applyBorder="1" applyAlignment="1">
      <alignment horizontal="center" vertical="center"/>
    </xf>
    <xf numFmtId="2" fontId="2" fillId="0" borderId="71" xfId="0" applyNumberFormat="1" applyFont="1" applyFill="1" applyBorder="1" applyAlignment="1">
      <alignment horizontal="center" vertical="center"/>
    </xf>
    <xf numFmtId="1" fontId="2" fillId="0" borderId="71" xfId="0" applyNumberFormat="1" applyFont="1" applyFill="1" applyBorder="1" applyAlignment="1">
      <alignment horizontal="center" vertical="center"/>
    </xf>
    <xf numFmtId="164" fontId="4" fillId="29" borderId="25" xfId="0" applyNumberFormat="1" applyFont="1" applyFill="1" applyBorder="1" applyAlignment="1">
      <alignment horizontal="left" vertical="center"/>
    </xf>
    <xf numFmtId="164" fontId="4" fillId="29" borderId="0" xfId="0" applyNumberFormat="1" applyFont="1" applyFill="1" applyBorder="1" applyAlignment="1">
      <alignment horizontal="center" vertical="center"/>
    </xf>
    <xf numFmtId="2" fontId="40" fillId="29" borderId="0" xfId="0" applyNumberFormat="1" applyFont="1" applyFill="1" applyBorder="1" applyAlignment="1">
      <alignment horizontal="center" vertical="center"/>
    </xf>
    <xf numFmtId="164" fontId="40" fillId="29" borderId="0" xfId="0" applyNumberFormat="1" applyFont="1" applyFill="1" applyBorder="1" applyAlignment="1">
      <alignment horizontal="center" vertical="center"/>
    </xf>
    <xf numFmtId="1" fontId="40" fillId="29" borderId="50" xfId="0" applyNumberFormat="1" applyFont="1" applyFill="1" applyBorder="1" applyAlignment="1">
      <alignment horizontal="center" vertical="center"/>
    </xf>
    <xf numFmtId="164" fontId="35" fillId="0" borderId="32" xfId="46" applyNumberFormat="1" applyBorder="1" applyAlignment="1">
      <alignment horizontal="center" vertical="center"/>
    </xf>
    <xf numFmtId="165" fontId="27" fillId="0" borderId="13" xfId="0" applyNumberFormat="1" applyFont="1" applyBorder="1" applyAlignment="1">
      <alignment horizontal="center" vertical="center"/>
    </xf>
    <xf numFmtId="0" fontId="4" fillId="30" borderId="75" xfId="0" applyFont="1" applyFill="1" applyBorder="1" applyAlignment="1">
      <alignment horizontal="center" vertical="center"/>
    </xf>
    <xf numFmtId="165" fontId="4" fillId="29" borderId="81" xfId="0" applyNumberFormat="1" applyFont="1" applyFill="1" applyBorder="1" applyAlignment="1">
      <alignment horizontal="center" vertical="center"/>
    </xf>
    <xf numFmtId="2" fontId="4" fillId="29" borderId="81" xfId="0" applyNumberFormat="1" applyFont="1" applyFill="1" applyBorder="1" applyAlignment="1">
      <alignment horizontal="center" vertical="center"/>
    </xf>
    <xf numFmtId="2" fontId="4" fillId="29" borderId="82" xfId="0" applyNumberFormat="1" applyFont="1" applyFill="1" applyBorder="1" applyAlignment="1">
      <alignment horizontal="center" vertical="center"/>
    </xf>
    <xf numFmtId="0" fontId="35" fillId="0" borderId="20" xfId="46" applyFill="1" applyBorder="1" applyAlignment="1">
      <alignment vertical="center"/>
    </xf>
    <xf numFmtId="164" fontId="2" fillId="0" borderId="45" xfId="0" applyNumberFormat="1" applyFont="1" applyBorder="1" applyAlignment="1">
      <alignment horizontal="center" vertical="center"/>
    </xf>
    <xf numFmtId="164" fontId="2" fillId="0" borderId="46" xfId="0" applyNumberFormat="1" applyFont="1" applyBorder="1" applyAlignment="1">
      <alignment horizontal="center" vertical="center"/>
    </xf>
    <xf numFmtId="164" fontId="35" fillId="0" borderId="45" xfId="46" applyNumberFormat="1" applyBorder="1" applyAlignment="1">
      <alignment horizontal="center" vertical="center"/>
    </xf>
    <xf numFmtId="165" fontId="27" fillId="0" borderId="27" xfId="0" applyNumberFormat="1" applyFont="1" applyBorder="1" applyAlignment="1">
      <alignment horizontal="center" vertical="center"/>
    </xf>
    <xf numFmtId="164" fontId="27" fillId="0" borderId="27" xfId="0" applyNumberFormat="1" applyFont="1" applyBorder="1" applyAlignment="1">
      <alignment horizontal="center" vertical="center"/>
    </xf>
    <xf numFmtId="1" fontId="27" fillId="0" borderId="27" xfId="0" applyNumberFormat="1" applyFont="1" applyBorder="1" applyAlignment="1">
      <alignment horizontal="center" vertical="center"/>
    </xf>
    <xf numFmtId="0" fontId="35" fillId="0" borderId="22" xfId="46" applyFill="1" applyBorder="1" applyAlignment="1">
      <alignment vertical="center"/>
    </xf>
    <xf numFmtId="165" fontId="2" fillId="0" borderId="23" xfId="0" applyNumberFormat="1" applyFont="1" applyFill="1" applyBorder="1" applyAlignment="1">
      <alignment horizontal="center" vertical="center"/>
    </xf>
    <xf numFmtId="165" fontId="2" fillId="0" borderId="77" xfId="0" applyNumberFormat="1" applyFont="1" applyFill="1" applyBorder="1" applyAlignment="1">
      <alignment horizontal="center" vertical="center"/>
    </xf>
    <xf numFmtId="165" fontId="2" fillId="0" borderId="24" xfId="0" applyNumberFormat="1" applyFont="1" applyFill="1" applyBorder="1" applyAlignment="1">
      <alignment horizontal="center" vertical="center"/>
    </xf>
    <xf numFmtId="2" fontId="2" fillId="0" borderId="71" xfId="0" applyNumberFormat="1" applyFont="1" applyBorder="1"/>
    <xf numFmtId="2" fontId="2" fillId="0" borderId="0" xfId="0" applyNumberFormat="1" applyFont="1" applyBorder="1"/>
    <xf numFmtId="164" fontId="2" fillId="0" borderId="66" xfId="0" applyNumberFormat="1" applyFont="1" applyFill="1" applyBorder="1" applyAlignment="1" applyProtection="1">
      <alignment horizontal="center"/>
    </xf>
    <xf numFmtId="164" fontId="2" fillId="0" borderId="71" xfId="0" applyNumberFormat="1" applyFont="1" applyBorder="1"/>
    <xf numFmtId="164" fontId="2" fillId="0" borderId="0" xfId="0" applyNumberFormat="1" applyFont="1" applyBorder="1"/>
    <xf numFmtId="164" fontId="37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Border="1" applyAlignment="1"/>
    <xf numFmtId="164" fontId="2" fillId="0" borderId="55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66" xfId="0" applyNumberFormat="1" applyFont="1" applyFill="1" applyBorder="1" applyAlignment="1" applyProtection="1">
      <alignment horizontal="center"/>
    </xf>
    <xf numFmtId="1" fontId="2" fillId="0" borderId="71" xfId="0" applyNumberFormat="1" applyFont="1" applyBorder="1"/>
    <xf numFmtId="1" fontId="2" fillId="0" borderId="0" xfId="0" applyNumberFormat="1" applyFont="1" applyBorder="1"/>
    <xf numFmtId="1" fontId="37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/>
    <xf numFmtId="1" fontId="2" fillId="0" borderId="55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0" borderId="66" xfId="0" applyNumberFormat="1" applyFont="1" applyBorder="1" applyAlignment="1">
      <alignment horizontal="center"/>
    </xf>
    <xf numFmtId="1" fontId="2" fillId="31" borderId="66" xfId="0" applyNumberFormat="1" applyFont="1" applyFill="1" applyBorder="1" applyAlignment="1" applyProtection="1">
      <alignment horizontal="center"/>
    </xf>
    <xf numFmtId="1" fontId="2" fillId="0" borderId="67" xfId="0" applyNumberFormat="1" applyFont="1" applyFill="1" applyBorder="1" applyAlignment="1" applyProtection="1">
      <alignment horizontal="center"/>
    </xf>
    <xf numFmtId="1" fontId="2" fillId="0" borderId="78" xfId="0" applyNumberFormat="1" applyFont="1" applyBorder="1"/>
    <xf numFmtId="1" fontId="2" fillId="0" borderId="10" xfId="0" applyNumberFormat="1" applyFont="1" applyBorder="1" applyAlignment="1">
      <alignment horizontal="center"/>
    </xf>
    <xf numFmtId="1" fontId="2" fillId="31" borderId="10" xfId="0" applyNumberFormat="1" applyFont="1" applyFill="1" applyBorder="1" applyAlignment="1" applyProtection="1">
      <alignment horizontal="center"/>
    </xf>
    <xf numFmtId="1" fontId="2" fillId="0" borderId="16" xfId="0" applyNumberFormat="1" applyFont="1" applyFill="1" applyBorder="1" applyAlignment="1" applyProtection="1">
      <alignment horizontal="center"/>
    </xf>
    <xf numFmtId="1" fontId="2" fillId="0" borderId="71" xfId="0" applyNumberFormat="1" applyFont="1" applyFill="1" applyBorder="1" applyAlignment="1" applyProtection="1">
      <alignment horizontal="center"/>
    </xf>
    <xf numFmtId="1" fontId="2" fillId="0" borderId="71" xfId="0" applyNumberFormat="1" applyFont="1" applyFill="1" applyBorder="1" applyAlignment="1">
      <alignment horizontal="center"/>
    </xf>
    <xf numFmtId="165" fontId="2" fillId="0" borderId="66" xfId="0" applyNumberFormat="1" applyFont="1" applyFill="1" applyBorder="1" applyAlignment="1" applyProtection="1">
      <alignment horizontal="center"/>
    </xf>
    <xf numFmtId="165" fontId="2" fillId="0" borderId="71" xfId="0" applyNumberFormat="1" applyFont="1" applyBorder="1"/>
    <xf numFmtId="165" fontId="2" fillId="0" borderId="0" xfId="0" applyNumberFormat="1" applyFont="1" applyBorder="1"/>
    <xf numFmtId="165" fontId="37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55" xfId="0" applyNumberFormat="1" applyFont="1" applyBorder="1" applyAlignment="1">
      <alignment horizontal="center"/>
    </xf>
    <xf numFmtId="1" fontId="2" fillId="32" borderId="10" xfId="0" applyNumberFormat="1" applyFont="1" applyFill="1" applyBorder="1" applyAlignment="1" applyProtection="1">
      <alignment horizontal="center"/>
    </xf>
    <xf numFmtId="1" fontId="2" fillId="0" borderId="80" xfId="0" applyNumberFormat="1" applyFont="1" applyBorder="1" applyAlignment="1">
      <alignment horizontal="center"/>
    </xf>
    <xf numFmtId="165" fontId="2" fillId="0" borderId="66" xfId="0" applyNumberFormat="1" applyFont="1" applyBorder="1" applyAlignment="1">
      <alignment horizontal="center"/>
    </xf>
    <xf numFmtId="165" fontId="2" fillId="31" borderId="66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31" borderId="10" xfId="0" applyNumberFormat="1" applyFont="1" applyFill="1" applyBorder="1" applyAlignment="1" applyProtection="1">
      <alignment horizontal="center"/>
    </xf>
    <xf numFmtId="165" fontId="2" fillId="32" borderId="10" xfId="0" applyNumberFormat="1" applyFont="1" applyFill="1" applyBorder="1" applyAlignment="1">
      <alignment horizontal="center"/>
    </xf>
    <xf numFmtId="165" fontId="2" fillId="32" borderId="66" xfId="0" applyNumberFormat="1" applyFont="1" applyFill="1" applyBorder="1" applyAlignment="1" applyProtection="1">
      <alignment horizontal="center"/>
    </xf>
    <xf numFmtId="1" fontId="2" fillId="32" borderId="66" xfId="0" applyNumberFormat="1" applyFont="1" applyFill="1" applyBorder="1" applyAlignment="1" applyProtection="1">
      <alignment horizontal="center"/>
    </xf>
    <xf numFmtId="1" fontId="2" fillId="31" borderId="10" xfId="0" applyNumberFormat="1" applyFont="1" applyFill="1" applyBorder="1" applyAlignment="1">
      <alignment horizontal="center"/>
    </xf>
    <xf numFmtId="165" fontId="2" fillId="0" borderId="65" xfId="0" applyNumberFormat="1" applyFont="1" applyBorder="1" applyAlignment="1" applyProtection="1">
      <alignment horizontal="center"/>
    </xf>
    <xf numFmtId="165" fontId="2" fillId="32" borderId="66" xfId="0" applyNumberFormat="1" applyFont="1" applyFill="1" applyBorder="1" applyAlignment="1">
      <alignment horizontal="center"/>
    </xf>
    <xf numFmtId="165" fontId="2" fillId="0" borderId="67" xfId="0" applyNumberFormat="1" applyFont="1" applyFill="1" applyBorder="1" applyAlignment="1" applyProtection="1">
      <alignment horizontal="center"/>
    </xf>
    <xf numFmtId="165" fontId="2" fillId="0" borderId="78" xfId="0" applyNumberFormat="1" applyFont="1" applyBorder="1"/>
    <xf numFmtId="165" fontId="2" fillId="0" borderId="11" xfId="0" applyNumberFormat="1" applyFont="1" applyBorder="1" applyAlignment="1" applyProtection="1">
      <alignment horizontal="center"/>
    </xf>
    <xf numFmtId="165" fontId="2" fillId="0" borderId="16" xfId="0" applyNumberFormat="1" applyFont="1" applyFill="1" applyBorder="1" applyAlignment="1" applyProtection="1">
      <alignment horizontal="center"/>
    </xf>
    <xf numFmtId="165" fontId="2" fillId="0" borderId="71" xfId="0" applyNumberFormat="1" applyFont="1" applyFill="1" applyBorder="1" applyAlignment="1" applyProtection="1">
      <alignment horizontal="center"/>
    </xf>
    <xf numFmtId="165" fontId="2" fillId="32" borderId="10" xfId="0" applyNumberFormat="1" applyFont="1" applyFill="1" applyBorder="1" applyAlignment="1" applyProtection="1">
      <alignment horizontal="center"/>
    </xf>
    <xf numFmtId="165" fontId="2" fillId="0" borderId="80" xfId="0" applyNumberFormat="1" applyFont="1" applyBorder="1" applyAlignment="1">
      <alignment horizontal="center"/>
    </xf>
    <xf numFmtId="165" fontId="2" fillId="0" borderId="79" xfId="0" applyNumberFormat="1" applyFont="1" applyFill="1" applyBorder="1" applyAlignment="1" applyProtection="1">
      <alignment horizontal="center"/>
    </xf>
    <xf numFmtId="165" fontId="2" fillId="0" borderId="72" xfId="0" applyNumberFormat="1" applyFont="1" applyBorder="1" applyAlignment="1">
      <alignment horizontal="center"/>
    </xf>
    <xf numFmtId="0" fontId="4" fillId="29" borderId="76" xfId="46" applyFont="1" applyFill="1" applyBorder="1" applyAlignment="1">
      <alignment horizontal="left" vertical="center"/>
    </xf>
    <xf numFmtId="0" fontId="34" fillId="30" borderId="61" xfId="0" applyFont="1" applyFill="1" applyBorder="1" applyAlignment="1">
      <alignment horizontal="center" vertical="center" wrapText="1"/>
    </xf>
    <xf numFmtId="0" fontId="34" fillId="30" borderId="63" xfId="0" applyFont="1" applyFill="1" applyBorder="1" applyAlignment="1">
      <alignment horizontal="center" vertical="center" wrapText="1"/>
    </xf>
    <xf numFmtId="0" fontId="4" fillId="30" borderId="60" xfId="0" applyFont="1" applyFill="1" applyBorder="1" applyAlignment="1">
      <alignment horizontal="center" vertical="center" wrapText="1"/>
    </xf>
    <xf numFmtId="0" fontId="4" fillId="30" borderId="10" xfId="0" applyFont="1" applyFill="1" applyBorder="1" applyAlignment="1">
      <alignment horizontal="center" vertical="center" wrapText="1"/>
    </xf>
    <xf numFmtId="0" fontId="4" fillId="30" borderId="59" xfId="0" applyFont="1" applyFill="1" applyBorder="1" applyAlignment="1">
      <alignment horizontal="center" vertical="center"/>
    </xf>
    <xf numFmtId="0" fontId="4" fillId="30" borderId="2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4" fillId="30" borderId="62" xfId="0" applyFont="1" applyFill="1" applyBorder="1" applyAlignment="1">
      <alignment horizontal="center" vertical="center" wrapText="1"/>
    </xf>
    <xf numFmtId="0" fontId="32" fillId="25" borderId="35" xfId="44" applyFont="1" applyFill="1" applyBorder="1" applyAlignment="1">
      <alignment horizontal="center" vertical="center"/>
    </xf>
    <xf numFmtId="0" fontId="32" fillId="0" borderId="42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25" borderId="34" xfId="44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2" fillId="27" borderId="28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0" fillId="0" borderId="19" xfId="0" applyBorder="1" applyAlignment="1"/>
    <xf numFmtId="9" fontId="32" fillId="25" borderId="40" xfId="44" applyNumberFormat="1" applyFont="1" applyFill="1" applyBorder="1" applyAlignment="1">
      <alignment horizontal="center" vertical="center"/>
    </xf>
    <xf numFmtId="9" fontId="32" fillId="25" borderId="41" xfId="44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9" fontId="32" fillId="25" borderId="36" xfId="44" applyNumberFormat="1" applyFont="1" applyFill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32" fillId="27" borderId="38" xfId="44" applyFont="1" applyFill="1" applyBorder="1" applyAlignment="1">
      <alignment horizontal="center" vertical="center"/>
    </xf>
    <xf numFmtId="0" fontId="32" fillId="0" borderId="39" xfId="44" applyFont="1" applyBorder="1" applyAlignment="1">
      <alignment vertical="center"/>
    </xf>
    <xf numFmtId="0" fontId="32" fillId="0" borderId="30" xfId="44" applyFont="1" applyBorder="1" applyAlignment="1">
      <alignment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70"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9999"/>
      <color rgb="FFFFCC99"/>
      <color rgb="FFFF99CC"/>
      <color rgb="FFFFFF99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2</xdr:col>
      <xdr:colOff>5797144</xdr:colOff>
      <xdr:row>35</xdr:row>
      <xdr:rowOff>62179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553075"/>
          <a:ext cx="7035394" cy="87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9</xdr:col>
      <xdr:colOff>18644</xdr:colOff>
      <xdr:row>21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386667"/>
          <a:ext cx="7035394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49</xdr:row>
      <xdr:rowOff>0</xdr:rowOff>
    </xdr:from>
    <xdr:to>
      <xdr:col>11</xdr:col>
      <xdr:colOff>482194</xdr:colOff>
      <xdr:row>53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667875"/>
          <a:ext cx="7035394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957</xdr:row>
      <xdr:rowOff>0</xdr:rowOff>
    </xdr:from>
    <xdr:to>
      <xdr:col>10</xdr:col>
      <xdr:colOff>177394</xdr:colOff>
      <xdr:row>961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82308500"/>
          <a:ext cx="7035394" cy="8718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766</xdr:row>
      <xdr:rowOff>0</xdr:rowOff>
    </xdr:from>
    <xdr:to>
      <xdr:col>10</xdr:col>
      <xdr:colOff>177394</xdr:colOff>
      <xdr:row>770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45923000"/>
          <a:ext cx="7035394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66</xdr:row>
      <xdr:rowOff>0</xdr:rowOff>
    </xdr:from>
    <xdr:to>
      <xdr:col>10</xdr:col>
      <xdr:colOff>159534</xdr:colOff>
      <xdr:row>70</xdr:row>
      <xdr:rowOff>117741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84" y="12442031"/>
          <a:ext cx="7035394" cy="871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170</xdr:row>
      <xdr:rowOff>0</xdr:rowOff>
    </xdr:from>
    <xdr:to>
      <xdr:col>10</xdr:col>
      <xdr:colOff>198431</xdr:colOff>
      <xdr:row>174</xdr:row>
      <xdr:rowOff>100454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663" y="33518650"/>
          <a:ext cx="7035394" cy="8718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10</xdr:col>
      <xdr:colOff>198431</xdr:colOff>
      <xdr:row>18</xdr:row>
      <xdr:rowOff>100454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663" y="2699724"/>
          <a:ext cx="7035394" cy="871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0"/>
  <sheetViews>
    <sheetView workbookViewId="0"/>
  </sheetViews>
  <sheetFormatPr defaultRowHeight="12.75"/>
  <cols>
    <col min="1" max="1" width="8.88671875" style="4"/>
    <col min="2" max="2" width="14.44140625" style="4" customWidth="1"/>
    <col min="3" max="3" width="73.33203125" style="4" customWidth="1"/>
    <col min="4" max="16384" width="8.88671875" style="4"/>
  </cols>
  <sheetData>
    <row r="1" spans="2:10" ht="30" customHeight="1" thickBot="1">
      <c r="B1" s="74" t="s">
        <v>334</v>
      </c>
      <c r="C1" s="74"/>
    </row>
    <row r="2" spans="2:10" ht="27.95" customHeight="1" thickTop="1">
      <c r="B2" s="90" t="s">
        <v>89</v>
      </c>
      <c r="C2" s="91" t="s">
        <v>90</v>
      </c>
    </row>
    <row r="3" spans="2:10" ht="15" customHeight="1">
      <c r="B3" s="52" t="s">
        <v>91</v>
      </c>
      <c r="C3" s="59" t="s">
        <v>92</v>
      </c>
    </row>
    <row r="4" spans="2:10" ht="15" customHeight="1">
      <c r="B4" s="53" t="s">
        <v>93</v>
      </c>
      <c r="C4" s="54" t="s">
        <v>94</v>
      </c>
    </row>
    <row r="5" spans="2:10" ht="15" customHeight="1">
      <c r="B5" s="53" t="s">
        <v>101</v>
      </c>
      <c r="C5" s="54" t="s">
        <v>95</v>
      </c>
    </row>
    <row r="6" spans="2:10" ht="15" customHeight="1">
      <c r="B6" s="53" t="s">
        <v>96</v>
      </c>
      <c r="C6" s="54" t="s">
        <v>97</v>
      </c>
    </row>
    <row r="7" spans="2:10" ht="15" customHeight="1">
      <c r="B7" s="53" t="s">
        <v>98</v>
      </c>
      <c r="C7" s="54" t="s">
        <v>99</v>
      </c>
    </row>
    <row r="8" spans="2:10" ht="15" customHeight="1">
      <c r="B8" s="53" t="s">
        <v>153</v>
      </c>
      <c r="C8" s="54" t="s">
        <v>189</v>
      </c>
    </row>
    <row r="9" spans="2:10" ht="15" customHeight="1">
      <c r="B9" s="53" t="s">
        <v>122</v>
      </c>
      <c r="C9" s="54" t="s">
        <v>190</v>
      </c>
      <c r="D9" s="30"/>
      <c r="E9" s="30"/>
      <c r="F9" s="30"/>
      <c r="G9" s="30"/>
      <c r="H9" s="30"/>
      <c r="I9" s="30"/>
      <c r="J9" s="30"/>
    </row>
    <row r="10" spans="2:10">
      <c r="B10" s="53" t="s">
        <v>154</v>
      </c>
      <c r="C10" s="54" t="s">
        <v>191</v>
      </c>
      <c r="D10" s="57"/>
      <c r="E10" s="30"/>
      <c r="F10" s="30"/>
      <c r="G10" s="30"/>
      <c r="H10" s="30"/>
      <c r="I10" s="30"/>
      <c r="J10" s="30"/>
    </row>
    <row r="11" spans="2:10">
      <c r="B11" s="53" t="s">
        <v>169</v>
      </c>
      <c r="C11" s="54" t="s">
        <v>192</v>
      </c>
    </row>
    <row r="12" spans="2:10">
      <c r="B12" s="53" t="s">
        <v>110</v>
      </c>
      <c r="C12" s="54" t="s">
        <v>111</v>
      </c>
    </row>
    <row r="13" spans="2:10">
      <c r="B13" s="53" t="s">
        <v>171</v>
      </c>
      <c r="C13" s="54" t="s">
        <v>193</v>
      </c>
    </row>
    <row r="14" spans="2:10">
      <c r="B14" s="53" t="s">
        <v>172</v>
      </c>
      <c r="C14" s="54" t="s">
        <v>194</v>
      </c>
    </row>
    <row r="15" spans="2:10">
      <c r="B15" s="53" t="s">
        <v>173</v>
      </c>
      <c r="C15" s="54" t="s">
        <v>195</v>
      </c>
    </row>
    <row r="16" spans="2:10">
      <c r="B16" s="53" t="s">
        <v>174</v>
      </c>
      <c r="C16" s="54" t="s">
        <v>196</v>
      </c>
    </row>
    <row r="17" spans="2:3">
      <c r="B17" s="53" t="s">
        <v>177</v>
      </c>
      <c r="C17" s="54" t="s">
        <v>197</v>
      </c>
    </row>
    <row r="18" spans="2:3">
      <c r="B18" s="53" t="s">
        <v>178</v>
      </c>
      <c r="C18" s="54" t="s">
        <v>198</v>
      </c>
    </row>
    <row r="19" spans="2:3">
      <c r="B19" s="53" t="s">
        <v>121</v>
      </c>
      <c r="C19" s="54" t="s">
        <v>199</v>
      </c>
    </row>
    <row r="20" spans="2:3">
      <c r="B20" s="53" t="s">
        <v>108</v>
      </c>
      <c r="C20" s="54" t="s">
        <v>109</v>
      </c>
    </row>
    <row r="21" spans="2:3" ht="13.5" thickBot="1">
      <c r="B21" s="55" t="s">
        <v>182</v>
      </c>
      <c r="C21" s="56" t="s">
        <v>200</v>
      </c>
    </row>
    <row r="22" spans="2:3" ht="13.5" thickTop="1">
      <c r="B22" s="53"/>
      <c r="C22" s="54"/>
    </row>
    <row r="24" spans="2:3">
      <c r="B24" s="123" t="s">
        <v>127</v>
      </c>
      <c r="C24" s="30" t="s">
        <v>126</v>
      </c>
    </row>
    <row r="25" spans="2:3">
      <c r="B25" s="30"/>
      <c r="C25" s="30"/>
    </row>
    <row r="26" spans="2:3">
      <c r="B26" s="124" t="s">
        <v>131</v>
      </c>
      <c r="C26" s="125" t="s">
        <v>130</v>
      </c>
    </row>
    <row r="27" spans="2:3">
      <c r="B27" s="30"/>
      <c r="C27" s="30"/>
    </row>
    <row r="28" spans="2:3">
      <c r="B28" s="126" t="s">
        <v>128</v>
      </c>
      <c r="C28" s="125" t="s">
        <v>129</v>
      </c>
    </row>
    <row r="29" spans="2:3" ht="15.75" thickBot="1">
      <c r="B29" s="127"/>
      <c r="C29" s="127"/>
    </row>
    <row r="30" spans="2:3" ht="15">
      <c r="B30"/>
      <c r="C30"/>
    </row>
  </sheetData>
  <conditionalFormatting sqref="B4:C22">
    <cfRule type="expression" dxfId="269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5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130" customWidth="1"/>
    <col min="2" max="2" width="22.77734375" style="4" customWidth="1"/>
    <col min="3" max="3" width="8" style="4" customWidth="1"/>
    <col min="4" max="4" width="8.21875" style="1" customWidth="1"/>
    <col min="5" max="6" width="8.33203125" style="4" customWidth="1"/>
    <col min="7" max="8" width="8.21875" style="4" customWidth="1"/>
    <col min="9" max="9" width="9.33203125" style="4" customWidth="1"/>
  </cols>
  <sheetData>
    <row r="1" spans="1:9" ht="23.25" customHeight="1" thickBot="1">
      <c r="B1" s="239" t="s">
        <v>332</v>
      </c>
      <c r="C1" s="239"/>
      <c r="D1" s="239"/>
      <c r="E1" s="239"/>
      <c r="F1" s="239"/>
      <c r="G1" s="239"/>
      <c r="H1" s="239"/>
      <c r="I1" s="48"/>
    </row>
    <row r="2" spans="1:9" ht="15.75" customHeight="1">
      <c r="B2" s="237" t="s">
        <v>2</v>
      </c>
      <c r="C2" s="81" t="s">
        <v>66</v>
      </c>
      <c r="D2" s="235" t="s">
        <v>333</v>
      </c>
      <c r="E2" s="233" t="s">
        <v>104</v>
      </c>
      <c r="F2" s="240"/>
      <c r="G2" s="233" t="s">
        <v>105</v>
      </c>
      <c r="H2" s="234"/>
      <c r="I2" s="5"/>
    </row>
    <row r="3" spans="1:9">
      <c r="B3" s="238"/>
      <c r="C3" s="85" t="s">
        <v>47</v>
      </c>
      <c r="D3" s="236"/>
      <c r="E3" s="85" t="s">
        <v>68</v>
      </c>
      <c r="F3" s="85" t="s">
        <v>69</v>
      </c>
      <c r="G3" s="163" t="s">
        <v>68</v>
      </c>
      <c r="H3" s="86" t="s">
        <v>69</v>
      </c>
      <c r="I3" s="6"/>
    </row>
    <row r="4" spans="1:9">
      <c r="A4" s="131"/>
      <c r="B4" s="232" t="s">
        <v>134</v>
      </c>
      <c r="C4" s="165"/>
      <c r="D4" s="164"/>
      <c r="E4" s="165"/>
      <c r="F4" s="165"/>
      <c r="G4" s="165"/>
      <c r="H4" s="166"/>
      <c r="I4" s="29"/>
    </row>
    <row r="5" spans="1:9">
      <c r="A5" s="131"/>
      <c r="B5" s="167" t="s">
        <v>208</v>
      </c>
      <c r="C5" s="8">
        <v>2.1372803030303027</v>
      </c>
      <c r="D5" s="154">
        <v>0.19537364701288756</v>
      </c>
      <c r="E5" s="8">
        <v>2.0207188295558498</v>
      </c>
      <c r="F5" s="8">
        <v>2.2538417765047556</v>
      </c>
      <c r="G5" s="151">
        <v>2.0399192708246026</v>
      </c>
      <c r="H5" s="82">
        <v>2.2346413352360028</v>
      </c>
      <c r="I5" s="29"/>
    </row>
    <row r="6" spans="1:9">
      <c r="A6" s="131"/>
      <c r="B6" s="167" t="s">
        <v>335</v>
      </c>
      <c r="C6" s="7">
        <v>0.75491973877963869</v>
      </c>
      <c r="D6" s="150">
        <v>1.972805084242123E-2</v>
      </c>
      <c r="E6" s="7">
        <v>0.74576517918958751</v>
      </c>
      <c r="F6" s="7">
        <v>0.76407429836968987</v>
      </c>
      <c r="G6" s="153">
        <v>0.74320725309725311</v>
      </c>
      <c r="H6" s="84">
        <v>0.76663222446202417</v>
      </c>
      <c r="I6" s="29"/>
    </row>
    <row r="7" spans="1:9">
      <c r="A7" s="131"/>
      <c r="B7" s="167" t="s">
        <v>209</v>
      </c>
      <c r="C7" s="77">
        <v>274.35985810522715</v>
      </c>
      <c r="D7" s="155">
        <v>12.531353973235257</v>
      </c>
      <c r="E7" s="77">
        <v>268.71256851953461</v>
      </c>
      <c r="F7" s="77">
        <v>280.00714769091968</v>
      </c>
      <c r="G7" s="152">
        <v>266.78639972775642</v>
      </c>
      <c r="H7" s="83">
        <v>281.93331648269788</v>
      </c>
      <c r="I7" s="29"/>
    </row>
    <row r="8" spans="1:9">
      <c r="A8" s="131"/>
      <c r="B8" s="167" t="s">
        <v>210</v>
      </c>
      <c r="C8" s="7">
        <v>0.92130608802175507</v>
      </c>
      <c r="D8" s="150">
        <v>3.6777659044280472E-2</v>
      </c>
      <c r="E8" s="7">
        <v>0.90231605199169851</v>
      </c>
      <c r="F8" s="7">
        <v>0.94029612405181162</v>
      </c>
      <c r="G8" s="153">
        <v>0.9020164434094996</v>
      </c>
      <c r="H8" s="84">
        <v>0.94059573263401053</v>
      </c>
      <c r="I8" s="29"/>
    </row>
    <row r="9" spans="1:9">
      <c r="A9" s="131"/>
      <c r="B9" s="232" t="s">
        <v>136</v>
      </c>
      <c r="C9" s="165"/>
      <c r="D9" s="164"/>
      <c r="E9" s="165"/>
      <c r="F9" s="165"/>
      <c r="G9" s="165"/>
      <c r="H9" s="166"/>
      <c r="I9" s="29"/>
    </row>
    <row r="10" spans="1:9" ht="15.75" customHeight="1">
      <c r="A10" s="131"/>
      <c r="B10" s="167" t="s">
        <v>211</v>
      </c>
      <c r="C10" s="7">
        <v>0.46385777777777787</v>
      </c>
      <c r="D10" s="150">
        <v>3.141620095835871E-2</v>
      </c>
      <c r="E10" s="7">
        <v>0.44177661242965266</v>
      </c>
      <c r="F10" s="7">
        <v>0.48593894312590308</v>
      </c>
      <c r="G10" s="153">
        <v>0.44322580296212993</v>
      </c>
      <c r="H10" s="84">
        <v>0.4844897525934258</v>
      </c>
      <c r="I10" s="29"/>
    </row>
    <row r="11" spans="1:9" ht="15.75" customHeight="1">
      <c r="A11" s="131"/>
      <c r="B11" s="167" t="s">
        <v>335</v>
      </c>
      <c r="C11" s="7">
        <v>0.74292768885465033</v>
      </c>
      <c r="D11" s="150">
        <v>2.0433344749121767E-2</v>
      </c>
      <c r="E11" s="7">
        <v>0.73425446884741297</v>
      </c>
      <c r="F11" s="7">
        <v>0.75160090886188768</v>
      </c>
      <c r="G11" s="153">
        <v>0.73019662524485829</v>
      </c>
      <c r="H11" s="84">
        <v>0.75565875246444236</v>
      </c>
      <c r="I11" s="29"/>
    </row>
    <row r="12" spans="1:9">
      <c r="A12" s="131"/>
      <c r="B12" s="167" t="s">
        <v>209</v>
      </c>
      <c r="C12" s="77">
        <v>267.57927710781678</v>
      </c>
      <c r="D12" s="155">
        <v>11.943482154532617</v>
      </c>
      <c r="E12" s="77">
        <v>261.75092695877549</v>
      </c>
      <c r="F12" s="77">
        <v>273.40762725685806</v>
      </c>
      <c r="G12" s="152">
        <v>261.28653064453368</v>
      </c>
      <c r="H12" s="83">
        <v>273.87202357109987</v>
      </c>
      <c r="I12" s="29"/>
    </row>
    <row r="13" spans="1:9">
      <c r="A13" s="131"/>
      <c r="B13" s="167" t="s">
        <v>210</v>
      </c>
      <c r="C13" s="7">
        <v>0.9020986536359904</v>
      </c>
      <c r="D13" s="150">
        <v>4.7756476146868683E-2</v>
      </c>
      <c r="E13" s="7">
        <v>0.87660340709041429</v>
      </c>
      <c r="F13" s="7">
        <v>0.92759390018156651</v>
      </c>
      <c r="G13" s="153">
        <v>0.88278480428884243</v>
      </c>
      <c r="H13" s="84">
        <v>0.92141250298313837</v>
      </c>
      <c r="I13" s="29"/>
    </row>
    <row r="14" spans="1:9">
      <c r="A14" s="131"/>
      <c r="B14" s="232" t="s">
        <v>138</v>
      </c>
      <c r="C14" s="165"/>
      <c r="D14" s="164"/>
      <c r="E14" s="165"/>
      <c r="F14" s="165"/>
      <c r="G14" s="165"/>
      <c r="H14" s="166"/>
      <c r="I14" s="29"/>
    </row>
    <row r="15" spans="1:9" ht="15.75" thickBot="1">
      <c r="A15" s="131"/>
      <c r="B15" s="174" t="s">
        <v>211</v>
      </c>
      <c r="C15" s="175">
        <v>0.49052630804843339</v>
      </c>
      <c r="D15" s="129">
        <v>1.9652574453295067E-2</v>
      </c>
      <c r="E15" s="175">
        <v>0.48179442779021436</v>
      </c>
      <c r="F15" s="175">
        <v>0.49925818830665231</v>
      </c>
      <c r="G15" s="176">
        <v>0.48828281596693102</v>
      </c>
      <c r="H15" s="177">
        <v>0.49276980012993565</v>
      </c>
      <c r="I15" s="29"/>
    </row>
  </sheetData>
  <dataConsolidate/>
  <mergeCells count="5">
    <mergeCell ref="G2:H2"/>
    <mergeCell ref="D2:D3"/>
    <mergeCell ref="B2:B3"/>
    <mergeCell ref="B1:H1"/>
    <mergeCell ref="E2:F2"/>
  </mergeCells>
  <conditionalFormatting sqref="C5:H8 C10:H13 C15:H15 A4:H4 A9:H9 A5:A8 A14:H14 A10:A13 A15">
    <cfRule type="expression" dxfId="268" priority="22">
      <formula>IF(CertVal_IsBlnkRow*CertVal_IsBlnkRowNext=1,TRUE,FALSE)</formula>
    </cfRule>
  </conditionalFormatting>
  <conditionalFormatting sqref="B4:B15">
    <cfRule type="expression" dxfId="267" priority="17">
      <formula>IF(CertVal_IsBlnkRow*CertVal_IsBlnkRowNext=1,TRUE,FALSE)</formula>
    </cfRule>
  </conditionalFormatting>
  <conditionalFormatting sqref="B6">
    <cfRule type="expression" dxfId="266" priority="15">
      <formula>IF(CertVal_IsBlnkRow*CertVal_IsBlnkRowNext=1,TRUE,FALSE)</formula>
    </cfRule>
  </conditionalFormatting>
  <conditionalFormatting sqref="B7">
    <cfRule type="expression" dxfId="265" priority="13">
      <formula>IF(CertVal_IsBlnkRow*CertVal_IsBlnkRowNext=1,TRUE,FALSE)</formula>
    </cfRule>
  </conditionalFormatting>
  <conditionalFormatting sqref="B8">
    <cfRule type="expression" dxfId="264" priority="11">
      <formula>IF(CertVal_IsBlnkRow*CertVal_IsBlnkRowNext=1,TRUE,FALSE)</formula>
    </cfRule>
  </conditionalFormatting>
  <conditionalFormatting sqref="B10">
    <cfRule type="expression" dxfId="263" priority="9">
      <formula>IF(CertVal_IsBlnkRow*CertVal_IsBlnkRowNext=1,TRUE,FALSE)</formula>
    </cfRule>
  </conditionalFormatting>
  <conditionalFormatting sqref="B11">
    <cfRule type="expression" dxfId="262" priority="7">
      <formula>IF(CertVal_IsBlnkRow*CertVal_IsBlnkRowNext=1,TRUE,FALSE)</formula>
    </cfRule>
  </conditionalFormatting>
  <conditionalFormatting sqref="B12">
    <cfRule type="expression" dxfId="261" priority="5">
      <formula>IF(CertVal_IsBlnkRow*CertVal_IsBlnkRowNext=1,TRUE,FALSE)</formula>
    </cfRule>
  </conditionalFormatting>
  <conditionalFormatting sqref="B13">
    <cfRule type="expression" dxfId="260" priority="3">
      <formula>IF(CertVal_IsBlnkRow*CertVal_IsBlnkRowNext=1,TRUE,FALSE)</formula>
    </cfRule>
  </conditionalFormatting>
  <conditionalFormatting sqref="B15">
    <cfRule type="expression" dxfId="259" priority="1">
      <formula>IF(CertVal_IsBlnkRow*CertVal_IsBlnkRowNext=1,TRUE,FALSE)</formula>
    </cfRule>
  </conditionalFormatting>
  <hyperlinks>
    <hyperlink ref="B5" location="'4-Acid'!$A$1" display="'4-Acid'!$A$1"/>
    <hyperlink ref="B6" location="'4-Acid'!$A$222" display="'4-Acid'!$A$222"/>
    <hyperlink ref="B7" location="'4-Acid'!$A$483" display="'4-Acid'!$A$483"/>
    <hyperlink ref="B8" location="'4-Acid'!$A$641" display="'4-Acid'!$A$641"/>
    <hyperlink ref="B10" location="'Aqua Regia'!$A$73" display="'Aqua Regia'!$A$73"/>
    <hyperlink ref="B11" location="'Aqua Regia'!$A$226" display="'Aqua Regia'!$A$226"/>
    <hyperlink ref="B12" location="'Aqua Regia'!$A$396" display="'Aqua Regia'!$A$396"/>
    <hyperlink ref="B13" location="'Aqua Regia'!$A$515" display="'Aqua Regia'!$A$515"/>
    <hyperlink ref="B15" location="'Fire Assay'!$A$1" display="'Fire Assay'!$A$1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8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76" customWidth="1" collapsed="1"/>
    <col min="2" max="2" width="8.44140625" style="76" customWidth="1"/>
    <col min="3" max="3" width="5.77734375" style="76" customWidth="1"/>
    <col min="4" max="5" width="8.44140625" style="76" customWidth="1"/>
    <col min="6" max="6" width="5.77734375" style="76" customWidth="1"/>
    <col min="7" max="8" width="8.44140625" style="76" customWidth="1"/>
    <col min="9" max="9" width="5.77734375" style="76" customWidth="1"/>
    <col min="10" max="11" width="8.44140625" style="76" customWidth="1"/>
    <col min="12" max="16384" width="8.88671875" style="76"/>
  </cols>
  <sheetData>
    <row r="1" spans="1:11" ht="30" customHeight="1" thickBot="1">
      <c r="B1" s="74" t="s">
        <v>331</v>
      </c>
      <c r="C1" s="74"/>
      <c r="D1" s="74"/>
      <c r="E1" s="74"/>
      <c r="F1" s="74"/>
      <c r="G1" s="74"/>
      <c r="H1" s="74"/>
      <c r="I1" s="74"/>
      <c r="J1" s="74"/>
      <c r="K1" s="75"/>
    </row>
    <row r="2" spans="1:11" ht="24.75" customHeight="1" thickTop="1">
      <c r="B2" s="87" t="s">
        <v>2</v>
      </c>
      <c r="C2" s="88" t="s">
        <v>46</v>
      </c>
      <c r="D2" s="89" t="s">
        <v>47</v>
      </c>
      <c r="E2" s="87" t="s">
        <v>2</v>
      </c>
      <c r="F2" s="88" t="s">
        <v>46</v>
      </c>
      <c r="G2" s="89" t="s">
        <v>47</v>
      </c>
      <c r="H2" s="87" t="s">
        <v>2</v>
      </c>
      <c r="I2" s="88" t="s">
        <v>46</v>
      </c>
      <c r="J2" s="89" t="s">
        <v>47</v>
      </c>
    </row>
    <row r="3" spans="1:11" ht="15.75" customHeight="1">
      <c r="A3" s="78"/>
      <c r="B3" s="156" t="s">
        <v>134</v>
      </c>
      <c r="C3" s="157"/>
      <c r="D3" s="158"/>
      <c r="E3" s="157"/>
      <c r="F3" s="157"/>
      <c r="G3" s="159"/>
      <c r="H3" s="157"/>
      <c r="I3" s="157"/>
      <c r="J3" s="160"/>
    </row>
    <row r="4" spans="1:11">
      <c r="A4" s="78"/>
      <c r="B4" s="161" t="s">
        <v>48</v>
      </c>
      <c r="C4" s="80" t="s">
        <v>1</v>
      </c>
      <c r="D4" s="133">
        <v>7.93333333333333</v>
      </c>
      <c r="E4" s="161" t="s">
        <v>11</v>
      </c>
      <c r="F4" s="80" t="s">
        <v>3</v>
      </c>
      <c r="G4" s="133">
        <v>0.84</v>
      </c>
      <c r="H4" s="161" t="s">
        <v>60</v>
      </c>
      <c r="I4" s="80" t="s">
        <v>3</v>
      </c>
      <c r="J4" s="133">
        <v>7.1666666666666696</v>
      </c>
    </row>
    <row r="5" spans="1:11">
      <c r="A5" s="78"/>
      <c r="B5" s="161" t="s">
        <v>7</v>
      </c>
      <c r="C5" s="80" t="s">
        <v>3</v>
      </c>
      <c r="D5" s="134">
        <v>21.225000000000001</v>
      </c>
      <c r="E5" s="161" t="s">
        <v>14</v>
      </c>
      <c r="F5" s="80" t="s">
        <v>3</v>
      </c>
      <c r="G5" s="133">
        <v>0.59</v>
      </c>
      <c r="H5" s="161" t="s">
        <v>12</v>
      </c>
      <c r="I5" s="80" t="s">
        <v>3</v>
      </c>
      <c r="J5" s="133">
        <v>5.45</v>
      </c>
    </row>
    <row r="6" spans="1:11">
      <c r="A6" s="78"/>
      <c r="B6" s="161" t="s">
        <v>10</v>
      </c>
      <c r="C6" s="80" t="s">
        <v>3</v>
      </c>
      <c r="D6" s="135">
        <v>921.66666666666697</v>
      </c>
      <c r="E6" s="161" t="s">
        <v>53</v>
      </c>
      <c r="F6" s="80" t="s">
        <v>1</v>
      </c>
      <c r="G6" s="133">
        <v>3.1</v>
      </c>
      <c r="H6" s="161" t="s">
        <v>15</v>
      </c>
      <c r="I6" s="80" t="s">
        <v>3</v>
      </c>
      <c r="J6" s="134">
        <v>10.891666666666699</v>
      </c>
    </row>
    <row r="7" spans="1:11">
      <c r="A7" s="78"/>
      <c r="B7" s="161" t="s">
        <v>13</v>
      </c>
      <c r="C7" s="80" t="s">
        <v>3</v>
      </c>
      <c r="D7" s="133">
        <v>2.7749999999999999</v>
      </c>
      <c r="E7" s="161" t="s">
        <v>17</v>
      </c>
      <c r="F7" s="80" t="s">
        <v>3</v>
      </c>
      <c r="G7" s="134">
        <v>27.725000000000001</v>
      </c>
      <c r="H7" s="161" t="s">
        <v>18</v>
      </c>
      <c r="I7" s="80" t="s">
        <v>3</v>
      </c>
      <c r="J7" s="135">
        <v>363.5</v>
      </c>
    </row>
    <row r="8" spans="1:11">
      <c r="A8" s="78"/>
      <c r="B8" s="161" t="s">
        <v>16</v>
      </c>
      <c r="C8" s="80" t="s">
        <v>3</v>
      </c>
      <c r="D8" s="133">
        <v>4.2583333333333302</v>
      </c>
      <c r="E8" s="161" t="s">
        <v>20</v>
      </c>
      <c r="F8" s="80" t="s">
        <v>3</v>
      </c>
      <c r="G8" s="134">
        <v>32.233333333333299</v>
      </c>
      <c r="H8" s="161" t="s">
        <v>21</v>
      </c>
      <c r="I8" s="80" t="s">
        <v>3</v>
      </c>
      <c r="J8" s="133">
        <v>0.93333333333333302</v>
      </c>
    </row>
    <row r="9" spans="1:11">
      <c r="A9" s="78"/>
      <c r="B9" s="161" t="s">
        <v>49</v>
      </c>
      <c r="C9" s="80" t="s">
        <v>1</v>
      </c>
      <c r="D9" s="133">
        <v>3</v>
      </c>
      <c r="E9" s="161" t="s">
        <v>23</v>
      </c>
      <c r="F9" s="80" t="s">
        <v>3</v>
      </c>
      <c r="G9" s="133">
        <v>0.31</v>
      </c>
      <c r="H9" s="161" t="s">
        <v>24</v>
      </c>
      <c r="I9" s="80" t="s">
        <v>3</v>
      </c>
      <c r="J9" s="133">
        <v>0.72499999999999998</v>
      </c>
    </row>
    <row r="10" spans="1:11">
      <c r="A10" s="78"/>
      <c r="B10" s="161" t="s">
        <v>19</v>
      </c>
      <c r="C10" s="80" t="s">
        <v>3</v>
      </c>
      <c r="D10" s="133">
        <v>1.13333333333333</v>
      </c>
      <c r="E10" s="161" t="s">
        <v>54</v>
      </c>
      <c r="F10" s="80" t="s">
        <v>1</v>
      </c>
      <c r="G10" s="133">
        <v>1.7333333333333301</v>
      </c>
      <c r="H10" s="161" t="s">
        <v>27</v>
      </c>
      <c r="I10" s="80" t="s">
        <v>3</v>
      </c>
      <c r="J10" s="135" t="s">
        <v>135</v>
      </c>
    </row>
    <row r="11" spans="1:11">
      <c r="A11" s="78"/>
      <c r="B11" s="161" t="s">
        <v>22</v>
      </c>
      <c r="C11" s="80" t="s">
        <v>3</v>
      </c>
      <c r="D11" s="135">
        <v>54.2916666666667</v>
      </c>
      <c r="E11" s="161" t="s">
        <v>55</v>
      </c>
      <c r="F11" s="80" t="s">
        <v>1</v>
      </c>
      <c r="G11" s="162">
        <v>6.1883333333333297E-2</v>
      </c>
      <c r="H11" s="161" t="s">
        <v>30</v>
      </c>
      <c r="I11" s="80" t="s">
        <v>3</v>
      </c>
      <c r="J11" s="134">
        <v>14.216666666666701</v>
      </c>
    </row>
    <row r="12" spans="1:11">
      <c r="A12" s="78"/>
      <c r="B12" s="161" t="s">
        <v>25</v>
      </c>
      <c r="C12" s="80" t="s">
        <v>3</v>
      </c>
      <c r="D12" s="134">
        <v>16.25</v>
      </c>
      <c r="E12" s="161" t="s">
        <v>56</v>
      </c>
      <c r="F12" s="80" t="s">
        <v>1</v>
      </c>
      <c r="G12" s="162">
        <v>0.193333333333333</v>
      </c>
      <c r="H12" s="161" t="s">
        <v>61</v>
      </c>
      <c r="I12" s="80" t="s">
        <v>1</v>
      </c>
      <c r="J12" s="162">
        <v>0.47</v>
      </c>
    </row>
    <row r="13" spans="1:11">
      <c r="A13" s="78"/>
      <c r="B13" s="161" t="s">
        <v>50</v>
      </c>
      <c r="C13" s="80" t="s">
        <v>3</v>
      </c>
      <c r="D13" s="135">
        <v>89.8333333333333</v>
      </c>
      <c r="E13" s="161" t="s">
        <v>29</v>
      </c>
      <c r="F13" s="80" t="s">
        <v>3</v>
      </c>
      <c r="G13" s="134">
        <v>16.45</v>
      </c>
      <c r="H13" s="161" t="s">
        <v>62</v>
      </c>
      <c r="I13" s="80" t="s">
        <v>3</v>
      </c>
      <c r="J13" s="133">
        <v>0.75</v>
      </c>
    </row>
    <row r="14" spans="1:11">
      <c r="A14" s="78"/>
      <c r="B14" s="161" t="s">
        <v>28</v>
      </c>
      <c r="C14" s="80" t="s">
        <v>3</v>
      </c>
      <c r="D14" s="133">
        <v>9.5500000000000007</v>
      </c>
      <c r="E14" s="161" t="s">
        <v>31</v>
      </c>
      <c r="F14" s="80" t="s">
        <v>3</v>
      </c>
      <c r="G14" s="134">
        <v>26.5</v>
      </c>
      <c r="H14" s="161" t="s">
        <v>63</v>
      </c>
      <c r="I14" s="80" t="s">
        <v>3</v>
      </c>
      <c r="J14" s="133">
        <v>0.35</v>
      </c>
    </row>
    <row r="15" spans="1:11">
      <c r="A15" s="78"/>
      <c r="B15" s="161" t="s">
        <v>33</v>
      </c>
      <c r="C15" s="80" t="s">
        <v>3</v>
      </c>
      <c r="D15" s="133">
        <v>4.3250000000000002</v>
      </c>
      <c r="E15" s="161" t="s">
        <v>34</v>
      </c>
      <c r="F15" s="80" t="s">
        <v>3</v>
      </c>
      <c r="G15" s="134">
        <v>49.6666666666667</v>
      </c>
      <c r="H15" s="161" t="s">
        <v>32</v>
      </c>
      <c r="I15" s="80" t="s">
        <v>3</v>
      </c>
      <c r="J15" s="133">
        <v>3.81666666666667</v>
      </c>
    </row>
    <row r="16" spans="1:11">
      <c r="A16" s="78"/>
      <c r="B16" s="161" t="s">
        <v>36</v>
      </c>
      <c r="C16" s="80" t="s">
        <v>3</v>
      </c>
      <c r="D16" s="133">
        <v>2.4500000000000002</v>
      </c>
      <c r="E16" s="161" t="s">
        <v>57</v>
      </c>
      <c r="F16" s="80" t="s">
        <v>1</v>
      </c>
      <c r="G16" s="162">
        <v>0.1</v>
      </c>
      <c r="H16" s="161" t="s">
        <v>65</v>
      </c>
      <c r="I16" s="80" t="s">
        <v>3</v>
      </c>
      <c r="J16" s="135">
        <v>134.666666666667</v>
      </c>
    </row>
    <row r="17" spans="1:10">
      <c r="A17" s="78"/>
      <c r="B17" s="161" t="s">
        <v>39</v>
      </c>
      <c r="C17" s="80" t="s">
        <v>3</v>
      </c>
      <c r="D17" s="133">
        <v>1.2749999999999999</v>
      </c>
      <c r="E17" s="161" t="s">
        <v>37</v>
      </c>
      <c r="F17" s="80" t="s">
        <v>3</v>
      </c>
      <c r="G17" s="134">
        <v>29.25</v>
      </c>
      <c r="H17" s="161" t="s">
        <v>35</v>
      </c>
      <c r="I17" s="80" t="s">
        <v>3</v>
      </c>
      <c r="J17" s="133">
        <v>3.3916666666666702</v>
      </c>
    </row>
    <row r="18" spans="1:10" ht="15" customHeight="1">
      <c r="A18" s="78"/>
      <c r="B18" s="161" t="s">
        <v>51</v>
      </c>
      <c r="C18" s="80" t="s">
        <v>1</v>
      </c>
      <c r="D18" s="133">
        <v>5.8</v>
      </c>
      <c r="E18" s="161" t="s">
        <v>40</v>
      </c>
      <c r="F18" s="80" t="s">
        <v>3</v>
      </c>
      <c r="G18" s="133">
        <v>7.15</v>
      </c>
      <c r="H18" s="161" t="s">
        <v>38</v>
      </c>
      <c r="I18" s="80" t="s">
        <v>3</v>
      </c>
      <c r="J18" s="134">
        <v>21.475000000000001</v>
      </c>
    </row>
    <row r="19" spans="1:10" ht="15" customHeight="1">
      <c r="A19" s="78"/>
      <c r="B19" s="161" t="s">
        <v>42</v>
      </c>
      <c r="C19" s="80" t="s">
        <v>3</v>
      </c>
      <c r="D19" s="134">
        <v>22.608333333333299</v>
      </c>
      <c r="E19" s="161" t="s">
        <v>43</v>
      </c>
      <c r="F19" s="80" t="s">
        <v>3</v>
      </c>
      <c r="G19" s="135">
        <v>145.416666666667</v>
      </c>
      <c r="H19" s="161" t="s">
        <v>41</v>
      </c>
      <c r="I19" s="80" t="s">
        <v>3</v>
      </c>
      <c r="J19" s="133">
        <v>2.2999999999999998</v>
      </c>
    </row>
    <row r="20" spans="1:10" ht="15" customHeight="1">
      <c r="A20" s="78"/>
      <c r="B20" s="161" t="s">
        <v>5</v>
      </c>
      <c r="C20" s="80" t="s">
        <v>3</v>
      </c>
      <c r="D20" s="133">
        <v>5.5</v>
      </c>
      <c r="E20" s="161" t="s">
        <v>58</v>
      </c>
      <c r="F20" s="80" t="s">
        <v>3</v>
      </c>
      <c r="G20" s="134" t="s">
        <v>114</v>
      </c>
      <c r="H20" s="161" t="s">
        <v>44</v>
      </c>
      <c r="I20" s="80" t="s">
        <v>3</v>
      </c>
      <c r="J20" s="135">
        <v>121.083333333333</v>
      </c>
    </row>
    <row r="21" spans="1:10" ht="15" customHeight="1">
      <c r="A21" s="78"/>
      <c r="B21" s="161" t="s">
        <v>8</v>
      </c>
      <c r="C21" s="80" t="s">
        <v>3</v>
      </c>
      <c r="D21" s="133">
        <v>2.06666666666667</v>
      </c>
      <c r="E21" s="161" t="s">
        <v>6</v>
      </c>
      <c r="F21" s="80" t="s">
        <v>3</v>
      </c>
      <c r="G21" s="133">
        <v>0.94</v>
      </c>
      <c r="H21" s="161" t="s">
        <v>45</v>
      </c>
      <c r="I21" s="80" t="s">
        <v>3</v>
      </c>
      <c r="J21" s="135">
        <v>81.6666666666667</v>
      </c>
    </row>
    <row r="22" spans="1:10" ht="15" customHeight="1">
      <c r="A22" s="78"/>
      <c r="B22" s="161" t="s">
        <v>52</v>
      </c>
      <c r="C22" s="80" t="s">
        <v>3</v>
      </c>
      <c r="D22" s="133" t="s">
        <v>114</v>
      </c>
      <c r="E22" s="161" t="s">
        <v>9</v>
      </c>
      <c r="F22" s="80" t="s">
        <v>3</v>
      </c>
      <c r="G22" s="134">
        <v>13.9</v>
      </c>
      <c r="H22" s="79" t="s">
        <v>330</v>
      </c>
      <c r="I22" s="80" t="s">
        <v>330</v>
      </c>
      <c r="J22" s="135" t="s">
        <v>330</v>
      </c>
    </row>
    <row r="23" spans="1:10" ht="15" customHeight="1">
      <c r="A23" s="78"/>
      <c r="B23" s="156" t="s">
        <v>136</v>
      </c>
      <c r="C23" s="157"/>
      <c r="D23" s="158"/>
      <c r="E23" s="157"/>
      <c r="F23" s="157"/>
      <c r="G23" s="159"/>
      <c r="H23" s="157"/>
      <c r="I23" s="157"/>
      <c r="J23" s="160"/>
    </row>
    <row r="24" spans="1:10" ht="15" customHeight="1">
      <c r="A24" s="78"/>
      <c r="B24" s="161" t="s">
        <v>4</v>
      </c>
      <c r="C24" s="80" t="s">
        <v>3</v>
      </c>
      <c r="D24" s="133">
        <v>1.81666666666667</v>
      </c>
      <c r="E24" s="161" t="s">
        <v>52</v>
      </c>
      <c r="F24" s="80" t="s">
        <v>3</v>
      </c>
      <c r="G24" s="134" t="s">
        <v>114</v>
      </c>
      <c r="H24" s="161" t="s">
        <v>60</v>
      </c>
      <c r="I24" s="80" t="s">
        <v>3</v>
      </c>
      <c r="J24" s="133">
        <v>7.1666666666666696</v>
      </c>
    </row>
    <row r="25" spans="1:10" ht="15" customHeight="1">
      <c r="A25" s="78"/>
      <c r="B25" s="161" t="s">
        <v>48</v>
      </c>
      <c r="C25" s="80" t="s">
        <v>1</v>
      </c>
      <c r="D25" s="133">
        <v>1.9833333333333301</v>
      </c>
      <c r="E25" s="161" t="s">
        <v>53</v>
      </c>
      <c r="F25" s="80" t="s">
        <v>1</v>
      </c>
      <c r="G25" s="162">
        <v>0.918333333333333</v>
      </c>
      <c r="H25" s="161" t="s">
        <v>15</v>
      </c>
      <c r="I25" s="80" t="s">
        <v>3</v>
      </c>
      <c r="J25" s="133">
        <v>9.5833333333333304</v>
      </c>
    </row>
    <row r="26" spans="1:10" ht="15" customHeight="1">
      <c r="A26" s="78"/>
      <c r="B26" s="161" t="s">
        <v>7</v>
      </c>
      <c r="C26" s="80" t="s">
        <v>3</v>
      </c>
      <c r="D26" s="134">
        <v>19.45</v>
      </c>
      <c r="E26" s="161" t="s">
        <v>17</v>
      </c>
      <c r="F26" s="80" t="s">
        <v>3</v>
      </c>
      <c r="G26" s="134">
        <v>24.1666666666667</v>
      </c>
      <c r="H26" s="161" t="s">
        <v>18</v>
      </c>
      <c r="I26" s="80" t="s">
        <v>3</v>
      </c>
      <c r="J26" s="135">
        <v>65.6666666666667</v>
      </c>
    </row>
    <row r="27" spans="1:10" ht="15" customHeight="1">
      <c r="A27" s="78"/>
      <c r="B27" s="161" t="s">
        <v>10</v>
      </c>
      <c r="C27" s="80" t="s">
        <v>3</v>
      </c>
      <c r="D27" s="135">
        <v>279.5</v>
      </c>
      <c r="E27" s="161" t="s">
        <v>20</v>
      </c>
      <c r="F27" s="80" t="s">
        <v>3</v>
      </c>
      <c r="G27" s="134">
        <v>28.183333333333302</v>
      </c>
      <c r="H27" s="161" t="s">
        <v>21</v>
      </c>
      <c r="I27" s="80" t="s">
        <v>3</v>
      </c>
      <c r="J27" s="135" t="s">
        <v>137</v>
      </c>
    </row>
    <row r="28" spans="1:10" ht="15" customHeight="1">
      <c r="A28" s="78"/>
      <c r="B28" s="161" t="s">
        <v>13</v>
      </c>
      <c r="C28" s="80" t="s">
        <v>3</v>
      </c>
      <c r="D28" s="133" t="s">
        <v>113</v>
      </c>
      <c r="E28" s="161" t="s">
        <v>54</v>
      </c>
      <c r="F28" s="80" t="s">
        <v>1</v>
      </c>
      <c r="G28" s="133">
        <v>1.3333333333333299</v>
      </c>
      <c r="H28" s="161" t="s">
        <v>27</v>
      </c>
      <c r="I28" s="80" t="s">
        <v>3</v>
      </c>
      <c r="J28" s="135" t="s">
        <v>135</v>
      </c>
    </row>
    <row r="29" spans="1:10" ht="15" customHeight="1">
      <c r="A29" s="78"/>
      <c r="B29" s="161" t="s">
        <v>16</v>
      </c>
      <c r="C29" s="80" t="s">
        <v>3</v>
      </c>
      <c r="D29" s="133">
        <v>4.25</v>
      </c>
      <c r="E29" s="161" t="s">
        <v>55</v>
      </c>
      <c r="F29" s="80" t="s">
        <v>1</v>
      </c>
      <c r="G29" s="162">
        <v>4.2766666666666703E-2</v>
      </c>
      <c r="H29" s="161" t="s">
        <v>30</v>
      </c>
      <c r="I29" s="80" t="s">
        <v>3</v>
      </c>
      <c r="J29" s="134">
        <v>13.95</v>
      </c>
    </row>
    <row r="30" spans="1:10" ht="15" customHeight="1">
      <c r="A30" s="78"/>
      <c r="B30" s="161" t="s">
        <v>49</v>
      </c>
      <c r="C30" s="80" t="s">
        <v>1</v>
      </c>
      <c r="D30" s="133">
        <v>1.4</v>
      </c>
      <c r="E30" s="161" t="s">
        <v>56</v>
      </c>
      <c r="F30" s="80" t="s">
        <v>1</v>
      </c>
      <c r="G30" s="162">
        <v>0.193333333333333</v>
      </c>
      <c r="H30" s="161" t="s">
        <v>61</v>
      </c>
      <c r="I30" s="80" t="s">
        <v>1</v>
      </c>
      <c r="J30" s="162">
        <v>0.30333333333333301</v>
      </c>
    </row>
    <row r="31" spans="1:10" ht="15" customHeight="1">
      <c r="A31" s="78"/>
      <c r="B31" s="161" t="s">
        <v>19</v>
      </c>
      <c r="C31" s="80" t="s">
        <v>3</v>
      </c>
      <c r="D31" s="133">
        <v>0.43333333333333302</v>
      </c>
      <c r="E31" s="161" t="s">
        <v>29</v>
      </c>
      <c r="F31" s="80" t="s">
        <v>3</v>
      </c>
      <c r="G31" s="133">
        <v>1.6666666666666701</v>
      </c>
      <c r="H31" s="161" t="s">
        <v>32</v>
      </c>
      <c r="I31" s="80" t="s">
        <v>3</v>
      </c>
      <c r="J31" s="133">
        <v>3.5833333333333299</v>
      </c>
    </row>
    <row r="32" spans="1:10" ht="15" customHeight="1">
      <c r="A32" s="78"/>
      <c r="B32" s="161" t="s">
        <v>22</v>
      </c>
      <c r="C32" s="80" t="s">
        <v>3</v>
      </c>
      <c r="D32" s="134">
        <v>48.45</v>
      </c>
      <c r="E32" s="161" t="s">
        <v>34</v>
      </c>
      <c r="F32" s="80" t="s">
        <v>3</v>
      </c>
      <c r="G32" s="135">
        <v>60</v>
      </c>
      <c r="H32" s="161" t="s">
        <v>65</v>
      </c>
      <c r="I32" s="80" t="s">
        <v>3</v>
      </c>
      <c r="J32" s="135">
        <v>108.166666666667</v>
      </c>
    </row>
    <row r="33" spans="1:10" ht="15" customHeight="1">
      <c r="A33" s="78"/>
      <c r="B33" s="161" t="s">
        <v>25</v>
      </c>
      <c r="C33" s="80" t="s">
        <v>3</v>
      </c>
      <c r="D33" s="134">
        <v>15.5</v>
      </c>
      <c r="E33" s="161" t="s">
        <v>57</v>
      </c>
      <c r="F33" s="80" t="s">
        <v>1</v>
      </c>
      <c r="G33" s="162">
        <v>0.09</v>
      </c>
      <c r="H33" s="161" t="s">
        <v>35</v>
      </c>
      <c r="I33" s="80" t="s">
        <v>3</v>
      </c>
      <c r="J33" s="133">
        <v>2.18333333333333</v>
      </c>
    </row>
    <row r="34" spans="1:10" ht="15" customHeight="1">
      <c r="A34" s="78"/>
      <c r="B34" s="161" t="s">
        <v>50</v>
      </c>
      <c r="C34" s="80" t="s">
        <v>3</v>
      </c>
      <c r="D34" s="135">
        <v>76.6666666666667</v>
      </c>
      <c r="E34" s="161" t="s">
        <v>37</v>
      </c>
      <c r="F34" s="80" t="s">
        <v>3</v>
      </c>
      <c r="G34" s="134">
        <v>16.8333333333333</v>
      </c>
      <c r="H34" s="161" t="s">
        <v>38</v>
      </c>
      <c r="I34" s="80" t="s">
        <v>3</v>
      </c>
      <c r="J34" s="134">
        <v>13.733333333333301</v>
      </c>
    </row>
    <row r="35" spans="1:10" ht="15" customHeight="1">
      <c r="A35" s="78"/>
      <c r="B35" s="161" t="s">
        <v>51</v>
      </c>
      <c r="C35" s="80" t="s">
        <v>1</v>
      </c>
      <c r="D35" s="133">
        <v>5.1333333333333302</v>
      </c>
      <c r="E35" s="161" t="s">
        <v>43</v>
      </c>
      <c r="F35" s="80" t="s">
        <v>3</v>
      </c>
      <c r="G35" s="135">
        <v>99.45</v>
      </c>
      <c r="H35" s="161" t="s">
        <v>44</v>
      </c>
      <c r="I35" s="80" t="s">
        <v>3</v>
      </c>
      <c r="J35" s="135">
        <v>103.666666666667</v>
      </c>
    </row>
    <row r="36" spans="1:10" ht="15" customHeight="1">
      <c r="A36" s="78"/>
      <c r="B36" s="161" t="s">
        <v>42</v>
      </c>
      <c r="C36" s="80" t="s">
        <v>3</v>
      </c>
      <c r="D36" s="134">
        <v>11.6666666666667</v>
      </c>
      <c r="E36" s="161" t="s">
        <v>6</v>
      </c>
      <c r="F36" s="80" t="s">
        <v>3</v>
      </c>
      <c r="G36" s="133">
        <v>0.483333333333333</v>
      </c>
      <c r="H36" s="161" t="s">
        <v>45</v>
      </c>
      <c r="I36" s="80" t="s">
        <v>3</v>
      </c>
      <c r="J36" s="134">
        <v>11.5</v>
      </c>
    </row>
    <row r="37" spans="1:10" ht="15" customHeight="1">
      <c r="A37" s="78"/>
      <c r="B37" s="161" t="s">
        <v>8</v>
      </c>
      <c r="C37" s="80" t="s">
        <v>3</v>
      </c>
      <c r="D37" s="133">
        <v>0.66666666666666696</v>
      </c>
      <c r="E37" s="161" t="s">
        <v>9</v>
      </c>
      <c r="F37" s="80" t="s">
        <v>3</v>
      </c>
      <c r="G37" s="133">
        <v>7.4833333333333298</v>
      </c>
      <c r="H37" s="79" t="s">
        <v>330</v>
      </c>
      <c r="I37" s="80" t="s">
        <v>330</v>
      </c>
      <c r="J37" s="135" t="s">
        <v>330</v>
      </c>
    </row>
    <row r="38" spans="1:10" ht="15" customHeight="1">
      <c r="A38" s="78"/>
      <c r="B38" s="156" t="s">
        <v>138</v>
      </c>
      <c r="C38" s="157"/>
      <c r="D38" s="158"/>
      <c r="E38" s="157"/>
      <c r="F38" s="157"/>
      <c r="G38" s="159"/>
      <c r="H38" s="157"/>
      <c r="I38" s="157"/>
      <c r="J38" s="160"/>
    </row>
    <row r="39" spans="1:10" ht="15" customHeight="1">
      <c r="A39" s="78"/>
      <c r="B39" s="161" t="s">
        <v>132</v>
      </c>
      <c r="C39" s="80" t="s">
        <v>3</v>
      </c>
      <c r="D39" s="162">
        <v>5.4166666666666703E-3</v>
      </c>
      <c r="E39" s="161" t="s">
        <v>133</v>
      </c>
      <c r="F39" s="80" t="s">
        <v>3</v>
      </c>
      <c r="G39" s="162">
        <v>3.3333333333333301E-3</v>
      </c>
      <c r="H39" s="79" t="s">
        <v>330</v>
      </c>
      <c r="I39" s="80" t="s">
        <v>330</v>
      </c>
      <c r="J39" s="135" t="s">
        <v>330</v>
      </c>
    </row>
    <row r="40" spans="1:10" ht="15" customHeight="1">
      <c r="A40" s="78"/>
      <c r="B40" s="156" t="s">
        <v>139</v>
      </c>
      <c r="C40" s="157"/>
      <c r="D40" s="158"/>
      <c r="E40" s="157"/>
      <c r="F40" s="157"/>
      <c r="G40" s="159"/>
      <c r="H40" s="157"/>
      <c r="I40" s="157"/>
      <c r="J40" s="160"/>
    </row>
    <row r="41" spans="1:10" ht="15" customHeight="1">
      <c r="A41" s="78"/>
      <c r="B41" s="161" t="s">
        <v>201</v>
      </c>
      <c r="C41" s="80" t="s">
        <v>1</v>
      </c>
      <c r="D41" s="133">
        <v>14.385</v>
      </c>
      <c r="E41" s="161" t="s">
        <v>115</v>
      </c>
      <c r="F41" s="80" t="s">
        <v>1</v>
      </c>
      <c r="G41" s="133">
        <v>2.69</v>
      </c>
      <c r="H41" s="161" t="s">
        <v>202</v>
      </c>
      <c r="I41" s="80" t="s">
        <v>1</v>
      </c>
      <c r="J41" s="133">
        <v>60.01</v>
      </c>
    </row>
    <row r="42" spans="1:10" ht="15" customHeight="1">
      <c r="A42" s="78"/>
      <c r="B42" s="161" t="s">
        <v>112</v>
      </c>
      <c r="C42" s="80" t="s">
        <v>1</v>
      </c>
      <c r="D42" s="133">
        <v>4.16</v>
      </c>
      <c r="E42" s="161" t="s">
        <v>116</v>
      </c>
      <c r="F42" s="80" t="s">
        <v>1</v>
      </c>
      <c r="G42" s="162">
        <v>7.4999999999999997E-2</v>
      </c>
      <c r="H42" s="161" t="s">
        <v>203</v>
      </c>
      <c r="I42" s="80" t="s">
        <v>1</v>
      </c>
      <c r="J42" s="162">
        <v>0.74450000000000005</v>
      </c>
    </row>
    <row r="43" spans="1:10" ht="15" customHeight="1">
      <c r="A43" s="78"/>
      <c r="B43" s="161" t="s">
        <v>204</v>
      </c>
      <c r="C43" s="80" t="s">
        <v>1</v>
      </c>
      <c r="D43" s="133">
        <v>8.1</v>
      </c>
      <c r="E43" s="161" t="s">
        <v>205</v>
      </c>
      <c r="F43" s="80" t="s">
        <v>1</v>
      </c>
      <c r="G43" s="133">
        <v>2.79</v>
      </c>
      <c r="H43" s="161" t="s">
        <v>64</v>
      </c>
      <c r="I43" s="80" t="s">
        <v>1</v>
      </c>
      <c r="J43" s="133">
        <v>101.99</v>
      </c>
    </row>
    <row r="44" spans="1:10" ht="15" customHeight="1">
      <c r="A44" s="78"/>
      <c r="B44" s="161" t="s">
        <v>206</v>
      </c>
      <c r="C44" s="80" t="s">
        <v>1</v>
      </c>
      <c r="D44" s="133">
        <v>3.67</v>
      </c>
      <c r="E44" s="161" t="s">
        <v>207</v>
      </c>
      <c r="F44" s="80" t="s">
        <v>1</v>
      </c>
      <c r="G44" s="162">
        <v>0.23849999999999999</v>
      </c>
      <c r="H44" s="79" t="s">
        <v>330</v>
      </c>
      <c r="I44" s="80" t="s">
        <v>330</v>
      </c>
      <c r="J44" s="135" t="s">
        <v>330</v>
      </c>
    </row>
    <row r="45" spans="1:10" ht="15" customHeight="1">
      <c r="A45" s="78"/>
      <c r="B45" s="161" t="s">
        <v>118</v>
      </c>
      <c r="C45" s="80" t="s">
        <v>1</v>
      </c>
      <c r="D45" s="133">
        <v>1.7</v>
      </c>
      <c r="E45" s="161" t="s">
        <v>59</v>
      </c>
      <c r="F45" s="80" t="s">
        <v>1</v>
      </c>
      <c r="G45" s="162">
        <v>0.90301137273746501</v>
      </c>
      <c r="H45" s="79" t="s">
        <v>330</v>
      </c>
      <c r="I45" s="80" t="s">
        <v>330</v>
      </c>
      <c r="J45" s="135" t="s">
        <v>330</v>
      </c>
    </row>
    <row r="46" spans="1:10" ht="15" customHeight="1">
      <c r="A46" s="78"/>
      <c r="B46" s="156" t="s">
        <v>140</v>
      </c>
      <c r="C46" s="157"/>
      <c r="D46" s="158"/>
      <c r="E46" s="157"/>
      <c r="F46" s="157"/>
      <c r="G46" s="159"/>
      <c r="H46" s="157"/>
      <c r="I46" s="157"/>
      <c r="J46" s="160"/>
    </row>
    <row r="47" spans="1:10" ht="15" customHeight="1" thickBot="1">
      <c r="A47" s="78"/>
      <c r="B47" s="170" t="s">
        <v>117</v>
      </c>
      <c r="C47" s="169" t="s">
        <v>1</v>
      </c>
      <c r="D47" s="171">
        <v>0.26500000000000001</v>
      </c>
      <c r="E47" s="168" t="s">
        <v>330</v>
      </c>
      <c r="F47" s="169" t="s">
        <v>330</v>
      </c>
      <c r="G47" s="172" t="s">
        <v>330</v>
      </c>
      <c r="H47" s="168" t="s">
        <v>330</v>
      </c>
      <c r="I47" s="169" t="s">
        <v>330</v>
      </c>
      <c r="J47" s="173" t="s">
        <v>330</v>
      </c>
    </row>
    <row r="48" spans="1:10" ht="15.75" thickTop="1"/>
  </sheetData>
  <conditionalFormatting sqref="B3:J47">
    <cfRule type="expression" dxfId="258" priority="11">
      <formula>IF(IndVal_IsBlnkRow*IndVal_IsBlnkRowNext=1,TRUE,FALSE)</formula>
    </cfRule>
  </conditionalFormatting>
  <conditionalFormatting sqref="I3:I47 C3:C47 F3:F47">
    <cfRule type="expression" dxfId="257" priority="12">
      <formula>IndVal_LimitValDiffUOM</formula>
    </cfRule>
  </conditionalFormatting>
  <hyperlinks>
    <hyperlink ref="B4" location="'4-Acid'!$A$41" display="'4-Acid'!$A$41"/>
    <hyperlink ref="E4" location="'4-Acid'!$A$361" display="'4-Acid'!$A$361"/>
    <hyperlink ref="H4" location="'4-Acid'!$A$694" display="'4-Acid'!$A$694"/>
    <hyperlink ref="B5" location="'4-Acid'!$A$58" display="'4-Acid'!$A$58"/>
    <hyperlink ref="E5" location="'4-Acid'!$A$374" display="'4-Acid'!$A$374"/>
    <hyperlink ref="H5" location="'4-Acid'!$A$711" display="'4-Acid'!$A$711"/>
    <hyperlink ref="B6" location="'4-Acid'!$A$75" display="'4-Acid'!$A$75"/>
    <hyperlink ref="E6" location="'4-Acid'!$A$387" display="'4-Acid'!$A$387"/>
    <hyperlink ref="H6" location="'4-Acid'!$A$724" display="'4-Acid'!$A$724"/>
    <hyperlink ref="B7" location="'4-Acid'!$A$92" display="'4-Acid'!$A$92"/>
    <hyperlink ref="E7" location="'4-Acid'!$A$404" display="'4-Acid'!$A$404"/>
    <hyperlink ref="H7" location="'4-Acid'!$A$741" display="'4-Acid'!$A$741"/>
    <hyperlink ref="B8" location="'4-Acid'!$A$109" display="'4-Acid'!$A$109"/>
    <hyperlink ref="E8" location="'4-Acid'!$A$421" display="'4-Acid'!$A$421"/>
    <hyperlink ref="H8" location="'4-Acid'!$A$758" display="'4-Acid'!$A$758"/>
    <hyperlink ref="B9" location="'4-Acid'!$A$126" display="'4-Acid'!$A$126"/>
    <hyperlink ref="E9" location="'4-Acid'!$A$438" display="'4-Acid'!$A$438"/>
    <hyperlink ref="H9" location="'4-Acid'!$A$775" display="'4-Acid'!$A$775"/>
    <hyperlink ref="B10" location="'4-Acid'!$A$143" display="'4-Acid'!$A$143"/>
    <hyperlink ref="E10" location="'4-Acid'!$A$451" display="'4-Acid'!$A$451"/>
    <hyperlink ref="H10" location="'4-Acid'!$A$788" display="'4-Acid'!$A$788"/>
    <hyperlink ref="B11" location="'4-Acid'!$A$160" display="'4-Acid'!$A$160"/>
    <hyperlink ref="E11" location="'4-Acid'!$A$468" display="'4-Acid'!$A$468"/>
    <hyperlink ref="H11" location="'4-Acid'!$A$805" display="'4-Acid'!$A$805"/>
    <hyperlink ref="B12" location="'4-Acid'!$A$177" display="'4-Acid'!$A$177"/>
    <hyperlink ref="E12" location="'4-Acid'!$A$502" display="'4-Acid'!$A$502"/>
    <hyperlink ref="H12" location="'4-Acid'!$A$822" display="'4-Acid'!$A$822"/>
    <hyperlink ref="B13" location="'4-Acid'!$A$194" display="'4-Acid'!$A$194"/>
    <hyperlink ref="E13" location="'4-Acid'!$A$519" display="'4-Acid'!$A$519"/>
    <hyperlink ref="H13" location="'4-Acid'!$A$839" display="'4-Acid'!$A$839"/>
    <hyperlink ref="B14" location="'4-Acid'!$A$211" display="'4-Acid'!$A$211"/>
    <hyperlink ref="E14" location="'4-Acid'!$A$536" display="'4-Acid'!$A$536"/>
    <hyperlink ref="H14" location="'4-Acid'!$A$852" display="'4-Acid'!$A$852"/>
    <hyperlink ref="B15" location="'4-Acid'!$A$241" display="'4-Acid'!$A$241"/>
    <hyperlink ref="E15" location="'4-Acid'!$A$549" display="'4-Acid'!$A$549"/>
    <hyperlink ref="H15" location="'4-Acid'!$A$865" display="'4-Acid'!$A$865"/>
    <hyperlink ref="B16" location="'4-Acid'!$A$254" display="'4-Acid'!$A$254"/>
    <hyperlink ref="E16" location="'4-Acid'!$A$566" display="'4-Acid'!$A$566"/>
    <hyperlink ref="H16" location="'4-Acid'!$A$882" display="'4-Acid'!$A$882"/>
    <hyperlink ref="B17" location="'4-Acid'!$A$267" display="'4-Acid'!$A$267"/>
    <hyperlink ref="E17" location="'4-Acid'!$A$583" display="'4-Acid'!$A$583"/>
    <hyperlink ref="H17" location="'4-Acid'!$A$899" display="'4-Acid'!$A$899"/>
    <hyperlink ref="B18" location="'4-Acid'!$A$280" display="'4-Acid'!$A$280"/>
    <hyperlink ref="E18" location="'4-Acid'!$A$600" display="'4-Acid'!$A$600"/>
    <hyperlink ref="H18" location="'4-Acid'!$A$916" display="'4-Acid'!$A$916"/>
    <hyperlink ref="B19" location="'4-Acid'!$A$297" display="'4-Acid'!$A$297"/>
    <hyperlink ref="E19" location="'4-Acid'!$A$613" display="'4-Acid'!$A$613"/>
    <hyperlink ref="H19" location="'4-Acid'!$A$933" display="'4-Acid'!$A$933"/>
    <hyperlink ref="B20" location="'4-Acid'!$A$314" display="'4-Acid'!$A$314"/>
    <hyperlink ref="E20" location="'4-Acid'!$A$630" display="'4-Acid'!$A$630"/>
    <hyperlink ref="H20" location="'4-Acid'!$A$946" display="'4-Acid'!$A$946"/>
    <hyperlink ref="B21" location="'4-Acid'!$A$327" display="'4-Acid'!$A$327"/>
    <hyperlink ref="E21" location="'4-Acid'!$A$660" display="'4-Acid'!$A$660"/>
    <hyperlink ref="H21" location="'4-Acid'!$A$963" display="'4-Acid'!$A$963"/>
    <hyperlink ref="B22" location="'4-Acid'!$A$344" display="'4-Acid'!$A$344"/>
    <hyperlink ref="E22" location="'4-Acid'!$A$677" display="'4-Acid'!$A$677"/>
    <hyperlink ref="B24" location="'Aqua Regia'!$A$1" display="'Aqua Regia'!$A$1"/>
    <hyperlink ref="E24" location="'Aqua Regia'!$A$296" display="'Aqua Regia'!$A$296"/>
    <hyperlink ref="H24" location="'Aqua Regia'!$A$568" display="'Aqua Regia'!$A$568"/>
    <hyperlink ref="B25" location="'Aqua Regia'!$A$41" display="'Aqua Regia'!$A$41"/>
    <hyperlink ref="E25" location="'Aqua Regia'!$A$313" display="'Aqua Regia'!$A$313"/>
    <hyperlink ref="H25" location="'Aqua Regia'!$A$585" display="'Aqua Regia'!$A$585"/>
    <hyperlink ref="B26" location="'Aqua Regia'!$A$58" display="'Aqua Regia'!$A$58"/>
    <hyperlink ref="E26" location="'Aqua Regia'!$A$330" display="'Aqua Regia'!$A$330"/>
    <hyperlink ref="H26" location="'Aqua Regia'!$A$602" display="'Aqua Regia'!$A$602"/>
    <hyperlink ref="B27" location="'Aqua Regia'!$A$92" display="'Aqua Regia'!$A$92"/>
    <hyperlink ref="E27" location="'Aqua Regia'!$A$347" display="'Aqua Regia'!$A$347"/>
    <hyperlink ref="H27" location="'Aqua Regia'!$A$619" display="'Aqua Regia'!$A$619"/>
    <hyperlink ref="B28" location="'Aqua Regia'!$A$109" display="'Aqua Regia'!$A$109"/>
    <hyperlink ref="E28" location="'Aqua Regia'!$A$364" display="'Aqua Regia'!$A$364"/>
    <hyperlink ref="H28" location="'Aqua Regia'!$A$636" display="'Aqua Regia'!$A$636"/>
    <hyperlink ref="B29" location="'Aqua Regia'!$A$126" display="'Aqua Regia'!$A$126"/>
    <hyperlink ref="E29" location="'Aqua Regia'!$A$381" display="'Aqua Regia'!$A$381"/>
    <hyperlink ref="H29" location="'Aqua Regia'!$A$653" display="'Aqua Regia'!$A$653"/>
    <hyperlink ref="B30" location="'Aqua Regia'!$A$143" display="'Aqua Regia'!$A$143"/>
    <hyperlink ref="E30" location="'Aqua Regia'!$A$415" display="'Aqua Regia'!$A$415"/>
    <hyperlink ref="H30" location="'Aqua Regia'!$A$670" display="'Aqua Regia'!$A$670"/>
    <hyperlink ref="B31" location="'Aqua Regia'!$A$160" display="'Aqua Regia'!$A$160"/>
    <hyperlink ref="E31" location="'Aqua Regia'!$A$432" display="'Aqua Regia'!$A$432"/>
    <hyperlink ref="H31" location="'Aqua Regia'!$A$687" display="'Aqua Regia'!$A$687"/>
    <hyperlink ref="B32" location="'Aqua Regia'!$A$177" display="'Aqua Regia'!$A$177"/>
    <hyperlink ref="E32" location="'Aqua Regia'!$A$449" display="'Aqua Regia'!$A$449"/>
    <hyperlink ref="H32" location="'Aqua Regia'!$A$704" display="'Aqua Regia'!$A$704"/>
    <hyperlink ref="B33" location="'Aqua Regia'!$A$194" display="'Aqua Regia'!$A$194"/>
    <hyperlink ref="E33" location="'Aqua Regia'!$A$466" display="'Aqua Regia'!$A$466"/>
    <hyperlink ref="H33" location="'Aqua Regia'!$A$721" display="'Aqua Regia'!$A$721"/>
    <hyperlink ref="B34" location="'Aqua Regia'!$A$211" display="'Aqua Regia'!$A$211"/>
    <hyperlink ref="E34" location="'Aqua Regia'!$A$483" display="'Aqua Regia'!$A$483"/>
    <hyperlink ref="H34" location="'Aqua Regia'!$A$738" display="'Aqua Regia'!$A$738"/>
    <hyperlink ref="B35" location="'Aqua Regia'!$A$245" display="'Aqua Regia'!$A$245"/>
    <hyperlink ref="E35" location="'Aqua Regia'!$A$500" display="'Aqua Regia'!$A$500"/>
    <hyperlink ref="H35" location="'Aqua Regia'!$A$755" display="'Aqua Regia'!$A$755"/>
    <hyperlink ref="B36" location="'Aqua Regia'!$A$262" display="'Aqua Regia'!$A$262"/>
    <hyperlink ref="E36" location="'Aqua Regia'!$A$534" display="'Aqua Regia'!$A$534"/>
    <hyperlink ref="H36" location="'Aqua Regia'!$A$772" display="'Aqua Regia'!$A$772"/>
    <hyperlink ref="B37" location="'Aqua Regia'!$A$279" display="'Aqua Regia'!$A$279"/>
    <hyperlink ref="E37" location="'Aqua Regia'!$A$551" display="'Aqua Regia'!$A$551"/>
    <hyperlink ref="B39" location="'Fire Assay'!$A$55" display="'Fire Assay'!$A$55"/>
    <hyperlink ref="E39" location="'Fire Assay'!$A$72" display="'Fire Assay'!$A$72"/>
    <hyperlink ref="B41" location="'Fusion XRF'!$A$1" display="'Fusion XRF'!$A$1"/>
    <hyperlink ref="E41" location="'Fusion XRF'!$A$89" display="'Fusion XRF'!$A$89"/>
    <hyperlink ref="H41" location="'Fusion XRF'!$A$154" display="'Fusion XRF'!$A$154"/>
    <hyperlink ref="B42" location="'Fusion XRF'!$A$14" display="'Fusion XRF'!$A$14"/>
    <hyperlink ref="E42" location="'Fusion XRF'!$A$102" display="'Fusion XRF'!$A$102"/>
    <hyperlink ref="H42" location="'Fusion XRF'!$A$167" display="'Fusion XRF'!$A$167"/>
    <hyperlink ref="B43" location="'Fusion XRF'!$A$50" display="'Fusion XRF'!$A$50"/>
    <hyperlink ref="E43" location="'Fusion XRF'!$A$115" display="'Fusion XRF'!$A$115"/>
    <hyperlink ref="H43" location="'Fusion XRF'!$A$180" display="'Fusion XRF'!$A$180"/>
    <hyperlink ref="B44" location="'Fusion XRF'!$A$63" display="'Fusion XRF'!$A$63"/>
    <hyperlink ref="E44" location="'Fusion XRF'!$A$128" display="'Fusion XRF'!$A$128"/>
    <hyperlink ref="B45" location="'Fusion XRF'!$A$76" display="'Fusion XRF'!$A$76"/>
    <hyperlink ref="E45" location="'Fusion XRF'!$A$141" display="'Fusion XRF'!$A$141"/>
    <hyperlink ref="B47" location="'IRC'!$A$1" display="'IRC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Z301"/>
  <sheetViews>
    <sheetView topLeftCell="AA1" zoomScaleNormal="100" workbookViewId="0">
      <pane ySplit="5" topLeftCell="A6" activePane="bottomLeft" state="frozen"/>
      <selection pane="bottomLeft" activeCell="AF35" sqref="AF35"/>
    </sheetView>
  </sheetViews>
  <sheetFormatPr defaultRowHeight="15" customHeight="1" outlineLevelCol="1"/>
  <cols>
    <col min="1" max="1" width="7.44140625" style="9" hidden="1" customWidth="1" outlineLevel="1"/>
    <col min="2" max="2" width="9.33203125" style="9" hidden="1" customWidth="1" outlineLevel="1"/>
    <col min="3" max="3" width="6.88671875" style="9" hidden="1" customWidth="1" outlineLevel="1"/>
    <col min="4" max="4" width="5.109375" style="9" hidden="1" customWidth="1" outlineLevel="1"/>
    <col min="5" max="8" width="5" style="9" hidden="1" customWidth="1" outlineLevel="1"/>
    <col min="9" max="11" width="6.109375" style="9" hidden="1" customWidth="1" outlineLevel="1"/>
    <col min="12" max="13" width="5" style="9" hidden="1" customWidth="1" outlineLevel="1"/>
    <col min="14" max="14" width="3.88671875" style="9" hidden="1" customWidth="1" outlineLevel="1"/>
    <col min="15" max="15" width="9.33203125" style="9" hidden="1" customWidth="1" outlineLevel="1"/>
    <col min="16" max="16" width="6.88671875" style="9" hidden="1" customWidth="1" outlineLevel="1"/>
    <col min="17" max="17" width="5.109375" style="9" hidden="1" customWidth="1" outlineLevel="1"/>
    <col min="18" max="21" width="5" style="9" hidden="1" customWidth="1" outlineLevel="1"/>
    <col min="22" max="24" width="6.109375" style="9" hidden="1" customWidth="1" outlineLevel="1"/>
    <col min="25" max="26" width="5" style="9" hidden="1" customWidth="1" outlineLevel="1"/>
    <col min="27" max="27" width="3" style="9" customWidth="1" collapsed="1"/>
    <col min="28" max="28" width="9.33203125" style="9" customWidth="1"/>
    <col min="29" max="29" width="6.88671875" style="9" customWidth="1"/>
    <col min="30" max="30" width="5.109375" style="9" customWidth="1"/>
    <col min="31" max="34" width="5" style="9" customWidth="1"/>
    <col min="35" max="37" width="6.109375" style="9" customWidth="1"/>
    <col min="38" max="39" width="5" style="9" customWidth="1"/>
    <col min="40" max="40" width="3.5546875" style="9" customWidth="1"/>
    <col min="41" max="41" width="9.33203125" style="9" customWidth="1"/>
    <col min="42" max="42" width="6.88671875" style="9" customWidth="1"/>
    <col min="43" max="43" width="5.109375" style="9" customWidth="1"/>
    <col min="44" max="47" width="5" style="9" customWidth="1"/>
    <col min="48" max="50" width="6.109375" style="9" customWidth="1"/>
    <col min="51" max="52" width="5" style="9" customWidth="1"/>
    <col min="53" max="16384" width="8.88671875" style="9"/>
  </cols>
  <sheetData>
    <row r="1" spans="1:52" ht="15" customHeight="1">
      <c r="A1" s="69" t="s">
        <v>103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B1" s="70" t="s">
        <v>100</v>
      </c>
      <c r="AC1" s="70" t="e">
        <f>Parms_Tmplt</f>
        <v>#REF!</v>
      </c>
      <c r="AD1" s="50"/>
      <c r="AE1" s="50"/>
      <c r="AF1" s="51"/>
      <c r="AG1" s="51"/>
      <c r="AH1" s="51"/>
      <c r="AI1" s="51"/>
      <c r="AJ1" s="51"/>
      <c r="AK1" s="51"/>
      <c r="AL1" s="51"/>
      <c r="AM1" s="51"/>
      <c r="AO1" s="3" t="s">
        <v>81</v>
      </c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</row>
    <row r="3" spans="1:52" s="23" customFormat="1" ht="15" customHeight="1" thickBot="1">
      <c r="A3" s="22"/>
      <c r="B3" s="248" t="e">
        <f>"Within-Lab Performance Gates for "&amp;CRMCode</f>
        <v>#REF!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2"/>
      <c r="O3" s="248" t="e">
        <f>"Between-Lab Performance Gates for "&amp;CRMCode</f>
        <v>#REF!</v>
      </c>
      <c r="P3" s="249"/>
      <c r="Q3" s="249"/>
      <c r="R3" s="249"/>
      <c r="S3" s="249"/>
      <c r="T3" s="249"/>
      <c r="U3" s="249"/>
      <c r="V3" s="249"/>
      <c r="W3" s="249"/>
      <c r="X3" s="249"/>
      <c r="Y3" s="249"/>
      <c r="Z3" s="249"/>
      <c r="AB3" s="248" t="e">
        <f ca="1">PG_Val</f>
        <v>#REF!</v>
      </c>
      <c r="AC3" s="249"/>
      <c r="AD3" s="249"/>
      <c r="AE3" s="249"/>
      <c r="AF3" s="249"/>
      <c r="AG3" s="249"/>
      <c r="AH3" s="249"/>
      <c r="AI3" s="249"/>
      <c r="AJ3" s="249"/>
      <c r="AK3" s="249"/>
      <c r="AL3" s="249"/>
      <c r="AM3" s="249"/>
      <c r="AN3" s="22"/>
      <c r="AO3" s="248" t="e">
        <f ca="1">PG_Val</f>
        <v>#REF!</v>
      </c>
      <c r="AP3" s="249"/>
      <c r="AQ3" s="249"/>
      <c r="AR3" s="249"/>
      <c r="AS3" s="249"/>
      <c r="AT3" s="249"/>
      <c r="AU3" s="249"/>
      <c r="AV3" s="249"/>
      <c r="AW3" s="249"/>
      <c r="AX3" s="249"/>
      <c r="AY3" s="249"/>
      <c r="AZ3" s="249"/>
    </row>
    <row r="4" spans="1:52" s="21" customFormat="1" ht="15" customHeight="1" thickTop="1">
      <c r="A4" s="246" t="s">
        <v>86</v>
      </c>
      <c r="B4" s="241" t="s">
        <v>2</v>
      </c>
      <c r="C4" s="244" t="s">
        <v>70</v>
      </c>
      <c r="D4" s="253" t="s">
        <v>71</v>
      </c>
      <c r="E4" s="254"/>
      <c r="F4" s="254"/>
      <c r="G4" s="254"/>
      <c r="H4" s="255"/>
      <c r="I4" s="256" t="s">
        <v>72</v>
      </c>
      <c r="J4" s="257"/>
      <c r="K4" s="258"/>
      <c r="L4" s="250" t="s">
        <v>73</v>
      </c>
      <c r="M4" s="251"/>
      <c r="N4" s="20"/>
      <c r="O4" s="241" t="s">
        <v>2</v>
      </c>
      <c r="P4" s="244" t="s">
        <v>70</v>
      </c>
      <c r="Q4" s="253" t="s">
        <v>71</v>
      </c>
      <c r="R4" s="254"/>
      <c r="S4" s="254"/>
      <c r="T4" s="254"/>
      <c r="U4" s="255"/>
      <c r="V4" s="256" t="s">
        <v>72</v>
      </c>
      <c r="W4" s="257"/>
      <c r="X4" s="258"/>
      <c r="Y4" s="250" t="s">
        <v>73</v>
      </c>
      <c r="Z4" s="251"/>
      <c r="AB4" s="241" t="s">
        <v>2</v>
      </c>
      <c r="AC4" s="244" t="s">
        <v>70</v>
      </c>
      <c r="AD4" s="253" t="s">
        <v>71</v>
      </c>
      <c r="AE4" s="254"/>
      <c r="AF4" s="254"/>
      <c r="AG4" s="254"/>
      <c r="AH4" s="255"/>
      <c r="AI4" s="256" t="s">
        <v>72</v>
      </c>
      <c r="AJ4" s="257"/>
      <c r="AK4" s="258"/>
      <c r="AL4" s="250" t="s">
        <v>73</v>
      </c>
      <c r="AM4" s="251"/>
      <c r="AN4" s="20"/>
      <c r="AO4" s="241" t="s">
        <v>2</v>
      </c>
      <c r="AP4" s="244" t="s">
        <v>70</v>
      </c>
      <c r="AQ4" s="253" t="s">
        <v>71</v>
      </c>
      <c r="AR4" s="254"/>
      <c r="AS4" s="254"/>
      <c r="AT4" s="254"/>
      <c r="AU4" s="255"/>
      <c r="AV4" s="256" t="s">
        <v>72</v>
      </c>
      <c r="AW4" s="257"/>
      <c r="AX4" s="258"/>
      <c r="AY4" s="250" t="s">
        <v>73</v>
      </c>
      <c r="AZ4" s="251"/>
    </row>
    <row r="5" spans="1:52" s="21" customFormat="1" ht="15" customHeight="1">
      <c r="A5" s="247"/>
      <c r="B5" s="242"/>
      <c r="C5" s="245"/>
      <c r="D5" s="24" t="s">
        <v>85</v>
      </c>
      <c r="E5" s="25" t="s">
        <v>74</v>
      </c>
      <c r="F5" s="25" t="s">
        <v>75</v>
      </c>
      <c r="G5" s="25" t="s">
        <v>76</v>
      </c>
      <c r="H5" s="26" t="s">
        <v>77</v>
      </c>
      <c r="I5" s="27" t="s">
        <v>78</v>
      </c>
      <c r="J5" s="25" t="s">
        <v>79</v>
      </c>
      <c r="K5" s="28" t="s">
        <v>80</v>
      </c>
      <c r="L5" s="24" t="s">
        <v>68</v>
      </c>
      <c r="M5" s="26" t="s">
        <v>69</v>
      </c>
      <c r="N5" s="20"/>
      <c r="O5" s="243"/>
      <c r="P5" s="252"/>
      <c r="Q5" s="41" t="s">
        <v>67</v>
      </c>
      <c r="R5" s="42" t="s">
        <v>74</v>
      </c>
      <c r="S5" s="42" t="s">
        <v>75</v>
      </c>
      <c r="T5" s="42" t="s">
        <v>76</v>
      </c>
      <c r="U5" s="43" t="s">
        <v>77</v>
      </c>
      <c r="V5" s="44" t="s">
        <v>78</v>
      </c>
      <c r="W5" s="42" t="s">
        <v>79</v>
      </c>
      <c r="X5" s="45" t="s">
        <v>80</v>
      </c>
      <c r="Y5" s="41" t="s">
        <v>68</v>
      </c>
      <c r="Z5" s="43" t="s">
        <v>69</v>
      </c>
      <c r="AB5" s="242"/>
      <c r="AC5" s="245"/>
      <c r="AD5" s="24" t="s">
        <v>85</v>
      </c>
      <c r="AE5" s="25" t="s">
        <v>74</v>
      </c>
      <c r="AF5" s="25" t="s">
        <v>75</v>
      </c>
      <c r="AG5" s="25" t="s">
        <v>76</v>
      </c>
      <c r="AH5" s="26" t="s">
        <v>77</v>
      </c>
      <c r="AI5" s="27" t="s">
        <v>78</v>
      </c>
      <c r="AJ5" s="25" t="s">
        <v>79</v>
      </c>
      <c r="AK5" s="28" t="s">
        <v>80</v>
      </c>
      <c r="AL5" s="24" t="s">
        <v>68</v>
      </c>
      <c r="AM5" s="26" t="s">
        <v>69</v>
      </c>
      <c r="AN5" s="20"/>
      <c r="AO5" s="243"/>
      <c r="AP5" s="252"/>
      <c r="AQ5" s="41" t="s">
        <v>67</v>
      </c>
      <c r="AR5" s="42" t="s">
        <v>74</v>
      </c>
      <c r="AS5" s="42" t="s">
        <v>75</v>
      </c>
      <c r="AT5" s="42" t="s">
        <v>76</v>
      </c>
      <c r="AU5" s="43" t="s">
        <v>77</v>
      </c>
      <c r="AV5" s="44" t="s">
        <v>78</v>
      </c>
      <c r="AW5" s="42" t="s">
        <v>79</v>
      </c>
      <c r="AX5" s="45" t="s">
        <v>80</v>
      </c>
      <c r="AY5" s="41" t="s">
        <v>68</v>
      </c>
      <c r="AZ5" s="43" t="s">
        <v>69</v>
      </c>
    </row>
    <row r="6" spans="1:52" ht="15" customHeight="1">
      <c r="A6" s="63" t="s">
        <v>0</v>
      </c>
      <c r="B6" s="10" t="s">
        <v>82</v>
      </c>
      <c r="C6" s="11">
        <v>1.2933625000000002</v>
      </c>
      <c r="D6" s="12">
        <v>1.5136623836404073E-2</v>
      </c>
      <c r="E6" s="13">
        <v>1.2630892523271919</v>
      </c>
      <c r="F6" s="13">
        <v>1.3236357476728084</v>
      </c>
      <c r="G6" s="13">
        <v>1.247952628490788</v>
      </c>
      <c r="H6" s="14">
        <v>1.3387723715092124</v>
      </c>
      <c r="I6" s="15">
        <v>1.1703311203474719E-2</v>
      </c>
      <c r="J6" s="16">
        <v>2.3406622406949438E-2</v>
      </c>
      <c r="K6" s="17">
        <v>3.5109933610424159E-2</v>
      </c>
      <c r="L6" s="12">
        <v>1.2286943750000001</v>
      </c>
      <c r="M6" s="14">
        <v>1.3580306250000003</v>
      </c>
      <c r="N6" s="31"/>
      <c r="O6" s="46" t="s">
        <v>82</v>
      </c>
      <c r="P6" s="60">
        <v>1.2933625000000002</v>
      </c>
      <c r="Q6" s="47">
        <v>1.5136623836404073E-2</v>
      </c>
      <c r="R6" s="71">
        <v>1.2630892523271919</v>
      </c>
      <c r="S6" s="71">
        <v>1.3236357476728084</v>
      </c>
      <c r="T6" s="71">
        <v>1.247952628490788</v>
      </c>
      <c r="U6" s="61">
        <v>1.3387723715092124</v>
      </c>
      <c r="V6" s="62">
        <v>1.1703311203474719E-2</v>
      </c>
      <c r="W6" s="72">
        <v>2.3406622406949438E-2</v>
      </c>
      <c r="X6" s="73">
        <v>3.5109933610424159E-2</v>
      </c>
      <c r="Y6" s="47">
        <v>1.2286943750000001</v>
      </c>
      <c r="Z6" s="61">
        <v>1.3580306250000003</v>
      </c>
      <c r="AA6" s="32"/>
      <c r="AB6" s="10" t="e">
        <f>PG_ConstNmRout</f>
        <v>#REF!</v>
      </c>
      <c r="AC6" s="11" t="e">
        <f ca="1">PG_ValUOMxRout</f>
        <v>#REF!</v>
      </c>
      <c r="AD6" s="12" t="e">
        <f ca="1">PG_ValUOMxRout</f>
        <v>#REF!</v>
      </c>
      <c r="AE6" s="13" t="e">
        <f ca="1">PG_ValUOMxRout</f>
        <v>#REF!</v>
      </c>
      <c r="AF6" s="13" t="e">
        <f ca="1">PG_ValUOMxRout</f>
        <v>#REF!</v>
      </c>
      <c r="AG6" s="13" t="e">
        <f ca="1">PG_ValUOMxRout</f>
        <v>#REF!</v>
      </c>
      <c r="AH6" s="14" t="e">
        <f ca="1">PG_ValUOMxRout</f>
        <v>#REF!</v>
      </c>
      <c r="AI6" s="15">
        <f ca="1">PG_ValRout</f>
        <v>1.1703311203474719E-2</v>
      </c>
      <c r="AJ6" s="16">
        <f ca="1">PG_ValRout</f>
        <v>2.3406622406949438E-2</v>
      </c>
      <c r="AK6" s="17">
        <f ca="1">PG_ValRout</f>
        <v>3.5109933610424159E-2</v>
      </c>
      <c r="AL6" s="12" t="e">
        <f ca="1">PG_ValUOMxRout</f>
        <v>#REF!</v>
      </c>
      <c r="AM6" s="14" t="e">
        <f ca="1">PG_ValUOMxRout</f>
        <v>#REF!</v>
      </c>
      <c r="AN6" s="31"/>
      <c r="AO6" s="46" t="e">
        <f>PG_ConstNmRand</f>
        <v>#REF!</v>
      </c>
      <c r="AP6" s="60" t="e">
        <f ca="1">PG_ValUOMxRand</f>
        <v>#REF!</v>
      </c>
      <c r="AQ6" s="47" t="e">
        <f ca="1">PG_ValUOMxRand</f>
        <v>#REF!</v>
      </c>
      <c r="AR6" s="71" t="e">
        <f ca="1">PG_ValUOMxRand</f>
        <v>#REF!</v>
      </c>
      <c r="AS6" s="71" t="e">
        <f ca="1">PG_ValUOMxRand</f>
        <v>#REF!</v>
      </c>
      <c r="AT6" s="71" t="e">
        <f ca="1">PG_ValUOMxRand</f>
        <v>#REF!</v>
      </c>
      <c r="AU6" s="61" t="e">
        <f ca="1">PG_ValUOMxRand</f>
        <v>#REF!</v>
      </c>
      <c r="AV6" s="62">
        <f ca="1">PG_ValRand</f>
        <v>1.1703311203474719E-2</v>
      </c>
      <c r="AW6" s="72">
        <f ca="1">PG_ValRand</f>
        <v>2.3406622406949438E-2</v>
      </c>
      <c r="AX6" s="73">
        <f ca="1">PG_ValRand</f>
        <v>3.5109933610424159E-2</v>
      </c>
      <c r="AY6" s="47" t="e">
        <f ca="1">PG_ValUOMxRand</f>
        <v>#REF!</v>
      </c>
      <c r="AZ6" s="61" t="e">
        <f ca="1">PG_ValUOMxRand</f>
        <v>#REF!</v>
      </c>
    </row>
    <row r="7" spans="1:52" ht="15" customHeight="1">
      <c r="A7" s="64" t="s">
        <v>88</v>
      </c>
      <c r="B7" s="10" t="s">
        <v>83</v>
      </c>
      <c r="C7" s="11">
        <v>1.2703423295454543</v>
      </c>
      <c r="D7" s="12">
        <v>1.1306252148685211E-2</v>
      </c>
      <c r="E7" s="13">
        <v>1.247729825248084</v>
      </c>
      <c r="F7" s="13">
        <v>1.2929548338428247</v>
      </c>
      <c r="G7" s="13">
        <v>1.2364235730993987</v>
      </c>
      <c r="H7" s="14">
        <v>1.30426108599151</v>
      </c>
      <c r="I7" s="15">
        <v>8.900161701083157E-3</v>
      </c>
      <c r="J7" s="16">
        <v>1.7800323402166314E-2</v>
      </c>
      <c r="K7" s="17">
        <v>2.6700485103249471E-2</v>
      </c>
      <c r="L7" s="12">
        <v>1.2068252130681816</v>
      </c>
      <c r="M7" s="14">
        <v>1.3338594460227271</v>
      </c>
      <c r="N7" s="31"/>
      <c r="O7" s="10" t="s">
        <v>83</v>
      </c>
      <c r="P7" s="11">
        <v>1.2703423295454543</v>
      </c>
      <c r="Q7" s="12">
        <v>1.1306252148685211E-2</v>
      </c>
      <c r="R7" s="13">
        <v>1.247729825248084</v>
      </c>
      <c r="S7" s="13">
        <v>1.2929548338428247</v>
      </c>
      <c r="T7" s="13">
        <v>1.2364235730993987</v>
      </c>
      <c r="U7" s="14">
        <v>1.30426108599151</v>
      </c>
      <c r="V7" s="15">
        <v>8.900161701083157E-3</v>
      </c>
      <c r="W7" s="16">
        <v>1.7800323402166314E-2</v>
      </c>
      <c r="X7" s="17">
        <v>2.6700485103249471E-2</v>
      </c>
      <c r="Y7" s="12">
        <v>1.2068252130681816</v>
      </c>
      <c r="Z7" s="14">
        <v>1.3338594460227271</v>
      </c>
      <c r="AA7" s="32"/>
      <c r="AB7" s="10" t="e">
        <f>PG_ConstNmRout</f>
        <v>#REF!</v>
      </c>
      <c r="AC7" s="11" t="e">
        <f ca="1">PG_ValUOMxRout</f>
        <v>#REF!</v>
      </c>
      <c r="AD7" s="12" t="e">
        <f ca="1">PG_ValUOMxRout</f>
        <v>#REF!</v>
      </c>
      <c r="AE7" s="13" t="e">
        <f ca="1">PG_ValUOMxRout</f>
        <v>#REF!</v>
      </c>
      <c r="AF7" s="13" t="e">
        <f ca="1">PG_ValUOMxRout</f>
        <v>#REF!</v>
      </c>
      <c r="AG7" s="13" t="e">
        <f ca="1">PG_ValUOMxRout</f>
        <v>#REF!</v>
      </c>
      <c r="AH7" s="14" t="e">
        <f ca="1">PG_ValUOMxRout</f>
        <v>#REF!</v>
      </c>
      <c r="AI7" s="15">
        <f ca="1">PG_ValRout</f>
        <v>8.900161701083157E-3</v>
      </c>
      <c r="AJ7" s="16">
        <f ca="1">PG_ValRout</f>
        <v>1.7800323402166314E-2</v>
      </c>
      <c r="AK7" s="17">
        <f ca="1">PG_ValRout</f>
        <v>2.6700485103249471E-2</v>
      </c>
      <c r="AL7" s="12" t="e">
        <f ca="1">PG_ValUOMxRout</f>
        <v>#REF!</v>
      </c>
      <c r="AM7" s="14" t="e">
        <f ca="1">PG_ValUOMxRout</f>
        <v>#REF!</v>
      </c>
      <c r="AN7" s="31"/>
      <c r="AO7" s="10" t="e">
        <f>PG_ConstNmRand</f>
        <v>#REF!</v>
      </c>
      <c r="AP7" s="11" t="e">
        <f ca="1">PG_ValUOMxRand</f>
        <v>#REF!</v>
      </c>
      <c r="AQ7" s="12" t="e">
        <f ca="1">PG_ValUOMxRand</f>
        <v>#REF!</v>
      </c>
      <c r="AR7" s="13" t="e">
        <f ca="1">PG_ValUOMxRand</f>
        <v>#REF!</v>
      </c>
      <c r="AS7" s="13" t="e">
        <f ca="1">PG_ValUOMxRand</f>
        <v>#REF!</v>
      </c>
      <c r="AT7" s="13" t="e">
        <f ca="1">PG_ValUOMxRand</f>
        <v>#REF!</v>
      </c>
      <c r="AU7" s="14" t="e">
        <f ca="1">PG_ValUOMxRand</f>
        <v>#REF!</v>
      </c>
      <c r="AV7" s="15">
        <f ca="1">PG_ValRand</f>
        <v>8.900161701083157E-3</v>
      </c>
      <c r="AW7" s="16">
        <f ca="1">PG_ValRand</f>
        <v>1.7800323402166314E-2</v>
      </c>
      <c r="AX7" s="17">
        <f ca="1">PG_ValRand</f>
        <v>2.6700485103249471E-2</v>
      </c>
      <c r="AY7" s="12" t="e">
        <f ca="1">PG_ValUOMxRand</f>
        <v>#REF!</v>
      </c>
      <c r="AZ7" s="14" t="e">
        <f ca="1">PG_ValUOMxRand</f>
        <v>#REF!</v>
      </c>
    </row>
    <row r="8" spans="1:52" ht="15" customHeight="1" thickBot="1">
      <c r="A8" s="49" t="s">
        <v>87</v>
      </c>
      <c r="B8" s="33" t="s">
        <v>84</v>
      </c>
      <c r="C8" s="34">
        <v>2.3657374581818189</v>
      </c>
      <c r="D8" s="35">
        <v>6.4700213941111778E-2</v>
      </c>
      <c r="E8" s="36">
        <v>2.2363370302995955</v>
      </c>
      <c r="F8" s="36">
        <v>2.4951378860640423</v>
      </c>
      <c r="G8" s="36">
        <v>2.1716368163584834</v>
      </c>
      <c r="H8" s="37">
        <v>2.5598381000051544</v>
      </c>
      <c r="I8" s="38">
        <v>2.7348856364998741E-2</v>
      </c>
      <c r="J8" s="39">
        <v>5.4697712729997482E-2</v>
      </c>
      <c r="K8" s="40">
        <v>8.2046569094996219E-2</v>
      </c>
      <c r="L8" s="35">
        <v>2.2474505852727278</v>
      </c>
      <c r="M8" s="37">
        <v>2.48402433109091</v>
      </c>
      <c r="N8" s="31"/>
      <c r="O8" s="33" t="s">
        <v>84</v>
      </c>
      <c r="P8" s="34">
        <v>2.3657374581818189</v>
      </c>
      <c r="Q8" s="35">
        <v>6.4700213941111778E-2</v>
      </c>
      <c r="R8" s="36">
        <v>2.2363370302995955</v>
      </c>
      <c r="S8" s="36">
        <v>2.4951378860640423</v>
      </c>
      <c r="T8" s="36">
        <v>2.1716368163584834</v>
      </c>
      <c r="U8" s="37">
        <v>2.5598381000051544</v>
      </c>
      <c r="V8" s="38">
        <v>2.7348856364998741E-2</v>
      </c>
      <c r="W8" s="39">
        <v>5.4697712729997482E-2</v>
      </c>
      <c r="X8" s="40">
        <v>8.2046569094996219E-2</v>
      </c>
      <c r="Y8" s="35">
        <v>2.2474505852727278</v>
      </c>
      <c r="Z8" s="37">
        <v>2.48402433109091</v>
      </c>
      <c r="AA8" s="32"/>
      <c r="AB8" s="33" t="e">
        <f>PG_ConstNmRout</f>
        <v>#REF!</v>
      </c>
      <c r="AC8" s="34" t="e">
        <f ca="1">PG_ValUOMxRout</f>
        <v>#REF!</v>
      </c>
      <c r="AD8" s="35" t="e">
        <f ca="1">PG_ValUOMxRout</f>
        <v>#REF!</v>
      </c>
      <c r="AE8" s="36" t="e">
        <f ca="1">PG_ValUOMxRout</f>
        <v>#REF!</v>
      </c>
      <c r="AF8" s="36" t="e">
        <f ca="1">PG_ValUOMxRout</f>
        <v>#REF!</v>
      </c>
      <c r="AG8" s="36" t="e">
        <f ca="1">PG_ValUOMxRout</f>
        <v>#REF!</v>
      </c>
      <c r="AH8" s="37" t="e">
        <f ca="1">PG_ValUOMxRout</f>
        <v>#REF!</v>
      </c>
      <c r="AI8" s="38">
        <f ca="1">PG_ValRout</f>
        <v>2.7348856364998741E-2</v>
      </c>
      <c r="AJ8" s="39">
        <f ca="1">PG_ValRout</f>
        <v>5.4697712729997482E-2</v>
      </c>
      <c r="AK8" s="40">
        <f ca="1">PG_ValRout</f>
        <v>8.2046569094996219E-2</v>
      </c>
      <c r="AL8" s="35" t="e">
        <f ca="1">PG_ValUOMxRout</f>
        <v>#REF!</v>
      </c>
      <c r="AM8" s="37" t="e">
        <f ca="1">PG_ValUOMxRout</f>
        <v>#REF!</v>
      </c>
      <c r="AN8" s="31"/>
      <c r="AO8" s="33" t="e">
        <f>PG_ConstNmRand</f>
        <v>#REF!</v>
      </c>
      <c r="AP8" s="34" t="e">
        <f ca="1">PG_ValUOMxRand</f>
        <v>#REF!</v>
      </c>
      <c r="AQ8" s="35" t="e">
        <f ca="1">PG_ValUOMxRand</f>
        <v>#REF!</v>
      </c>
      <c r="AR8" s="36" t="e">
        <f ca="1">PG_ValUOMxRand</f>
        <v>#REF!</v>
      </c>
      <c r="AS8" s="36" t="e">
        <f ca="1">PG_ValUOMxRand</f>
        <v>#REF!</v>
      </c>
      <c r="AT8" s="36" t="e">
        <f ca="1">PG_ValUOMxRand</f>
        <v>#REF!</v>
      </c>
      <c r="AU8" s="37" t="e">
        <f ca="1">PG_ValUOMxRand</f>
        <v>#REF!</v>
      </c>
      <c r="AV8" s="38">
        <f ca="1">PG_ValRand</f>
        <v>2.7348856364998741E-2</v>
      </c>
      <c r="AW8" s="39">
        <f ca="1">PG_ValRand</f>
        <v>5.4697712729997482E-2</v>
      </c>
      <c r="AX8" s="40">
        <f ca="1">PG_ValRand</f>
        <v>8.2046569094996219E-2</v>
      </c>
      <c r="AY8" s="35" t="e">
        <f ca="1">PG_ValUOMxRand</f>
        <v>#REF!</v>
      </c>
      <c r="AZ8" s="37" t="e">
        <f ca="1">PG_ValUOMxRand</f>
        <v>#REF!</v>
      </c>
    </row>
    <row r="9" spans="1:52" ht="15" customHeight="1" thickTop="1">
      <c r="A9" s="65"/>
      <c r="B9" s="18"/>
      <c r="C9" s="11"/>
      <c r="D9" s="12"/>
      <c r="E9" s="13"/>
      <c r="F9" s="13"/>
      <c r="G9" s="13"/>
      <c r="H9" s="14"/>
      <c r="I9" s="15"/>
      <c r="J9" s="16"/>
      <c r="K9" s="17"/>
      <c r="L9" s="12"/>
      <c r="M9" s="14"/>
      <c r="N9" s="31"/>
      <c r="O9" s="18"/>
      <c r="P9" s="11"/>
      <c r="Q9" s="12"/>
      <c r="R9" s="13"/>
      <c r="S9" s="13"/>
      <c r="T9" s="13"/>
      <c r="U9" s="14"/>
      <c r="V9" s="15"/>
      <c r="W9" s="16"/>
      <c r="X9" s="17"/>
      <c r="Y9" s="12"/>
      <c r="Z9" s="14"/>
      <c r="AA9" s="32"/>
      <c r="AB9" s="18" t="str">
        <f>PG_ConstNmRout</f>
        <v/>
      </c>
      <c r="AC9" s="11" t="str">
        <f>PG_ValUOMxRout</f>
        <v/>
      </c>
      <c r="AD9" s="12" t="str">
        <f>PG_ValUOMxRout</f>
        <v/>
      </c>
      <c r="AE9" s="13" t="str">
        <f>PG_ValUOMxRout</f>
        <v/>
      </c>
      <c r="AF9" s="13" t="str">
        <f>PG_ValUOMxRout</f>
        <v/>
      </c>
      <c r="AG9" s="13" t="str">
        <f>PG_ValUOMxRout</f>
        <v/>
      </c>
      <c r="AH9" s="14" t="str">
        <f>PG_ValUOMxRout</f>
        <v/>
      </c>
      <c r="AI9" s="15" t="str">
        <f>PG_ValRout</f>
        <v/>
      </c>
      <c r="AJ9" s="16" t="str">
        <f>PG_ValRout</f>
        <v/>
      </c>
      <c r="AK9" s="17" t="str">
        <f>PG_ValRout</f>
        <v/>
      </c>
      <c r="AL9" s="12" t="str">
        <f>PG_ValUOMxRout</f>
        <v/>
      </c>
      <c r="AM9" s="14" t="str">
        <f>PG_ValUOMxRout</f>
        <v/>
      </c>
      <c r="AN9" s="31"/>
      <c r="AO9" s="18" t="str">
        <f>PG_ConstNmRand</f>
        <v/>
      </c>
      <c r="AP9" s="11" t="str">
        <f>PG_ValUOMxRand</f>
        <v/>
      </c>
      <c r="AQ9" s="12" t="str">
        <f>PG_ValUOMxRand</f>
        <v/>
      </c>
      <c r="AR9" s="13" t="str">
        <f>PG_ValUOMxRand</f>
        <v/>
      </c>
      <c r="AS9" s="13" t="str">
        <f>PG_ValUOMxRand</f>
        <v/>
      </c>
      <c r="AT9" s="13" t="str">
        <f>PG_ValUOMxRand</f>
        <v/>
      </c>
      <c r="AU9" s="14" t="str">
        <f>PG_ValUOMxRand</f>
        <v/>
      </c>
      <c r="AV9" s="15" t="str">
        <f>PG_ValRand</f>
        <v/>
      </c>
      <c r="AW9" s="16" t="str">
        <f>PG_ValRand</f>
        <v/>
      </c>
      <c r="AX9" s="17" t="str">
        <f>PG_ValRand</f>
        <v/>
      </c>
      <c r="AY9" s="12" t="str">
        <f>PG_ValUOMxRand</f>
        <v/>
      </c>
      <c r="AZ9" s="14" t="str">
        <f>PG_ValUOMxRand</f>
        <v/>
      </c>
    </row>
    <row r="10" spans="1:52" ht="15" customHeight="1">
      <c r="A10" s="66"/>
      <c r="B10" s="18"/>
      <c r="C10" s="11"/>
      <c r="D10" s="12"/>
      <c r="E10" s="13"/>
      <c r="F10" s="13"/>
      <c r="G10" s="13"/>
      <c r="H10" s="14"/>
      <c r="I10" s="15"/>
      <c r="J10" s="16"/>
      <c r="K10" s="17"/>
      <c r="L10" s="12"/>
      <c r="M10" s="14"/>
      <c r="N10" s="31"/>
      <c r="O10" s="18"/>
      <c r="P10" s="11"/>
      <c r="Q10" s="12"/>
      <c r="R10" s="13"/>
      <c r="S10" s="13"/>
      <c r="T10" s="13"/>
      <c r="U10" s="14"/>
      <c r="V10" s="15"/>
      <c r="W10" s="16"/>
      <c r="X10" s="17"/>
      <c r="Y10" s="12"/>
      <c r="Z10" s="14"/>
      <c r="AA10" s="32"/>
      <c r="AB10" s="18" t="str">
        <f>PG_ConstNmRout</f>
        <v/>
      </c>
      <c r="AC10" s="11" t="str">
        <f>PG_ValUOMxRout</f>
        <v/>
      </c>
      <c r="AD10" s="12" t="str">
        <f>PG_ValUOMxRout</f>
        <v/>
      </c>
      <c r="AE10" s="13" t="str">
        <f>PG_ValUOMxRout</f>
        <v/>
      </c>
      <c r="AF10" s="13" t="str">
        <f>PG_ValUOMxRout</f>
        <v/>
      </c>
      <c r="AG10" s="13" t="str">
        <f>PG_ValUOMxRout</f>
        <v/>
      </c>
      <c r="AH10" s="14" t="str">
        <f>PG_ValUOMxRout</f>
        <v/>
      </c>
      <c r="AI10" s="15" t="str">
        <f>PG_ValRout</f>
        <v/>
      </c>
      <c r="AJ10" s="16" t="str">
        <f>PG_ValRout</f>
        <v/>
      </c>
      <c r="AK10" s="17" t="str">
        <f>PG_ValRout</f>
        <v/>
      </c>
      <c r="AL10" s="12" t="str">
        <f>PG_ValUOMxRout</f>
        <v/>
      </c>
      <c r="AM10" s="14" t="str">
        <f>PG_ValUOMxRout</f>
        <v/>
      </c>
      <c r="AN10" s="31"/>
      <c r="AO10" s="18" t="str">
        <f>PG_ConstNmRand</f>
        <v/>
      </c>
      <c r="AP10" s="11" t="str">
        <f>PG_ValUOMxRand</f>
        <v/>
      </c>
      <c r="AQ10" s="12" t="str">
        <f>PG_ValUOMxRand</f>
        <v/>
      </c>
      <c r="AR10" s="13" t="str">
        <f>PG_ValUOMxRand</f>
        <v/>
      </c>
      <c r="AS10" s="13" t="str">
        <f>PG_ValUOMxRand</f>
        <v/>
      </c>
      <c r="AT10" s="13" t="str">
        <f>PG_ValUOMxRand</f>
        <v/>
      </c>
      <c r="AU10" s="14" t="str">
        <f>PG_ValUOMxRand</f>
        <v/>
      </c>
      <c r="AV10" s="15" t="str">
        <f>PG_ValRand</f>
        <v/>
      </c>
      <c r="AW10" s="16" t="str">
        <f>PG_ValRand</f>
        <v/>
      </c>
      <c r="AX10" s="17" t="str">
        <f>PG_ValRand</f>
        <v/>
      </c>
      <c r="AY10" s="12" t="str">
        <f>PG_ValUOMxRand</f>
        <v/>
      </c>
      <c r="AZ10" s="14" t="str">
        <f>PG_ValUOMxRand</f>
        <v/>
      </c>
    </row>
    <row r="11" spans="1:52" ht="15" customHeight="1">
      <c r="A11" s="68"/>
      <c r="B11" s="18"/>
      <c r="C11" s="11"/>
      <c r="D11" s="12"/>
      <c r="E11" s="13"/>
      <c r="F11" s="13"/>
      <c r="G11" s="13"/>
      <c r="H11" s="14"/>
      <c r="I11" s="15"/>
      <c r="J11" s="16"/>
      <c r="K11" s="17"/>
      <c r="L11" s="12"/>
      <c r="M11" s="14"/>
      <c r="N11" s="31"/>
      <c r="O11" s="18"/>
      <c r="P11" s="11"/>
      <c r="Q11" s="12"/>
      <c r="R11" s="13"/>
      <c r="S11" s="13"/>
      <c r="T11" s="13"/>
      <c r="U11" s="14"/>
      <c r="V11" s="15"/>
      <c r="W11" s="16"/>
      <c r="X11" s="17"/>
      <c r="Y11" s="12"/>
      <c r="Z11" s="14"/>
      <c r="AA11" s="32"/>
      <c r="AB11" s="18" t="str">
        <f>PG_ConstNmRout</f>
        <v/>
      </c>
      <c r="AC11" s="11" t="str">
        <f>PG_ValUOMxRout</f>
        <v/>
      </c>
      <c r="AD11" s="12" t="str">
        <f>PG_ValUOMxRout</f>
        <v/>
      </c>
      <c r="AE11" s="13" t="str">
        <f>PG_ValUOMxRout</f>
        <v/>
      </c>
      <c r="AF11" s="13" t="str">
        <f>PG_ValUOMxRout</f>
        <v/>
      </c>
      <c r="AG11" s="13" t="str">
        <f>PG_ValUOMxRout</f>
        <v/>
      </c>
      <c r="AH11" s="14" t="str">
        <f>PG_ValUOMxRout</f>
        <v/>
      </c>
      <c r="AI11" s="15" t="str">
        <f>PG_ValRout</f>
        <v/>
      </c>
      <c r="AJ11" s="16" t="str">
        <f>PG_ValRout</f>
        <v/>
      </c>
      <c r="AK11" s="17" t="str">
        <f>PG_ValRout</f>
        <v/>
      </c>
      <c r="AL11" s="12" t="str">
        <f>PG_ValUOMxRout</f>
        <v/>
      </c>
      <c r="AM11" s="14" t="str">
        <f>PG_ValUOMxRout</f>
        <v/>
      </c>
      <c r="AN11" s="31"/>
      <c r="AO11" s="18" t="str">
        <f>PG_ConstNmRand</f>
        <v/>
      </c>
      <c r="AP11" s="11" t="str">
        <f>PG_ValUOMxRand</f>
        <v/>
      </c>
      <c r="AQ11" s="12" t="str">
        <f>PG_ValUOMxRand</f>
        <v/>
      </c>
      <c r="AR11" s="13" t="str">
        <f>PG_ValUOMxRand</f>
        <v/>
      </c>
      <c r="AS11" s="13" t="str">
        <f>PG_ValUOMxRand</f>
        <v/>
      </c>
      <c r="AT11" s="13" t="str">
        <f>PG_ValUOMxRand</f>
        <v/>
      </c>
      <c r="AU11" s="14" t="str">
        <f>PG_ValUOMxRand</f>
        <v/>
      </c>
      <c r="AV11" s="15" t="str">
        <f>PG_ValRand</f>
        <v/>
      </c>
      <c r="AW11" s="16" t="str">
        <f>PG_ValRand</f>
        <v/>
      </c>
      <c r="AX11" s="17" t="str">
        <f>PG_ValRand</f>
        <v/>
      </c>
      <c r="AY11" s="12" t="str">
        <f>PG_ValUOMxRand</f>
        <v/>
      </c>
      <c r="AZ11" s="14" t="str">
        <f>PG_ValUOMxRand</f>
        <v/>
      </c>
    </row>
    <row r="12" spans="1:52" ht="15" customHeight="1">
      <c r="A12" s="66"/>
      <c r="B12" s="18"/>
      <c r="C12" s="11"/>
      <c r="D12" s="12"/>
      <c r="E12" s="13"/>
      <c r="F12" s="13"/>
      <c r="G12" s="13"/>
      <c r="H12" s="14"/>
      <c r="I12" s="15"/>
      <c r="J12" s="16"/>
      <c r="K12" s="17"/>
      <c r="L12" s="12"/>
      <c r="M12" s="14"/>
      <c r="N12" s="31"/>
      <c r="O12" s="18"/>
      <c r="P12" s="11"/>
      <c r="Q12" s="12"/>
      <c r="R12" s="13"/>
      <c r="S12" s="13"/>
      <c r="T12" s="13"/>
      <c r="U12" s="14"/>
      <c r="V12" s="15"/>
      <c r="W12" s="16"/>
      <c r="X12" s="17"/>
      <c r="Y12" s="12"/>
      <c r="Z12" s="14"/>
      <c r="AA12" s="32"/>
      <c r="AB12" s="18" t="str">
        <f>PG_ConstNmRout</f>
        <v/>
      </c>
      <c r="AC12" s="11" t="str">
        <f>PG_ValUOMxRout</f>
        <v/>
      </c>
      <c r="AD12" s="12" t="str">
        <f>PG_ValUOMxRout</f>
        <v/>
      </c>
      <c r="AE12" s="13" t="str">
        <f>PG_ValUOMxRout</f>
        <v/>
      </c>
      <c r="AF12" s="13" t="str">
        <f>PG_ValUOMxRout</f>
        <v/>
      </c>
      <c r="AG12" s="13" t="str">
        <f>PG_ValUOMxRout</f>
        <v/>
      </c>
      <c r="AH12" s="14" t="str">
        <f>PG_ValUOMxRout</f>
        <v/>
      </c>
      <c r="AI12" s="15" t="str">
        <f>PG_ValRout</f>
        <v/>
      </c>
      <c r="AJ12" s="16" t="str">
        <f>PG_ValRout</f>
        <v/>
      </c>
      <c r="AK12" s="17" t="str">
        <f>PG_ValRout</f>
        <v/>
      </c>
      <c r="AL12" s="12" t="str">
        <f>PG_ValUOMxRout</f>
        <v/>
      </c>
      <c r="AM12" s="14" t="str">
        <f>PG_ValUOMxRout</f>
        <v/>
      </c>
      <c r="AN12" s="31"/>
      <c r="AO12" s="18" t="str">
        <f>PG_ConstNmRand</f>
        <v/>
      </c>
      <c r="AP12" s="11" t="str">
        <f>PG_ValUOMxRand</f>
        <v/>
      </c>
      <c r="AQ12" s="12" t="str">
        <f>PG_ValUOMxRand</f>
        <v/>
      </c>
      <c r="AR12" s="13" t="str">
        <f>PG_ValUOMxRand</f>
        <v/>
      </c>
      <c r="AS12" s="13" t="str">
        <f>PG_ValUOMxRand</f>
        <v/>
      </c>
      <c r="AT12" s="13" t="str">
        <f>PG_ValUOMxRand</f>
        <v/>
      </c>
      <c r="AU12" s="14" t="str">
        <f>PG_ValUOMxRand</f>
        <v/>
      </c>
      <c r="AV12" s="15" t="str">
        <f>PG_ValRand</f>
        <v/>
      </c>
      <c r="AW12" s="16" t="str">
        <f>PG_ValRand</f>
        <v/>
      </c>
      <c r="AX12" s="17" t="str">
        <f>PG_ValRand</f>
        <v/>
      </c>
      <c r="AY12" s="12" t="str">
        <f>PG_ValUOMxRand</f>
        <v/>
      </c>
      <c r="AZ12" s="14" t="str">
        <f>PG_ValUOMxRand</f>
        <v/>
      </c>
    </row>
    <row r="13" spans="1:52" ht="15" customHeight="1">
      <c r="A13" s="66"/>
      <c r="B13" s="18"/>
      <c r="C13" s="11"/>
      <c r="D13" s="12"/>
      <c r="E13" s="13"/>
      <c r="F13" s="13"/>
      <c r="G13" s="13"/>
      <c r="H13" s="14"/>
      <c r="I13" s="15"/>
      <c r="J13" s="16"/>
      <c r="K13" s="17"/>
      <c r="L13" s="12"/>
      <c r="M13" s="14"/>
      <c r="N13" s="31"/>
      <c r="O13" s="18"/>
      <c r="P13" s="11"/>
      <c r="Q13" s="12"/>
      <c r="R13" s="13"/>
      <c r="S13" s="13"/>
      <c r="T13" s="13"/>
      <c r="U13" s="14"/>
      <c r="V13" s="15"/>
      <c r="W13" s="16"/>
      <c r="X13" s="17"/>
      <c r="Y13" s="12"/>
      <c r="Z13" s="14"/>
      <c r="AA13" s="32"/>
      <c r="AB13" s="18" t="str">
        <f>PG_ConstNmRout</f>
        <v/>
      </c>
      <c r="AC13" s="11" t="str">
        <f>PG_ValUOMxRout</f>
        <v/>
      </c>
      <c r="AD13" s="12" t="str">
        <f>PG_ValUOMxRout</f>
        <v/>
      </c>
      <c r="AE13" s="13" t="str">
        <f>PG_ValUOMxRout</f>
        <v/>
      </c>
      <c r="AF13" s="13" t="str">
        <f>PG_ValUOMxRout</f>
        <v/>
      </c>
      <c r="AG13" s="13" t="str">
        <f>PG_ValUOMxRout</f>
        <v/>
      </c>
      <c r="AH13" s="14" t="str">
        <f>PG_ValUOMxRout</f>
        <v/>
      </c>
      <c r="AI13" s="15" t="str">
        <f>PG_ValRout</f>
        <v/>
      </c>
      <c r="AJ13" s="16" t="str">
        <f>PG_ValRout</f>
        <v/>
      </c>
      <c r="AK13" s="17" t="str">
        <f>PG_ValRout</f>
        <v/>
      </c>
      <c r="AL13" s="12" t="str">
        <f>PG_ValUOMxRout</f>
        <v/>
      </c>
      <c r="AM13" s="14" t="str">
        <f>PG_ValUOMxRout</f>
        <v/>
      </c>
      <c r="AN13" s="31"/>
      <c r="AO13" s="18" t="str">
        <f>PG_ConstNmRand</f>
        <v/>
      </c>
      <c r="AP13" s="11" t="str">
        <f>PG_ValUOMxRand</f>
        <v/>
      </c>
      <c r="AQ13" s="12" t="str">
        <f>PG_ValUOMxRand</f>
        <v/>
      </c>
      <c r="AR13" s="13" t="str">
        <f>PG_ValUOMxRand</f>
        <v/>
      </c>
      <c r="AS13" s="13" t="str">
        <f>PG_ValUOMxRand</f>
        <v/>
      </c>
      <c r="AT13" s="13" t="str">
        <f>PG_ValUOMxRand</f>
        <v/>
      </c>
      <c r="AU13" s="14" t="str">
        <f>PG_ValUOMxRand</f>
        <v/>
      </c>
      <c r="AV13" s="15" t="str">
        <f>PG_ValRand</f>
        <v/>
      </c>
      <c r="AW13" s="16" t="str">
        <f>PG_ValRand</f>
        <v/>
      </c>
      <c r="AX13" s="17" t="str">
        <f>PG_ValRand</f>
        <v/>
      </c>
      <c r="AY13" s="12" t="str">
        <f>PG_ValUOMxRand</f>
        <v/>
      </c>
      <c r="AZ13" s="14" t="str">
        <f>PG_ValUOMxRand</f>
        <v/>
      </c>
    </row>
    <row r="14" spans="1:52" ht="15" customHeight="1">
      <c r="A14" s="66"/>
      <c r="B14" s="67"/>
      <c r="C14" s="11"/>
      <c r="D14" s="12"/>
      <c r="E14" s="13"/>
      <c r="F14" s="13"/>
      <c r="G14" s="13"/>
      <c r="H14" s="14"/>
      <c r="I14" s="15"/>
      <c r="J14" s="16"/>
      <c r="K14" s="17"/>
      <c r="L14" s="12"/>
      <c r="M14" s="14"/>
      <c r="N14" s="31"/>
      <c r="O14" s="18"/>
      <c r="P14" s="11"/>
      <c r="Q14" s="12"/>
      <c r="R14" s="13"/>
      <c r="S14" s="13"/>
      <c r="T14" s="13"/>
      <c r="U14" s="14"/>
      <c r="V14" s="15"/>
      <c r="W14" s="16"/>
      <c r="X14" s="17"/>
      <c r="Y14" s="12"/>
      <c r="Z14" s="14"/>
      <c r="AA14" s="32"/>
      <c r="AB14" s="18" t="str">
        <f>PG_ConstNmRout</f>
        <v/>
      </c>
      <c r="AC14" s="11" t="str">
        <f>PG_ValUOMxRout</f>
        <v/>
      </c>
      <c r="AD14" s="12" t="str">
        <f>PG_ValUOMxRout</f>
        <v/>
      </c>
      <c r="AE14" s="13" t="str">
        <f>PG_ValUOMxRout</f>
        <v/>
      </c>
      <c r="AF14" s="13" t="str">
        <f>PG_ValUOMxRout</f>
        <v/>
      </c>
      <c r="AG14" s="13" t="str">
        <f>PG_ValUOMxRout</f>
        <v/>
      </c>
      <c r="AH14" s="14" t="str">
        <f>PG_ValUOMxRout</f>
        <v/>
      </c>
      <c r="AI14" s="15" t="str">
        <f>PG_ValRout</f>
        <v/>
      </c>
      <c r="AJ14" s="16" t="str">
        <f>PG_ValRout</f>
        <v/>
      </c>
      <c r="AK14" s="17" t="str">
        <f>PG_ValRout</f>
        <v/>
      </c>
      <c r="AL14" s="12" t="str">
        <f>PG_ValUOMxRout</f>
        <v/>
      </c>
      <c r="AM14" s="14" t="str">
        <f>PG_ValUOMxRout</f>
        <v/>
      </c>
      <c r="AN14" s="31"/>
      <c r="AO14" s="18" t="str">
        <f>PG_ConstNmRand</f>
        <v/>
      </c>
      <c r="AP14" s="11" t="str">
        <f>PG_ValUOMxRand</f>
        <v/>
      </c>
      <c r="AQ14" s="12" t="str">
        <f>PG_ValUOMxRand</f>
        <v/>
      </c>
      <c r="AR14" s="13" t="str">
        <f>PG_ValUOMxRand</f>
        <v/>
      </c>
      <c r="AS14" s="13" t="str">
        <f>PG_ValUOMxRand</f>
        <v/>
      </c>
      <c r="AT14" s="13" t="str">
        <f>PG_ValUOMxRand</f>
        <v/>
      </c>
      <c r="AU14" s="14" t="str">
        <f>PG_ValUOMxRand</f>
        <v/>
      </c>
      <c r="AV14" s="15" t="str">
        <f>PG_ValRand</f>
        <v/>
      </c>
      <c r="AW14" s="16" t="str">
        <f>PG_ValRand</f>
        <v/>
      </c>
      <c r="AX14" s="17" t="str">
        <f>PG_ValRand</f>
        <v/>
      </c>
      <c r="AY14" s="12" t="str">
        <f>PG_ValUOMxRand</f>
        <v/>
      </c>
      <c r="AZ14" s="14" t="str">
        <f>PG_ValUOMxRand</f>
        <v/>
      </c>
    </row>
    <row r="15" spans="1:52" ht="15" customHeight="1">
      <c r="A15" s="66"/>
      <c r="B15" s="18"/>
      <c r="C15" s="11"/>
      <c r="D15" s="12"/>
      <c r="E15" s="13"/>
      <c r="F15" s="13"/>
      <c r="G15" s="13"/>
      <c r="H15" s="14"/>
      <c r="I15" s="15"/>
      <c r="J15" s="16"/>
      <c r="K15" s="17"/>
      <c r="L15" s="12"/>
      <c r="M15" s="14"/>
      <c r="N15" s="31"/>
      <c r="O15" s="18"/>
      <c r="P15" s="11"/>
      <c r="Q15" s="12"/>
      <c r="R15" s="13"/>
      <c r="S15" s="13"/>
      <c r="T15" s="13"/>
      <c r="U15" s="14"/>
      <c r="V15" s="15"/>
      <c r="W15" s="16"/>
      <c r="X15" s="17"/>
      <c r="Y15" s="12"/>
      <c r="Z15" s="14"/>
      <c r="AA15" s="32"/>
      <c r="AB15" s="18" t="str">
        <f>PG_ConstNmRout</f>
        <v/>
      </c>
      <c r="AC15" s="11" t="str">
        <f>PG_ValUOMxRout</f>
        <v/>
      </c>
      <c r="AD15" s="12" t="str">
        <f>PG_ValUOMxRout</f>
        <v/>
      </c>
      <c r="AE15" s="13" t="str">
        <f>PG_ValUOMxRout</f>
        <v/>
      </c>
      <c r="AF15" s="13" t="str">
        <f>PG_ValUOMxRout</f>
        <v/>
      </c>
      <c r="AG15" s="13" t="str">
        <f>PG_ValUOMxRout</f>
        <v/>
      </c>
      <c r="AH15" s="14" t="str">
        <f>PG_ValUOMxRout</f>
        <v/>
      </c>
      <c r="AI15" s="15" t="str">
        <f>PG_ValRout</f>
        <v/>
      </c>
      <c r="AJ15" s="16" t="str">
        <f>PG_ValRout</f>
        <v/>
      </c>
      <c r="AK15" s="17" t="str">
        <f>PG_ValRout</f>
        <v/>
      </c>
      <c r="AL15" s="12" t="str">
        <f>PG_ValUOMxRout</f>
        <v/>
      </c>
      <c r="AM15" s="14" t="str">
        <f>PG_ValUOMxRout</f>
        <v/>
      </c>
      <c r="AN15" s="31"/>
      <c r="AO15" s="18" t="str">
        <f>PG_ConstNmRand</f>
        <v/>
      </c>
      <c r="AP15" s="11" t="str">
        <f>PG_ValUOMxRand</f>
        <v/>
      </c>
      <c r="AQ15" s="12" t="str">
        <f>PG_ValUOMxRand</f>
        <v/>
      </c>
      <c r="AR15" s="13" t="str">
        <f>PG_ValUOMxRand</f>
        <v/>
      </c>
      <c r="AS15" s="13" t="str">
        <f>PG_ValUOMxRand</f>
        <v/>
      </c>
      <c r="AT15" s="13" t="str">
        <f>PG_ValUOMxRand</f>
        <v/>
      </c>
      <c r="AU15" s="14" t="str">
        <f>PG_ValUOMxRand</f>
        <v/>
      </c>
      <c r="AV15" s="15" t="str">
        <f>PG_ValRand</f>
        <v/>
      </c>
      <c r="AW15" s="16" t="str">
        <f>PG_ValRand</f>
        <v/>
      </c>
      <c r="AX15" s="17" t="str">
        <f>PG_ValRand</f>
        <v/>
      </c>
      <c r="AY15" s="12" t="str">
        <f>PG_ValUOMxRand</f>
        <v/>
      </c>
      <c r="AZ15" s="14" t="str">
        <f>PG_ValUOMxRand</f>
        <v/>
      </c>
    </row>
    <row r="16" spans="1:52" ht="15" customHeight="1">
      <c r="A16" s="66"/>
      <c r="B16" s="18"/>
      <c r="C16" s="11"/>
      <c r="D16" s="12"/>
      <c r="E16" s="13"/>
      <c r="F16" s="13"/>
      <c r="G16" s="13"/>
      <c r="H16" s="14"/>
      <c r="I16" s="15"/>
      <c r="J16" s="16"/>
      <c r="K16" s="17"/>
      <c r="L16" s="12"/>
      <c r="M16" s="14"/>
      <c r="N16" s="31"/>
      <c r="O16" s="18"/>
      <c r="P16" s="11"/>
      <c r="Q16" s="12"/>
      <c r="R16" s="13"/>
      <c r="S16" s="13"/>
      <c r="T16" s="13"/>
      <c r="U16" s="14"/>
      <c r="V16" s="15"/>
      <c r="W16" s="16"/>
      <c r="X16" s="17"/>
      <c r="Y16" s="12"/>
      <c r="Z16" s="14"/>
      <c r="AA16" s="32"/>
      <c r="AB16" s="18" t="str">
        <f>PG_ConstNmRout</f>
        <v/>
      </c>
      <c r="AC16" s="11" t="str">
        <f>PG_ValUOMxRout</f>
        <v/>
      </c>
      <c r="AD16" s="12" t="str">
        <f>PG_ValUOMxRout</f>
        <v/>
      </c>
      <c r="AE16" s="13" t="str">
        <f>PG_ValUOMxRout</f>
        <v/>
      </c>
      <c r="AF16" s="13" t="str">
        <f>PG_ValUOMxRout</f>
        <v/>
      </c>
      <c r="AG16" s="13" t="str">
        <f>PG_ValUOMxRout</f>
        <v/>
      </c>
      <c r="AH16" s="14" t="str">
        <f>PG_ValUOMxRout</f>
        <v/>
      </c>
      <c r="AI16" s="15" t="str">
        <f>PG_ValRout</f>
        <v/>
      </c>
      <c r="AJ16" s="16" t="str">
        <f>PG_ValRout</f>
        <v/>
      </c>
      <c r="AK16" s="17" t="str">
        <f>PG_ValRout</f>
        <v/>
      </c>
      <c r="AL16" s="12" t="str">
        <f>PG_ValUOMxRout</f>
        <v/>
      </c>
      <c r="AM16" s="14" t="str">
        <f>PG_ValUOMxRout</f>
        <v/>
      </c>
      <c r="AN16" s="31"/>
      <c r="AO16" s="18" t="str">
        <f>PG_ConstNmRand</f>
        <v/>
      </c>
      <c r="AP16" s="11" t="str">
        <f>PG_ValUOMxRand</f>
        <v/>
      </c>
      <c r="AQ16" s="12" t="str">
        <f>PG_ValUOMxRand</f>
        <v/>
      </c>
      <c r="AR16" s="13" t="str">
        <f>PG_ValUOMxRand</f>
        <v/>
      </c>
      <c r="AS16" s="13" t="str">
        <f>PG_ValUOMxRand</f>
        <v/>
      </c>
      <c r="AT16" s="13" t="str">
        <f>PG_ValUOMxRand</f>
        <v/>
      </c>
      <c r="AU16" s="14" t="str">
        <f>PG_ValUOMxRand</f>
        <v/>
      </c>
      <c r="AV16" s="15" t="str">
        <f>PG_ValRand</f>
        <v/>
      </c>
      <c r="AW16" s="16" t="str">
        <f>PG_ValRand</f>
        <v/>
      </c>
      <c r="AX16" s="17" t="str">
        <f>PG_ValRand</f>
        <v/>
      </c>
      <c r="AY16" s="12" t="str">
        <f>PG_ValUOMxRand</f>
        <v/>
      </c>
      <c r="AZ16" s="14" t="str">
        <f>PG_ValUOMxRand</f>
        <v/>
      </c>
    </row>
    <row r="17" spans="1:52" ht="15" customHeight="1">
      <c r="A17" s="66"/>
      <c r="B17" s="18"/>
      <c r="C17" s="11"/>
      <c r="D17" s="12"/>
      <c r="E17" s="13"/>
      <c r="F17" s="13"/>
      <c r="G17" s="13"/>
      <c r="H17" s="14"/>
      <c r="I17" s="15"/>
      <c r="J17" s="16"/>
      <c r="K17" s="17"/>
      <c r="L17" s="12"/>
      <c r="M17" s="14"/>
      <c r="N17" s="31"/>
      <c r="O17" s="18"/>
      <c r="P17" s="11"/>
      <c r="Q17" s="12"/>
      <c r="R17" s="13"/>
      <c r="S17" s="13"/>
      <c r="T17" s="13"/>
      <c r="U17" s="14"/>
      <c r="V17" s="15"/>
      <c r="W17" s="16"/>
      <c r="X17" s="17"/>
      <c r="Y17" s="12"/>
      <c r="Z17" s="14"/>
      <c r="AA17" s="32"/>
      <c r="AB17" s="18" t="str">
        <f>PG_ConstNmRout</f>
        <v/>
      </c>
      <c r="AC17" s="11" t="str">
        <f>PG_ValUOMxRout</f>
        <v/>
      </c>
      <c r="AD17" s="12" t="str">
        <f>PG_ValUOMxRout</f>
        <v/>
      </c>
      <c r="AE17" s="13" t="str">
        <f>PG_ValUOMxRout</f>
        <v/>
      </c>
      <c r="AF17" s="13" t="str">
        <f>PG_ValUOMxRout</f>
        <v/>
      </c>
      <c r="AG17" s="13" t="str">
        <f>PG_ValUOMxRout</f>
        <v/>
      </c>
      <c r="AH17" s="14" t="str">
        <f>PG_ValUOMxRout</f>
        <v/>
      </c>
      <c r="AI17" s="15" t="str">
        <f>PG_ValRout</f>
        <v/>
      </c>
      <c r="AJ17" s="16" t="str">
        <f>PG_ValRout</f>
        <v/>
      </c>
      <c r="AK17" s="17" t="str">
        <f>PG_ValRout</f>
        <v/>
      </c>
      <c r="AL17" s="12" t="str">
        <f>PG_ValUOMxRout</f>
        <v/>
      </c>
      <c r="AM17" s="14" t="str">
        <f>PG_ValUOMxRout</f>
        <v/>
      </c>
      <c r="AN17" s="31"/>
      <c r="AO17" s="18" t="str">
        <f>PG_ConstNmRand</f>
        <v/>
      </c>
      <c r="AP17" s="11" t="str">
        <f>PG_ValUOMxRand</f>
        <v/>
      </c>
      <c r="AQ17" s="12" t="str">
        <f>PG_ValUOMxRand</f>
        <v/>
      </c>
      <c r="AR17" s="13" t="str">
        <f>PG_ValUOMxRand</f>
        <v/>
      </c>
      <c r="AS17" s="13" t="str">
        <f>PG_ValUOMxRand</f>
        <v/>
      </c>
      <c r="AT17" s="13" t="str">
        <f>PG_ValUOMxRand</f>
        <v/>
      </c>
      <c r="AU17" s="14" t="str">
        <f>PG_ValUOMxRand</f>
        <v/>
      </c>
      <c r="AV17" s="15" t="str">
        <f>PG_ValRand</f>
        <v/>
      </c>
      <c r="AW17" s="16" t="str">
        <f>PG_ValRand</f>
        <v/>
      </c>
      <c r="AX17" s="17" t="str">
        <f>PG_ValRand</f>
        <v/>
      </c>
      <c r="AY17" s="12" t="str">
        <f>PG_ValUOMxRand</f>
        <v/>
      </c>
      <c r="AZ17" s="14" t="str">
        <f>PG_ValUOMxRand</f>
        <v/>
      </c>
    </row>
    <row r="18" spans="1:52" ht="15" customHeight="1">
      <c r="A18" s="66"/>
      <c r="B18" s="18"/>
      <c r="C18" s="11"/>
      <c r="D18" s="12"/>
      <c r="E18" s="13"/>
      <c r="F18" s="13"/>
      <c r="G18" s="13"/>
      <c r="H18" s="14"/>
      <c r="I18" s="15"/>
      <c r="J18" s="16"/>
      <c r="K18" s="17"/>
      <c r="L18" s="12"/>
      <c r="M18" s="14"/>
      <c r="N18" s="31"/>
      <c r="O18" s="18"/>
      <c r="P18" s="11"/>
      <c r="Q18" s="12"/>
      <c r="R18" s="13"/>
      <c r="S18" s="13"/>
      <c r="T18" s="13"/>
      <c r="U18" s="14"/>
      <c r="V18" s="15"/>
      <c r="W18" s="16"/>
      <c r="X18" s="17"/>
      <c r="Y18" s="12"/>
      <c r="Z18" s="14"/>
      <c r="AA18" s="32"/>
      <c r="AB18" s="18" t="str">
        <f>PG_ConstNmRout</f>
        <v/>
      </c>
      <c r="AC18" s="11" t="str">
        <f>PG_ValUOMxRout</f>
        <v/>
      </c>
      <c r="AD18" s="12" t="str">
        <f>PG_ValUOMxRout</f>
        <v/>
      </c>
      <c r="AE18" s="13" t="str">
        <f>PG_ValUOMxRout</f>
        <v/>
      </c>
      <c r="AF18" s="13" t="str">
        <f>PG_ValUOMxRout</f>
        <v/>
      </c>
      <c r="AG18" s="13" t="str">
        <f>PG_ValUOMxRout</f>
        <v/>
      </c>
      <c r="AH18" s="14" t="str">
        <f>PG_ValUOMxRout</f>
        <v/>
      </c>
      <c r="AI18" s="15" t="str">
        <f>PG_ValRout</f>
        <v/>
      </c>
      <c r="AJ18" s="16" t="str">
        <f>PG_ValRout</f>
        <v/>
      </c>
      <c r="AK18" s="17" t="str">
        <f>PG_ValRout</f>
        <v/>
      </c>
      <c r="AL18" s="12" t="str">
        <f>PG_ValUOMxRout</f>
        <v/>
      </c>
      <c r="AM18" s="14" t="str">
        <f>PG_ValUOMxRout</f>
        <v/>
      </c>
      <c r="AN18" s="31"/>
      <c r="AO18" s="18" t="str">
        <f>PG_ConstNmRand</f>
        <v/>
      </c>
      <c r="AP18" s="11" t="str">
        <f>PG_ValUOMxRand</f>
        <v/>
      </c>
      <c r="AQ18" s="12" t="str">
        <f>PG_ValUOMxRand</f>
        <v/>
      </c>
      <c r="AR18" s="13" t="str">
        <f>PG_ValUOMxRand</f>
        <v/>
      </c>
      <c r="AS18" s="13" t="str">
        <f>PG_ValUOMxRand</f>
        <v/>
      </c>
      <c r="AT18" s="13" t="str">
        <f>PG_ValUOMxRand</f>
        <v/>
      </c>
      <c r="AU18" s="14" t="str">
        <f>PG_ValUOMxRand</f>
        <v/>
      </c>
      <c r="AV18" s="15" t="str">
        <f>PG_ValRand</f>
        <v/>
      </c>
      <c r="AW18" s="16" t="str">
        <f>PG_ValRand</f>
        <v/>
      </c>
      <c r="AX18" s="17" t="str">
        <f>PG_ValRand</f>
        <v/>
      </c>
      <c r="AY18" s="12" t="str">
        <f>PG_ValUOMxRand</f>
        <v/>
      </c>
      <c r="AZ18" s="14" t="str">
        <f>PG_ValUOMxRand</f>
        <v/>
      </c>
    </row>
    <row r="19" spans="1:52" ht="15" customHeight="1">
      <c r="A19" s="66"/>
      <c r="B19" s="18"/>
      <c r="C19" s="11"/>
      <c r="D19" s="12"/>
      <c r="E19" s="13"/>
      <c r="F19" s="13"/>
      <c r="G19" s="13"/>
      <c r="H19" s="14"/>
      <c r="I19" s="15"/>
      <c r="J19" s="16"/>
      <c r="K19" s="17"/>
      <c r="L19" s="12"/>
      <c r="M19" s="14"/>
      <c r="N19" s="31"/>
      <c r="O19" s="18"/>
      <c r="P19" s="11"/>
      <c r="Q19" s="12"/>
      <c r="R19" s="13"/>
      <c r="S19" s="13"/>
      <c r="T19" s="13"/>
      <c r="U19" s="14"/>
      <c r="V19" s="15"/>
      <c r="W19" s="16"/>
      <c r="X19" s="17"/>
      <c r="Y19" s="12"/>
      <c r="Z19" s="14"/>
      <c r="AA19" s="32"/>
      <c r="AB19" s="18" t="str">
        <f>PG_ConstNmRout</f>
        <v/>
      </c>
      <c r="AC19" s="11" t="str">
        <f>PG_ValUOMxRout</f>
        <v/>
      </c>
      <c r="AD19" s="12" t="str">
        <f>PG_ValUOMxRout</f>
        <v/>
      </c>
      <c r="AE19" s="13" t="str">
        <f>PG_ValUOMxRout</f>
        <v/>
      </c>
      <c r="AF19" s="13" t="str">
        <f>PG_ValUOMxRout</f>
        <v/>
      </c>
      <c r="AG19" s="13" t="str">
        <f>PG_ValUOMxRout</f>
        <v/>
      </c>
      <c r="AH19" s="14" t="str">
        <f>PG_ValUOMxRout</f>
        <v/>
      </c>
      <c r="AI19" s="15" t="str">
        <f>PG_ValRout</f>
        <v/>
      </c>
      <c r="AJ19" s="16" t="str">
        <f>PG_ValRout</f>
        <v/>
      </c>
      <c r="AK19" s="17" t="str">
        <f>PG_ValRout</f>
        <v/>
      </c>
      <c r="AL19" s="12" t="str">
        <f>PG_ValUOMxRout</f>
        <v/>
      </c>
      <c r="AM19" s="14" t="str">
        <f>PG_ValUOMxRout</f>
        <v/>
      </c>
      <c r="AN19" s="31"/>
      <c r="AO19" s="18" t="str">
        <f>PG_ConstNmRand</f>
        <v/>
      </c>
      <c r="AP19" s="11" t="str">
        <f>PG_ValUOMxRand</f>
        <v/>
      </c>
      <c r="AQ19" s="12" t="str">
        <f>PG_ValUOMxRand</f>
        <v/>
      </c>
      <c r="AR19" s="13" t="str">
        <f>PG_ValUOMxRand</f>
        <v/>
      </c>
      <c r="AS19" s="13" t="str">
        <f>PG_ValUOMxRand</f>
        <v/>
      </c>
      <c r="AT19" s="13" t="str">
        <f>PG_ValUOMxRand</f>
        <v/>
      </c>
      <c r="AU19" s="14" t="str">
        <f>PG_ValUOMxRand</f>
        <v/>
      </c>
      <c r="AV19" s="15" t="str">
        <f>PG_ValRand</f>
        <v/>
      </c>
      <c r="AW19" s="16" t="str">
        <f>PG_ValRand</f>
        <v/>
      </c>
      <c r="AX19" s="17" t="str">
        <f>PG_ValRand</f>
        <v/>
      </c>
      <c r="AY19" s="12" t="str">
        <f>PG_ValUOMxRand</f>
        <v/>
      </c>
      <c r="AZ19" s="14" t="str">
        <f>PG_ValUOMxRand</f>
        <v/>
      </c>
    </row>
    <row r="20" spans="1:52" ht="15" customHeight="1">
      <c r="A20" s="66"/>
      <c r="B20" s="18"/>
      <c r="C20" s="11"/>
      <c r="D20" s="12"/>
      <c r="E20" s="13"/>
      <c r="F20" s="13"/>
      <c r="G20" s="13"/>
      <c r="H20" s="14"/>
      <c r="I20" s="15"/>
      <c r="J20" s="16"/>
      <c r="K20" s="17"/>
      <c r="L20" s="12"/>
      <c r="M20" s="14"/>
      <c r="N20" s="31"/>
      <c r="O20" s="18"/>
      <c r="P20" s="11"/>
      <c r="Q20" s="12"/>
      <c r="R20" s="13"/>
      <c r="S20" s="13"/>
      <c r="T20" s="13"/>
      <c r="U20" s="14"/>
      <c r="V20" s="15"/>
      <c r="W20" s="16"/>
      <c r="X20" s="17"/>
      <c r="Y20" s="12"/>
      <c r="Z20" s="14"/>
      <c r="AA20" s="32"/>
      <c r="AB20" s="18" t="str">
        <f>PG_ConstNmRout</f>
        <v/>
      </c>
      <c r="AC20" s="11" t="str">
        <f>PG_ValUOMxRout</f>
        <v/>
      </c>
      <c r="AD20" s="12" t="str">
        <f>PG_ValUOMxRout</f>
        <v/>
      </c>
      <c r="AE20" s="13" t="str">
        <f>PG_ValUOMxRout</f>
        <v/>
      </c>
      <c r="AF20" s="13" t="str">
        <f>PG_ValUOMxRout</f>
        <v/>
      </c>
      <c r="AG20" s="13" t="str">
        <f>PG_ValUOMxRout</f>
        <v/>
      </c>
      <c r="AH20" s="14" t="str">
        <f>PG_ValUOMxRout</f>
        <v/>
      </c>
      <c r="AI20" s="15" t="str">
        <f>PG_ValRout</f>
        <v/>
      </c>
      <c r="AJ20" s="16" t="str">
        <f>PG_ValRout</f>
        <v/>
      </c>
      <c r="AK20" s="17" t="str">
        <f>PG_ValRout</f>
        <v/>
      </c>
      <c r="AL20" s="12" t="str">
        <f>PG_ValUOMxRout</f>
        <v/>
      </c>
      <c r="AM20" s="14" t="str">
        <f>PG_ValUOMxRout</f>
        <v/>
      </c>
      <c r="AN20" s="31"/>
      <c r="AO20" s="18" t="str">
        <f>PG_ConstNmRand</f>
        <v/>
      </c>
      <c r="AP20" s="11" t="str">
        <f>PG_ValUOMxRand</f>
        <v/>
      </c>
      <c r="AQ20" s="12" t="str">
        <f>PG_ValUOMxRand</f>
        <v/>
      </c>
      <c r="AR20" s="13" t="str">
        <f>PG_ValUOMxRand</f>
        <v/>
      </c>
      <c r="AS20" s="13" t="str">
        <f>PG_ValUOMxRand</f>
        <v/>
      </c>
      <c r="AT20" s="13" t="str">
        <f>PG_ValUOMxRand</f>
        <v/>
      </c>
      <c r="AU20" s="14" t="str">
        <f>PG_ValUOMxRand</f>
        <v/>
      </c>
      <c r="AV20" s="15" t="str">
        <f>PG_ValRand</f>
        <v/>
      </c>
      <c r="AW20" s="16" t="str">
        <f>PG_ValRand</f>
        <v/>
      </c>
      <c r="AX20" s="17" t="str">
        <f>PG_ValRand</f>
        <v/>
      </c>
      <c r="AY20" s="12" t="str">
        <f>PG_ValUOMxRand</f>
        <v/>
      </c>
      <c r="AZ20" s="14" t="str">
        <f>PG_ValUOMxRand</f>
        <v/>
      </c>
    </row>
    <row r="21" spans="1:52" ht="15" customHeight="1">
      <c r="A21" s="66"/>
      <c r="B21" s="18"/>
      <c r="C21" s="11"/>
      <c r="D21" s="12"/>
      <c r="E21" s="13"/>
      <c r="F21" s="13"/>
      <c r="G21" s="13"/>
      <c r="H21" s="14"/>
      <c r="I21" s="15"/>
      <c r="J21" s="16"/>
      <c r="K21" s="17"/>
      <c r="L21" s="12"/>
      <c r="M21" s="14"/>
      <c r="N21" s="31"/>
      <c r="O21" s="18"/>
      <c r="P21" s="11"/>
      <c r="Q21" s="12"/>
      <c r="R21" s="13"/>
      <c r="S21" s="13"/>
      <c r="T21" s="13"/>
      <c r="U21" s="14"/>
      <c r="V21" s="15"/>
      <c r="W21" s="16"/>
      <c r="X21" s="17"/>
      <c r="Y21" s="12"/>
      <c r="Z21" s="14"/>
      <c r="AA21" s="32"/>
      <c r="AB21" s="18" t="str">
        <f>PG_ConstNmRout</f>
        <v/>
      </c>
      <c r="AC21" s="11" t="str">
        <f>PG_ValUOMxRout</f>
        <v/>
      </c>
      <c r="AD21" s="12" t="str">
        <f>PG_ValUOMxRout</f>
        <v/>
      </c>
      <c r="AE21" s="13" t="str">
        <f>PG_ValUOMxRout</f>
        <v/>
      </c>
      <c r="AF21" s="13" t="str">
        <f>PG_ValUOMxRout</f>
        <v/>
      </c>
      <c r="AG21" s="13" t="str">
        <f>PG_ValUOMxRout</f>
        <v/>
      </c>
      <c r="AH21" s="14" t="str">
        <f>PG_ValUOMxRout</f>
        <v/>
      </c>
      <c r="AI21" s="15" t="str">
        <f>PG_ValRout</f>
        <v/>
      </c>
      <c r="AJ21" s="16" t="str">
        <f>PG_ValRout</f>
        <v/>
      </c>
      <c r="AK21" s="17" t="str">
        <f>PG_ValRout</f>
        <v/>
      </c>
      <c r="AL21" s="12" t="str">
        <f>PG_ValUOMxRout</f>
        <v/>
      </c>
      <c r="AM21" s="14" t="str">
        <f>PG_ValUOMxRout</f>
        <v/>
      </c>
      <c r="AN21" s="31"/>
      <c r="AO21" s="18" t="str">
        <f>PG_ConstNmRand</f>
        <v/>
      </c>
      <c r="AP21" s="11" t="str">
        <f>PG_ValUOMxRand</f>
        <v/>
      </c>
      <c r="AQ21" s="12" t="str">
        <f>PG_ValUOMxRand</f>
        <v/>
      </c>
      <c r="AR21" s="13" t="str">
        <f>PG_ValUOMxRand</f>
        <v/>
      </c>
      <c r="AS21" s="13" t="str">
        <f>PG_ValUOMxRand</f>
        <v/>
      </c>
      <c r="AT21" s="13" t="str">
        <f>PG_ValUOMxRand</f>
        <v/>
      </c>
      <c r="AU21" s="14" t="str">
        <f>PG_ValUOMxRand</f>
        <v/>
      </c>
      <c r="AV21" s="15" t="str">
        <f>PG_ValRand</f>
        <v/>
      </c>
      <c r="AW21" s="16" t="str">
        <f>PG_ValRand</f>
        <v/>
      </c>
      <c r="AX21" s="17" t="str">
        <f>PG_ValRand</f>
        <v/>
      </c>
      <c r="AY21" s="12" t="str">
        <f>PG_ValUOMxRand</f>
        <v/>
      </c>
      <c r="AZ21" s="14" t="str">
        <f>PG_ValUOMxRand</f>
        <v/>
      </c>
    </row>
    <row r="22" spans="1:52" ht="15" customHeight="1">
      <c r="A22" s="66"/>
      <c r="B22" s="18"/>
      <c r="C22" s="11"/>
      <c r="D22" s="12"/>
      <c r="E22" s="13"/>
      <c r="F22" s="13"/>
      <c r="G22" s="13"/>
      <c r="H22" s="14"/>
      <c r="I22" s="15"/>
      <c r="J22" s="16"/>
      <c r="K22" s="17"/>
      <c r="L22" s="12"/>
      <c r="M22" s="14"/>
      <c r="N22" s="31"/>
      <c r="O22" s="18"/>
      <c r="P22" s="11"/>
      <c r="Q22" s="12"/>
      <c r="R22" s="13"/>
      <c r="S22" s="13"/>
      <c r="T22" s="13"/>
      <c r="U22" s="14"/>
      <c r="V22" s="15"/>
      <c r="W22" s="16"/>
      <c r="X22" s="17"/>
      <c r="Y22" s="12"/>
      <c r="Z22" s="14"/>
      <c r="AA22" s="32"/>
      <c r="AB22" s="18" t="str">
        <f>PG_ConstNmRout</f>
        <v/>
      </c>
      <c r="AC22" s="11" t="str">
        <f>PG_ValUOMxRout</f>
        <v/>
      </c>
      <c r="AD22" s="12" t="str">
        <f>PG_ValUOMxRout</f>
        <v/>
      </c>
      <c r="AE22" s="13" t="str">
        <f>PG_ValUOMxRout</f>
        <v/>
      </c>
      <c r="AF22" s="13" t="str">
        <f>PG_ValUOMxRout</f>
        <v/>
      </c>
      <c r="AG22" s="13" t="str">
        <f>PG_ValUOMxRout</f>
        <v/>
      </c>
      <c r="AH22" s="14" t="str">
        <f>PG_ValUOMxRout</f>
        <v/>
      </c>
      <c r="AI22" s="15" t="str">
        <f>PG_ValRout</f>
        <v/>
      </c>
      <c r="AJ22" s="16" t="str">
        <f>PG_ValRout</f>
        <v/>
      </c>
      <c r="AK22" s="17" t="str">
        <f>PG_ValRout</f>
        <v/>
      </c>
      <c r="AL22" s="12" t="str">
        <f>PG_ValUOMxRout</f>
        <v/>
      </c>
      <c r="AM22" s="14" t="str">
        <f>PG_ValUOMxRout</f>
        <v/>
      </c>
      <c r="AN22" s="31"/>
      <c r="AO22" s="18" t="str">
        <f>PG_ConstNmRand</f>
        <v/>
      </c>
      <c r="AP22" s="11" t="str">
        <f>PG_ValUOMxRand</f>
        <v/>
      </c>
      <c r="AQ22" s="12" t="str">
        <f>PG_ValUOMxRand</f>
        <v/>
      </c>
      <c r="AR22" s="13" t="str">
        <f>PG_ValUOMxRand</f>
        <v/>
      </c>
      <c r="AS22" s="13" t="str">
        <f>PG_ValUOMxRand</f>
        <v/>
      </c>
      <c r="AT22" s="13" t="str">
        <f>PG_ValUOMxRand</f>
        <v/>
      </c>
      <c r="AU22" s="14" t="str">
        <f>PG_ValUOMxRand</f>
        <v/>
      </c>
      <c r="AV22" s="15" t="str">
        <f>PG_ValRand</f>
        <v/>
      </c>
      <c r="AW22" s="16" t="str">
        <f>PG_ValRand</f>
        <v/>
      </c>
      <c r="AX22" s="17" t="str">
        <f>PG_ValRand</f>
        <v/>
      </c>
      <c r="AY22" s="12" t="str">
        <f>PG_ValUOMxRand</f>
        <v/>
      </c>
      <c r="AZ22" s="14" t="str">
        <f>PG_ValUOMxRand</f>
        <v/>
      </c>
    </row>
    <row r="23" spans="1:52" ht="15" customHeight="1">
      <c r="A23" s="66"/>
      <c r="B23" s="18"/>
      <c r="C23" s="11"/>
      <c r="D23" s="12"/>
      <c r="E23" s="13"/>
      <c r="F23" s="13"/>
      <c r="G23" s="13"/>
      <c r="H23" s="14"/>
      <c r="I23" s="15"/>
      <c r="J23" s="16"/>
      <c r="K23" s="17"/>
      <c r="L23" s="12"/>
      <c r="M23" s="14"/>
      <c r="N23" s="31"/>
      <c r="O23" s="18"/>
      <c r="P23" s="11"/>
      <c r="Q23" s="12"/>
      <c r="R23" s="13"/>
      <c r="S23" s="13"/>
      <c r="T23" s="13"/>
      <c r="U23" s="14"/>
      <c r="V23" s="15"/>
      <c r="W23" s="16"/>
      <c r="X23" s="17"/>
      <c r="Y23" s="12"/>
      <c r="Z23" s="14"/>
      <c r="AA23" s="32"/>
      <c r="AB23" s="18" t="str">
        <f>PG_ConstNmRout</f>
        <v/>
      </c>
      <c r="AC23" s="11" t="str">
        <f>PG_ValUOMxRout</f>
        <v/>
      </c>
      <c r="AD23" s="12" t="str">
        <f>PG_ValUOMxRout</f>
        <v/>
      </c>
      <c r="AE23" s="13" t="str">
        <f>PG_ValUOMxRout</f>
        <v/>
      </c>
      <c r="AF23" s="13" t="str">
        <f>PG_ValUOMxRout</f>
        <v/>
      </c>
      <c r="AG23" s="13" t="str">
        <f>PG_ValUOMxRout</f>
        <v/>
      </c>
      <c r="AH23" s="14" t="str">
        <f>PG_ValUOMxRout</f>
        <v/>
      </c>
      <c r="AI23" s="15" t="str">
        <f>PG_ValRout</f>
        <v/>
      </c>
      <c r="AJ23" s="16" t="str">
        <f>PG_ValRout</f>
        <v/>
      </c>
      <c r="AK23" s="17" t="str">
        <f>PG_ValRout</f>
        <v/>
      </c>
      <c r="AL23" s="12" t="str">
        <f>PG_ValUOMxRout</f>
        <v/>
      </c>
      <c r="AM23" s="14" t="str">
        <f>PG_ValUOMxRout</f>
        <v/>
      </c>
      <c r="AN23" s="31"/>
      <c r="AO23" s="18" t="str">
        <f>PG_ConstNmRand</f>
        <v/>
      </c>
      <c r="AP23" s="11" t="str">
        <f>PG_ValUOMxRand</f>
        <v/>
      </c>
      <c r="AQ23" s="12" t="str">
        <f>PG_ValUOMxRand</f>
        <v/>
      </c>
      <c r="AR23" s="13" t="str">
        <f>PG_ValUOMxRand</f>
        <v/>
      </c>
      <c r="AS23" s="13" t="str">
        <f>PG_ValUOMxRand</f>
        <v/>
      </c>
      <c r="AT23" s="13" t="str">
        <f>PG_ValUOMxRand</f>
        <v/>
      </c>
      <c r="AU23" s="14" t="str">
        <f>PG_ValUOMxRand</f>
        <v/>
      </c>
      <c r="AV23" s="15" t="str">
        <f>PG_ValRand</f>
        <v/>
      </c>
      <c r="AW23" s="16" t="str">
        <f>PG_ValRand</f>
        <v/>
      </c>
      <c r="AX23" s="17" t="str">
        <f>PG_ValRand</f>
        <v/>
      </c>
      <c r="AY23" s="12" t="str">
        <f>PG_ValUOMxRand</f>
        <v/>
      </c>
      <c r="AZ23" s="14" t="str">
        <f>PG_ValUOMxRand</f>
        <v/>
      </c>
    </row>
    <row r="24" spans="1:52" ht="15" customHeight="1">
      <c r="A24" s="66"/>
      <c r="B24" s="18"/>
      <c r="C24" s="11"/>
      <c r="D24" s="12"/>
      <c r="E24" s="13"/>
      <c r="F24" s="13"/>
      <c r="G24" s="13"/>
      <c r="H24" s="14"/>
      <c r="I24" s="15"/>
      <c r="J24" s="16"/>
      <c r="K24" s="17"/>
      <c r="L24" s="12"/>
      <c r="M24" s="14"/>
      <c r="N24" s="31"/>
      <c r="O24" s="18"/>
      <c r="P24" s="11"/>
      <c r="Q24" s="12"/>
      <c r="R24" s="13"/>
      <c r="S24" s="13"/>
      <c r="T24" s="13"/>
      <c r="U24" s="14"/>
      <c r="V24" s="15"/>
      <c r="W24" s="16"/>
      <c r="X24" s="17"/>
      <c r="Y24" s="12"/>
      <c r="Z24" s="14"/>
      <c r="AA24" s="32"/>
      <c r="AB24" s="18" t="str">
        <f>PG_ConstNmRout</f>
        <v/>
      </c>
      <c r="AC24" s="11" t="str">
        <f>PG_ValUOMxRout</f>
        <v/>
      </c>
      <c r="AD24" s="12" t="str">
        <f>PG_ValUOMxRout</f>
        <v/>
      </c>
      <c r="AE24" s="13" t="str">
        <f>PG_ValUOMxRout</f>
        <v/>
      </c>
      <c r="AF24" s="13" t="str">
        <f>PG_ValUOMxRout</f>
        <v/>
      </c>
      <c r="AG24" s="13" t="str">
        <f>PG_ValUOMxRout</f>
        <v/>
      </c>
      <c r="AH24" s="14" t="str">
        <f>PG_ValUOMxRout</f>
        <v/>
      </c>
      <c r="AI24" s="15" t="str">
        <f>PG_ValRout</f>
        <v/>
      </c>
      <c r="AJ24" s="16" t="str">
        <f>PG_ValRout</f>
        <v/>
      </c>
      <c r="AK24" s="17" t="str">
        <f>PG_ValRout</f>
        <v/>
      </c>
      <c r="AL24" s="12" t="str">
        <f>PG_ValUOMxRout</f>
        <v/>
      </c>
      <c r="AM24" s="14" t="str">
        <f>PG_ValUOMxRout</f>
        <v/>
      </c>
      <c r="AN24" s="31"/>
      <c r="AO24" s="18" t="str">
        <f>PG_ConstNmRand</f>
        <v/>
      </c>
      <c r="AP24" s="11" t="str">
        <f>PG_ValUOMxRand</f>
        <v/>
      </c>
      <c r="AQ24" s="12" t="str">
        <f>PG_ValUOMxRand</f>
        <v/>
      </c>
      <c r="AR24" s="13" t="str">
        <f>PG_ValUOMxRand</f>
        <v/>
      </c>
      <c r="AS24" s="13" t="str">
        <f>PG_ValUOMxRand</f>
        <v/>
      </c>
      <c r="AT24" s="13" t="str">
        <f>PG_ValUOMxRand</f>
        <v/>
      </c>
      <c r="AU24" s="14" t="str">
        <f>PG_ValUOMxRand</f>
        <v/>
      </c>
      <c r="AV24" s="15" t="str">
        <f>PG_ValRand</f>
        <v/>
      </c>
      <c r="AW24" s="16" t="str">
        <f>PG_ValRand</f>
        <v/>
      </c>
      <c r="AX24" s="17" t="str">
        <f>PG_ValRand</f>
        <v/>
      </c>
      <c r="AY24" s="12" t="str">
        <f>PG_ValUOMxRand</f>
        <v/>
      </c>
      <c r="AZ24" s="14" t="str">
        <f>PG_ValUOMxRand</f>
        <v/>
      </c>
    </row>
    <row r="25" spans="1:52" ht="15" customHeight="1">
      <c r="A25" s="66"/>
      <c r="B25" s="18"/>
      <c r="C25" s="11"/>
      <c r="D25" s="12"/>
      <c r="E25" s="13"/>
      <c r="F25" s="13"/>
      <c r="G25" s="13"/>
      <c r="H25" s="14"/>
      <c r="I25" s="15"/>
      <c r="J25" s="16"/>
      <c r="K25" s="17"/>
      <c r="L25" s="12"/>
      <c r="M25" s="14"/>
      <c r="N25" s="31"/>
      <c r="O25" s="18"/>
      <c r="P25" s="11"/>
      <c r="Q25" s="12"/>
      <c r="R25" s="13"/>
      <c r="S25" s="13"/>
      <c r="T25" s="13"/>
      <c r="U25" s="14"/>
      <c r="V25" s="15"/>
      <c r="W25" s="16"/>
      <c r="X25" s="17"/>
      <c r="Y25" s="12"/>
      <c r="Z25" s="14"/>
      <c r="AA25" s="32"/>
      <c r="AB25" s="18" t="str">
        <f>PG_ConstNmRout</f>
        <v/>
      </c>
      <c r="AC25" s="11" t="str">
        <f>PG_ValUOMxRout</f>
        <v/>
      </c>
      <c r="AD25" s="12" t="str">
        <f>PG_ValUOMxRout</f>
        <v/>
      </c>
      <c r="AE25" s="13" t="str">
        <f>PG_ValUOMxRout</f>
        <v/>
      </c>
      <c r="AF25" s="13" t="str">
        <f>PG_ValUOMxRout</f>
        <v/>
      </c>
      <c r="AG25" s="13" t="str">
        <f>PG_ValUOMxRout</f>
        <v/>
      </c>
      <c r="AH25" s="14" t="str">
        <f>PG_ValUOMxRout</f>
        <v/>
      </c>
      <c r="AI25" s="15" t="str">
        <f>PG_ValRout</f>
        <v/>
      </c>
      <c r="AJ25" s="16" t="str">
        <f>PG_ValRout</f>
        <v/>
      </c>
      <c r="AK25" s="17" t="str">
        <f>PG_ValRout</f>
        <v/>
      </c>
      <c r="AL25" s="12" t="str">
        <f>PG_ValUOMxRout</f>
        <v/>
      </c>
      <c r="AM25" s="14" t="str">
        <f>PG_ValUOMxRout</f>
        <v/>
      </c>
      <c r="AN25" s="31"/>
      <c r="AO25" s="18" t="str">
        <f>PG_ConstNmRand</f>
        <v/>
      </c>
      <c r="AP25" s="11" t="str">
        <f>PG_ValUOMxRand</f>
        <v/>
      </c>
      <c r="AQ25" s="12" t="str">
        <f>PG_ValUOMxRand</f>
        <v/>
      </c>
      <c r="AR25" s="13" t="str">
        <f>PG_ValUOMxRand</f>
        <v/>
      </c>
      <c r="AS25" s="13" t="str">
        <f>PG_ValUOMxRand</f>
        <v/>
      </c>
      <c r="AT25" s="13" t="str">
        <f>PG_ValUOMxRand</f>
        <v/>
      </c>
      <c r="AU25" s="14" t="str">
        <f>PG_ValUOMxRand</f>
        <v/>
      </c>
      <c r="AV25" s="15" t="str">
        <f>PG_ValRand</f>
        <v/>
      </c>
      <c r="AW25" s="16" t="str">
        <f>PG_ValRand</f>
        <v/>
      </c>
      <c r="AX25" s="17" t="str">
        <f>PG_ValRand</f>
        <v/>
      </c>
      <c r="AY25" s="12" t="str">
        <f>PG_ValUOMxRand</f>
        <v/>
      </c>
      <c r="AZ25" s="14" t="str">
        <f>PG_ValUOMxRand</f>
        <v/>
      </c>
    </row>
    <row r="26" spans="1:52" ht="15" customHeight="1">
      <c r="A26" s="66"/>
      <c r="B26" s="18"/>
      <c r="C26" s="11"/>
      <c r="D26" s="12"/>
      <c r="E26" s="13"/>
      <c r="F26" s="13"/>
      <c r="G26" s="13"/>
      <c r="H26" s="14"/>
      <c r="I26" s="15"/>
      <c r="J26" s="16"/>
      <c r="K26" s="17"/>
      <c r="L26" s="12"/>
      <c r="M26" s="14"/>
      <c r="N26" s="31"/>
      <c r="O26" s="18"/>
      <c r="P26" s="11"/>
      <c r="Q26" s="12"/>
      <c r="R26" s="13"/>
      <c r="S26" s="13"/>
      <c r="T26" s="13"/>
      <c r="U26" s="14"/>
      <c r="V26" s="15"/>
      <c r="W26" s="16"/>
      <c r="X26" s="17"/>
      <c r="Y26" s="12"/>
      <c r="Z26" s="14"/>
      <c r="AA26" s="32"/>
      <c r="AB26" s="18" t="str">
        <f>PG_ConstNmRout</f>
        <v/>
      </c>
      <c r="AC26" s="11" t="str">
        <f>PG_ValUOMxRout</f>
        <v/>
      </c>
      <c r="AD26" s="12" t="str">
        <f>PG_ValUOMxRout</f>
        <v/>
      </c>
      <c r="AE26" s="13" t="str">
        <f>PG_ValUOMxRout</f>
        <v/>
      </c>
      <c r="AF26" s="13" t="str">
        <f>PG_ValUOMxRout</f>
        <v/>
      </c>
      <c r="AG26" s="13" t="str">
        <f>PG_ValUOMxRout</f>
        <v/>
      </c>
      <c r="AH26" s="14" t="str">
        <f>PG_ValUOMxRout</f>
        <v/>
      </c>
      <c r="AI26" s="15" t="str">
        <f>PG_ValRout</f>
        <v/>
      </c>
      <c r="AJ26" s="16" t="str">
        <f>PG_ValRout</f>
        <v/>
      </c>
      <c r="AK26" s="17" t="str">
        <f>PG_ValRout</f>
        <v/>
      </c>
      <c r="AL26" s="12" t="str">
        <f>PG_ValUOMxRout</f>
        <v/>
      </c>
      <c r="AM26" s="14" t="str">
        <f>PG_ValUOMxRout</f>
        <v/>
      </c>
      <c r="AN26" s="31"/>
      <c r="AO26" s="18" t="str">
        <f>PG_ConstNmRand</f>
        <v/>
      </c>
      <c r="AP26" s="11" t="str">
        <f>PG_ValUOMxRand</f>
        <v/>
      </c>
      <c r="AQ26" s="12" t="str">
        <f>PG_ValUOMxRand</f>
        <v/>
      </c>
      <c r="AR26" s="13" t="str">
        <f>PG_ValUOMxRand</f>
        <v/>
      </c>
      <c r="AS26" s="13" t="str">
        <f>PG_ValUOMxRand</f>
        <v/>
      </c>
      <c r="AT26" s="13" t="str">
        <f>PG_ValUOMxRand</f>
        <v/>
      </c>
      <c r="AU26" s="14" t="str">
        <f>PG_ValUOMxRand</f>
        <v/>
      </c>
      <c r="AV26" s="15" t="str">
        <f>PG_ValRand</f>
        <v/>
      </c>
      <c r="AW26" s="16" t="str">
        <f>PG_ValRand</f>
        <v/>
      </c>
      <c r="AX26" s="17" t="str">
        <f>PG_ValRand</f>
        <v/>
      </c>
      <c r="AY26" s="12" t="str">
        <f>PG_ValUOMxRand</f>
        <v/>
      </c>
      <c r="AZ26" s="14" t="str">
        <f>PG_ValUOMxRand</f>
        <v/>
      </c>
    </row>
    <row r="27" spans="1:52" ht="15" customHeight="1">
      <c r="A27" s="66"/>
      <c r="B27" s="18"/>
      <c r="C27" s="11"/>
      <c r="D27" s="12"/>
      <c r="E27" s="13"/>
      <c r="F27" s="13"/>
      <c r="G27" s="13"/>
      <c r="H27" s="14"/>
      <c r="I27" s="15"/>
      <c r="J27" s="16"/>
      <c r="K27" s="17"/>
      <c r="L27" s="12"/>
      <c r="M27" s="14"/>
      <c r="N27" s="31"/>
      <c r="O27" s="18"/>
      <c r="P27" s="11"/>
      <c r="Q27" s="12"/>
      <c r="R27" s="13"/>
      <c r="S27" s="13"/>
      <c r="T27" s="13"/>
      <c r="U27" s="14"/>
      <c r="V27" s="15"/>
      <c r="W27" s="16"/>
      <c r="X27" s="17"/>
      <c r="Y27" s="12"/>
      <c r="Z27" s="14"/>
      <c r="AA27" s="32"/>
      <c r="AB27" s="18" t="str">
        <f>PG_ConstNmRout</f>
        <v/>
      </c>
      <c r="AC27" s="11" t="str">
        <f>PG_ValUOMxRout</f>
        <v/>
      </c>
      <c r="AD27" s="12" t="str">
        <f>PG_ValUOMxRout</f>
        <v/>
      </c>
      <c r="AE27" s="13" t="str">
        <f>PG_ValUOMxRout</f>
        <v/>
      </c>
      <c r="AF27" s="13" t="str">
        <f>PG_ValUOMxRout</f>
        <v/>
      </c>
      <c r="AG27" s="13" t="str">
        <f>PG_ValUOMxRout</f>
        <v/>
      </c>
      <c r="AH27" s="14" t="str">
        <f>PG_ValUOMxRout</f>
        <v/>
      </c>
      <c r="AI27" s="15" t="str">
        <f>PG_ValRout</f>
        <v/>
      </c>
      <c r="AJ27" s="16" t="str">
        <f>PG_ValRout</f>
        <v/>
      </c>
      <c r="AK27" s="17" t="str">
        <f>PG_ValRout</f>
        <v/>
      </c>
      <c r="AL27" s="12" t="str">
        <f>PG_ValUOMxRout</f>
        <v/>
      </c>
      <c r="AM27" s="14" t="str">
        <f>PG_ValUOMxRout</f>
        <v/>
      </c>
      <c r="AN27" s="31"/>
      <c r="AO27" s="18" t="str">
        <f>PG_ConstNmRand</f>
        <v/>
      </c>
      <c r="AP27" s="11" t="str">
        <f>PG_ValUOMxRand</f>
        <v/>
      </c>
      <c r="AQ27" s="12" t="str">
        <f>PG_ValUOMxRand</f>
        <v/>
      </c>
      <c r="AR27" s="13" t="str">
        <f>PG_ValUOMxRand</f>
        <v/>
      </c>
      <c r="AS27" s="13" t="str">
        <f>PG_ValUOMxRand</f>
        <v/>
      </c>
      <c r="AT27" s="13" t="str">
        <f>PG_ValUOMxRand</f>
        <v/>
      </c>
      <c r="AU27" s="14" t="str">
        <f>PG_ValUOMxRand</f>
        <v/>
      </c>
      <c r="AV27" s="15" t="str">
        <f>PG_ValRand</f>
        <v/>
      </c>
      <c r="AW27" s="16" t="str">
        <f>PG_ValRand</f>
        <v/>
      </c>
      <c r="AX27" s="17" t="str">
        <f>PG_ValRand</f>
        <v/>
      </c>
      <c r="AY27" s="12" t="str">
        <f>PG_ValUOMxRand</f>
        <v/>
      </c>
      <c r="AZ27" s="14" t="str">
        <f>PG_ValUOMxRand</f>
        <v/>
      </c>
    </row>
    <row r="28" spans="1:52" ht="15" customHeight="1">
      <c r="A28" s="66"/>
      <c r="B28" s="18"/>
      <c r="C28" s="11"/>
      <c r="D28" s="12"/>
      <c r="E28" s="13"/>
      <c r="F28" s="13"/>
      <c r="G28" s="13"/>
      <c r="H28" s="14"/>
      <c r="I28" s="15"/>
      <c r="J28" s="16"/>
      <c r="K28" s="17"/>
      <c r="L28" s="12"/>
      <c r="M28" s="14"/>
      <c r="N28" s="31"/>
      <c r="O28" s="18"/>
      <c r="P28" s="11"/>
      <c r="Q28" s="12"/>
      <c r="R28" s="13"/>
      <c r="S28" s="13"/>
      <c r="T28" s="13"/>
      <c r="U28" s="14"/>
      <c r="V28" s="15"/>
      <c r="W28" s="16"/>
      <c r="X28" s="17"/>
      <c r="Y28" s="12"/>
      <c r="Z28" s="14"/>
      <c r="AA28" s="32"/>
      <c r="AB28" s="18" t="str">
        <f>PG_ConstNmRout</f>
        <v/>
      </c>
      <c r="AC28" s="11" t="str">
        <f>PG_ValUOMxRout</f>
        <v/>
      </c>
      <c r="AD28" s="12" t="str">
        <f>PG_ValUOMxRout</f>
        <v/>
      </c>
      <c r="AE28" s="13" t="str">
        <f>PG_ValUOMxRout</f>
        <v/>
      </c>
      <c r="AF28" s="13" t="str">
        <f>PG_ValUOMxRout</f>
        <v/>
      </c>
      <c r="AG28" s="13" t="str">
        <f>PG_ValUOMxRout</f>
        <v/>
      </c>
      <c r="AH28" s="14" t="str">
        <f>PG_ValUOMxRout</f>
        <v/>
      </c>
      <c r="AI28" s="15" t="str">
        <f>PG_ValRout</f>
        <v/>
      </c>
      <c r="AJ28" s="16" t="str">
        <f>PG_ValRout</f>
        <v/>
      </c>
      <c r="AK28" s="17" t="str">
        <f>PG_ValRout</f>
        <v/>
      </c>
      <c r="AL28" s="12" t="str">
        <f>PG_ValUOMxRout</f>
        <v/>
      </c>
      <c r="AM28" s="14" t="str">
        <f>PG_ValUOMxRout</f>
        <v/>
      </c>
      <c r="AN28" s="31"/>
      <c r="AO28" s="18" t="str">
        <f>PG_ConstNmRand</f>
        <v/>
      </c>
      <c r="AP28" s="11" t="str">
        <f>PG_ValUOMxRand</f>
        <v/>
      </c>
      <c r="AQ28" s="12" t="str">
        <f>PG_ValUOMxRand</f>
        <v/>
      </c>
      <c r="AR28" s="13" t="str">
        <f>PG_ValUOMxRand</f>
        <v/>
      </c>
      <c r="AS28" s="13" t="str">
        <f>PG_ValUOMxRand</f>
        <v/>
      </c>
      <c r="AT28" s="13" t="str">
        <f>PG_ValUOMxRand</f>
        <v/>
      </c>
      <c r="AU28" s="14" t="str">
        <f>PG_ValUOMxRand</f>
        <v/>
      </c>
      <c r="AV28" s="15" t="str">
        <f>PG_ValRand</f>
        <v/>
      </c>
      <c r="AW28" s="16" t="str">
        <f>PG_ValRand</f>
        <v/>
      </c>
      <c r="AX28" s="17" t="str">
        <f>PG_ValRand</f>
        <v/>
      </c>
      <c r="AY28" s="12" t="str">
        <f>PG_ValUOMxRand</f>
        <v/>
      </c>
      <c r="AZ28" s="14" t="str">
        <f>PG_ValUOMxRand</f>
        <v/>
      </c>
    </row>
    <row r="29" spans="1:52" ht="15" customHeight="1">
      <c r="A29" s="66"/>
      <c r="B29" s="18"/>
      <c r="C29" s="11"/>
      <c r="D29" s="12"/>
      <c r="E29" s="13"/>
      <c r="F29" s="13"/>
      <c r="G29" s="13"/>
      <c r="H29" s="14"/>
      <c r="I29" s="15"/>
      <c r="J29" s="16"/>
      <c r="K29" s="17"/>
      <c r="L29" s="12"/>
      <c r="M29" s="14"/>
      <c r="N29" s="31"/>
      <c r="O29" s="18"/>
      <c r="P29" s="11"/>
      <c r="Q29" s="12"/>
      <c r="R29" s="13"/>
      <c r="S29" s="13"/>
      <c r="T29" s="13"/>
      <c r="U29" s="14"/>
      <c r="V29" s="15"/>
      <c r="W29" s="16"/>
      <c r="X29" s="17"/>
      <c r="Y29" s="12"/>
      <c r="Z29" s="14"/>
      <c r="AA29" s="32"/>
      <c r="AB29" s="18" t="str">
        <f>PG_ConstNmRout</f>
        <v/>
      </c>
      <c r="AC29" s="11" t="str">
        <f>PG_ValUOMxRout</f>
        <v/>
      </c>
      <c r="AD29" s="12" t="str">
        <f>PG_ValUOMxRout</f>
        <v/>
      </c>
      <c r="AE29" s="13" t="str">
        <f>PG_ValUOMxRout</f>
        <v/>
      </c>
      <c r="AF29" s="13" t="str">
        <f>PG_ValUOMxRout</f>
        <v/>
      </c>
      <c r="AG29" s="13" t="str">
        <f>PG_ValUOMxRout</f>
        <v/>
      </c>
      <c r="AH29" s="14" t="str">
        <f>PG_ValUOMxRout</f>
        <v/>
      </c>
      <c r="AI29" s="15" t="str">
        <f>PG_ValRout</f>
        <v/>
      </c>
      <c r="AJ29" s="16" t="str">
        <f>PG_ValRout</f>
        <v/>
      </c>
      <c r="AK29" s="17" t="str">
        <f>PG_ValRout</f>
        <v/>
      </c>
      <c r="AL29" s="12" t="str">
        <f>PG_ValUOMxRout</f>
        <v/>
      </c>
      <c r="AM29" s="14" t="str">
        <f>PG_ValUOMxRout</f>
        <v/>
      </c>
      <c r="AN29" s="31"/>
      <c r="AO29" s="18" t="str">
        <f>PG_ConstNmRand</f>
        <v/>
      </c>
      <c r="AP29" s="11" t="str">
        <f>PG_ValUOMxRand</f>
        <v/>
      </c>
      <c r="AQ29" s="12" t="str">
        <f>PG_ValUOMxRand</f>
        <v/>
      </c>
      <c r="AR29" s="13" t="str">
        <f>PG_ValUOMxRand</f>
        <v/>
      </c>
      <c r="AS29" s="13" t="str">
        <f>PG_ValUOMxRand</f>
        <v/>
      </c>
      <c r="AT29" s="13" t="str">
        <f>PG_ValUOMxRand</f>
        <v/>
      </c>
      <c r="AU29" s="14" t="str">
        <f>PG_ValUOMxRand</f>
        <v/>
      </c>
      <c r="AV29" s="15" t="str">
        <f>PG_ValRand</f>
        <v/>
      </c>
      <c r="AW29" s="16" t="str">
        <f>PG_ValRand</f>
        <v/>
      </c>
      <c r="AX29" s="17" t="str">
        <f>PG_ValRand</f>
        <v/>
      </c>
      <c r="AY29" s="12" t="str">
        <f>PG_ValUOMxRand</f>
        <v/>
      </c>
      <c r="AZ29" s="14" t="str">
        <f>PG_ValUOMxRand</f>
        <v/>
      </c>
    </row>
    <row r="30" spans="1:52" ht="15" customHeight="1">
      <c r="A30" s="66"/>
      <c r="B30" s="18"/>
      <c r="C30" s="11"/>
      <c r="D30" s="12"/>
      <c r="E30" s="13"/>
      <c r="F30" s="13"/>
      <c r="G30" s="13"/>
      <c r="H30" s="14"/>
      <c r="I30" s="15"/>
      <c r="J30" s="16"/>
      <c r="K30" s="17"/>
      <c r="L30" s="12"/>
      <c r="M30" s="14"/>
      <c r="N30" s="31"/>
      <c r="O30" s="18"/>
      <c r="P30" s="11"/>
      <c r="Q30" s="12"/>
      <c r="R30" s="13"/>
      <c r="S30" s="13"/>
      <c r="T30" s="13"/>
      <c r="U30" s="14"/>
      <c r="V30" s="15"/>
      <c r="W30" s="16"/>
      <c r="X30" s="17"/>
      <c r="Y30" s="12"/>
      <c r="Z30" s="14"/>
      <c r="AA30" s="32"/>
      <c r="AB30" s="18" t="str">
        <f>PG_ConstNmRout</f>
        <v/>
      </c>
      <c r="AC30" s="11" t="str">
        <f>PG_ValUOMxRout</f>
        <v/>
      </c>
      <c r="AD30" s="12" t="str">
        <f>PG_ValUOMxRout</f>
        <v/>
      </c>
      <c r="AE30" s="13" t="str">
        <f>PG_ValUOMxRout</f>
        <v/>
      </c>
      <c r="AF30" s="13" t="str">
        <f>PG_ValUOMxRout</f>
        <v/>
      </c>
      <c r="AG30" s="13" t="str">
        <f>PG_ValUOMxRout</f>
        <v/>
      </c>
      <c r="AH30" s="14" t="str">
        <f>PG_ValUOMxRout</f>
        <v/>
      </c>
      <c r="AI30" s="15" t="str">
        <f>PG_ValRout</f>
        <v/>
      </c>
      <c r="AJ30" s="16" t="str">
        <f>PG_ValRout</f>
        <v/>
      </c>
      <c r="AK30" s="17" t="str">
        <f>PG_ValRout</f>
        <v/>
      </c>
      <c r="AL30" s="12" t="str">
        <f>PG_ValUOMxRout</f>
        <v/>
      </c>
      <c r="AM30" s="14" t="str">
        <f>PG_ValUOMxRout</f>
        <v/>
      </c>
      <c r="AN30" s="31"/>
      <c r="AO30" s="18" t="str">
        <f>PG_ConstNmRand</f>
        <v/>
      </c>
      <c r="AP30" s="11" t="str">
        <f>PG_ValUOMxRand</f>
        <v/>
      </c>
      <c r="AQ30" s="12" t="str">
        <f>PG_ValUOMxRand</f>
        <v/>
      </c>
      <c r="AR30" s="13" t="str">
        <f>PG_ValUOMxRand</f>
        <v/>
      </c>
      <c r="AS30" s="13" t="str">
        <f>PG_ValUOMxRand</f>
        <v/>
      </c>
      <c r="AT30" s="13" t="str">
        <f>PG_ValUOMxRand</f>
        <v/>
      </c>
      <c r="AU30" s="14" t="str">
        <f>PG_ValUOMxRand</f>
        <v/>
      </c>
      <c r="AV30" s="15" t="str">
        <f>PG_ValRand</f>
        <v/>
      </c>
      <c r="AW30" s="16" t="str">
        <f>PG_ValRand</f>
        <v/>
      </c>
      <c r="AX30" s="17" t="str">
        <f>PG_ValRand</f>
        <v/>
      </c>
      <c r="AY30" s="12" t="str">
        <f>PG_ValUOMxRand</f>
        <v/>
      </c>
      <c r="AZ30" s="14" t="str">
        <f>PG_ValUOMxRand</f>
        <v/>
      </c>
    </row>
    <row r="31" spans="1:52" ht="15" customHeight="1">
      <c r="A31" s="66"/>
      <c r="B31" s="18"/>
      <c r="C31" s="11"/>
      <c r="D31" s="12"/>
      <c r="E31" s="13"/>
      <c r="F31" s="13"/>
      <c r="G31" s="13"/>
      <c r="H31" s="14"/>
      <c r="I31" s="15"/>
      <c r="J31" s="16"/>
      <c r="K31" s="17"/>
      <c r="L31" s="12"/>
      <c r="M31" s="14"/>
      <c r="N31" s="31"/>
      <c r="O31" s="18"/>
      <c r="P31" s="11"/>
      <c r="Q31" s="12"/>
      <c r="R31" s="13"/>
      <c r="S31" s="13"/>
      <c r="T31" s="13"/>
      <c r="U31" s="14"/>
      <c r="V31" s="15"/>
      <c r="W31" s="16"/>
      <c r="X31" s="17"/>
      <c r="Y31" s="12"/>
      <c r="Z31" s="14"/>
      <c r="AA31" s="32"/>
      <c r="AB31" s="18" t="str">
        <f>PG_ConstNmRout</f>
        <v/>
      </c>
      <c r="AC31" s="11" t="str">
        <f>PG_ValUOMxRout</f>
        <v/>
      </c>
      <c r="AD31" s="12" t="str">
        <f>PG_ValUOMxRout</f>
        <v/>
      </c>
      <c r="AE31" s="13" t="str">
        <f>PG_ValUOMxRout</f>
        <v/>
      </c>
      <c r="AF31" s="13" t="str">
        <f>PG_ValUOMxRout</f>
        <v/>
      </c>
      <c r="AG31" s="13" t="str">
        <f>PG_ValUOMxRout</f>
        <v/>
      </c>
      <c r="AH31" s="14" t="str">
        <f>PG_ValUOMxRout</f>
        <v/>
      </c>
      <c r="AI31" s="15" t="str">
        <f>PG_ValRout</f>
        <v/>
      </c>
      <c r="AJ31" s="16" t="str">
        <f>PG_ValRout</f>
        <v/>
      </c>
      <c r="AK31" s="17" t="str">
        <f>PG_ValRout</f>
        <v/>
      </c>
      <c r="AL31" s="12" t="str">
        <f>PG_ValUOMxRout</f>
        <v/>
      </c>
      <c r="AM31" s="14" t="str">
        <f>PG_ValUOMxRout</f>
        <v/>
      </c>
      <c r="AN31" s="31"/>
      <c r="AO31" s="18" t="str">
        <f>PG_ConstNmRand</f>
        <v/>
      </c>
      <c r="AP31" s="11" t="str">
        <f>PG_ValUOMxRand</f>
        <v/>
      </c>
      <c r="AQ31" s="12" t="str">
        <f>PG_ValUOMxRand</f>
        <v/>
      </c>
      <c r="AR31" s="13" t="str">
        <f>PG_ValUOMxRand</f>
        <v/>
      </c>
      <c r="AS31" s="13" t="str">
        <f>PG_ValUOMxRand</f>
        <v/>
      </c>
      <c r="AT31" s="13" t="str">
        <f>PG_ValUOMxRand</f>
        <v/>
      </c>
      <c r="AU31" s="14" t="str">
        <f>PG_ValUOMxRand</f>
        <v/>
      </c>
      <c r="AV31" s="15" t="str">
        <f>PG_ValRand</f>
        <v/>
      </c>
      <c r="AW31" s="16" t="str">
        <f>PG_ValRand</f>
        <v/>
      </c>
      <c r="AX31" s="17" t="str">
        <f>PG_ValRand</f>
        <v/>
      </c>
      <c r="AY31" s="12" t="str">
        <f>PG_ValUOMxRand</f>
        <v/>
      </c>
      <c r="AZ31" s="14" t="str">
        <f>PG_ValUOMxRand</f>
        <v/>
      </c>
    </row>
    <row r="32" spans="1:52" ht="15" customHeight="1">
      <c r="A32" s="66"/>
      <c r="B32" s="18"/>
      <c r="C32" s="11"/>
      <c r="D32" s="12"/>
      <c r="E32" s="13"/>
      <c r="F32" s="13"/>
      <c r="G32" s="13"/>
      <c r="H32" s="14"/>
      <c r="I32" s="15"/>
      <c r="J32" s="16"/>
      <c r="K32" s="17"/>
      <c r="L32" s="12"/>
      <c r="M32" s="14"/>
      <c r="N32" s="31"/>
      <c r="O32" s="18"/>
      <c r="P32" s="11"/>
      <c r="Q32" s="12"/>
      <c r="R32" s="13"/>
      <c r="S32" s="13"/>
      <c r="T32" s="13"/>
      <c r="U32" s="14"/>
      <c r="V32" s="15"/>
      <c r="W32" s="16"/>
      <c r="X32" s="17"/>
      <c r="Y32" s="12"/>
      <c r="Z32" s="14"/>
      <c r="AA32" s="32"/>
      <c r="AB32" s="18" t="str">
        <f>PG_ConstNmRout</f>
        <v/>
      </c>
      <c r="AC32" s="11" t="str">
        <f>PG_ValUOMxRout</f>
        <v/>
      </c>
      <c r="AD32" s="12" t="str">
        <f>PG_ValUOMxRout</f>
        <v/>
      </c>
      <c r="AE32" s="13" t="str">
        <f>PG_ValUOMxRout</f>
        <v/>
      </c>
      <c r="AF32" s="13" t="str">
        <f>PG_ValUOMxRout</f>
        <v/>
      </c>
      <c r="AG32" s="13" t="str">
        <f>PG_ValUOMxRout</f>
        <v/>
      </c>
      <c r="AH32" s="14" t="str">
        <f>PG_ValUOMxRout</f>
        <v/>
      </c>
      <c r="AI32" s="15" t="str">
        <f>PG_ValRout</f>
        <v/>
      </c>
      <c r="AJ32" s="16" t="str">
        <f>PG_ValRout</f>
        <v/>
      </c>
      <c r="AK32" s="17" t="str">
        <f>PG_ValRout</f>
        <v/>
      </c>
      <c r="AL32" s="12" t="str">
        <f>PG_ValUOMxRout</f>
        <v/>
      </c>
      <c r="AM32" s="14" t="str">
        <f>PG_ValUOMxRout</f>
        <v/>
      </c>
      <c r="AN32" s="31"/>
      <c r="AO32" s="18" t="str">
        <f>PG_ConstNmRand</f>
        <v/>
      </c>
      <c r="AP32" s="11" t="str">
        <f>PG_ValUOMxRand</f>
        <v/>
      </c>
      <c r="AQ32" s="12" t="str">
        <f>PG_ValUOMxRand</f>
        <v/>
      </c>
      <c r="AR32" s="13" t="str">
        <f>PG_ValUOMxRand</f>
        <v/>
      </c>
      <c r="AS32" s="13" t="str">
        <f>PG_ValUOMxRand</f>
        <v/>
      </c>
      <c r="AT32" s="13" t="str">
        <f>PG_ValUOMxRand</f>
        <v/>
      </c>
      <c r="AU32" s="14" t="str">
        <f>PG_ValUOMxRand</f>
        <v/>
      </c>
      <c r="AV32" s="15" t="str">
        <f>PG_ValRand</f>
        <v/>
      </c>
      <c r="AW32" s="16" t="str">
        <f>PG_ValRand</f>
        <v/>
      </c>
      <c r="AX32" s="17" t="str">
        <f>PG_ValRand</f>
        <v/>
      </c>
      <c r="AY32" s="12" t="str">
        <f>PG_ValUOMxRand</f>
        <v/>
      </c>
      <c r="AZ32" s="14" t="str">
        <f>PG_ValUOMxRand</f>
        <v/>
      </c>
    </row>
    <row r="33" spans="1:52" ht="15" customHeight="1">
      <c r="A33" s="66"/>
      <c r="B33" s="18"/>
      <c r="C33" s="11"/>
      <c r="D33" s="12"/>
      <c r="E33" s="13"/>
      <c r="F33" s="13"/>
      <c r="G33" s="13"/>
      <c r="H33" s="14"/>
      <c r="I33" s="15"/>
      <c r="J33" s="16"/>
      <c r="K33" s="17"/>
      <c r="L33" s="12"/>
      <c r="M33" s="14"/>
      <c r="N33" s="31"/>
      <c r="O33" s="18"/>
      <c r="P33" s="11"/>
      <c r="Q33" s="12"/>
      <c r="R33" s="13"/>
      <c r="S33" s="13"/>
      <c r="T33" s="13"/>
      <c r="U33" s="14"/>
      <c r="V33" s="15"/>
      <c r="W33" s="16"/>
      <c r="X33" s="17"/>
      <c r="Y33" s="12"/>
      <c r="Z33" s="14"/>
      <c r="AA33" s="32"/>
      <c r="AB33" s="18" t="str">
        <f>PG_ConstNmRout</f>
        <v/>
      </c>
      <c r="AC33" s="11" t="str">
        <f>PG_ValUOMxRout</f>
        <v/>
      </c>
      <c r="AD33" s="12" t="str">
        <f>PG_ValUOMxRout</f>
        <v/>
      </c>
      <c r="AE33" s="13" t="str">
        <f>PG_ValUOMxRout</f>
        <v/>
      </c>
      <c r="AF33" s="13" t="str">
        <f>PG_ValUOMxRout</f>
        <v/>
      </c>
      <c r="AG33" s="13" t="str">
        <f>PG_ValUOMxRout</f>
        <v/>
      </c>
      <c r="AH33" s="14" t="str">
        <f>PG_ValUOMxRout</f>
        <v/>
      </c>
      <c r="AI33" s="15" t="str">
        <f>PG_ValRout</f>
        <v/>
      </c>
      <c r="AJ33" s="16" t="str">
        <f>PG_ValRout</f>
        <v/>
      </c>
      <c r="AK33" s="17" t="str">
        <f>PG_ValRout</f>
        <v/>
      </c>
      <c r="AL33" s="12" t="str">
        <f>PG_ValUOMxRout</f>
        <v/>
      </c>
      <c r="AM33" s="14" t="str">
        <f>PG_ValUOMxRout</f>
        <v/>
      </c>
      <c r="AN33" s="31"/>
      <c r="AO33" s="18" t="str">
        <f>PG_ConstNmRand</f>
        <v/>
      </c>
      <c r="AP33" s="11" t="str">
        <f>PG_ValUOMxRand</f>
        <v/>
      </c>
      <c r="AQ33" s="12" t="str">
        <f>PG_ValUOMxRand</f>
        <v/>
      </c>
      <c r="AR33" s="13" t="str">
        <f>PG_ValUOMxRand</f>
        <v/>
      </c>
      <c r="AS33" s="13" t="str">
        <f>PG_ValUOMxRand</f>
        <v/>
      </c>
      <c r="AT33" s="13" t="str">
        <f>PG_ValUOMxRand</f>
        <v/>
      </c>
      <c r="AU33" s="14" t="str">
        <f>PG_ValUOMxRand</f>
        <v/>
      </c>
      <c r="AV33" s="15" t="str">
        <f>PG_ValRand</f>
        <v/>
      </c>
      <c r="AW33" s="16" t="str">
        <f>PG_ValRand</f>
        <v/>
      </c>
      <c r="AX33" s="17" t="str">
        <f>PG_ValRand</f>
        <v/>
      </c>
      <c r="AY33" s="12" t="str">
        <f>PG_ValUOMxRand</f>
        <v/>
      </c>
      <c r="AZ33" s="14" t="str">
        <f>PG_ValUOMxRand</f>
        <v/>
      </c>
    </row>
    <row r="34" spans="1:52" ht="15" customHeight="1">
      <c r="A34" s="66"/>
      <c r="B34" s="18"/>
      <c r="C34" s="11"/>
      <c r="D34" s="12"/>
      <c r="E34" s="13"/>
      <c r="F34" s="13"/>
      <c r="G34" s="13"/>
      <c r="H34" s="14"/>
      <c r="I34" s="15"/>
      <c r="J34" s="16"/>
      <c r="K34" s="17"/>
      <c r="L34" s="12"/>
      <c r="M34" s="14"/>
      <c r="N34" s="31"/>
      <c r="O34" s="18"/>
      <c r="P34" s="11"/>
      <c r="Q34" s="12"/>
      <c r="R34" s="13"/>
      <c r="S34" s="13"/>
      <c r="T34" s="13"/>
      <c r="U34" s="14"/>
      <c r="V34" s="15"/>
      <c r="W34" s="16"/>
      <c r="X34" s="17"/>
      <c r="Y34" s="12"/>
      <c r="Z34" s="14"/>
      <c r="AA34" s="32"/>
      <c r="AB34" s="18" t="str">
        <f>PG_ConstNmRout</f>
        <v/>
      </c>
      <c r="AC34" s="11" t="str">
        <f>PG_ValUOMxRout</f>
        <v/>
      </c>
      <c r="AD34" s="12" t="str">
        <f>PG_ValUOMxRout</f>
        <v/>
      </c>
      <c r="AE34" s="13" t="str">
        <f>PG_ValUOMxRout</f>
        <v/>
      </c>
      <c r="AF34" s="13" t="str">
        <f>PG_ValUOMxRout</f>
        <v/>
      </c>
      <c r="AG34" s="13" t="str">
        <f>PG_ValUOMxRout</f>
        <v/>
      </c>
      <c r="AH34" s="14" t="str">
        <f>PG_ValUOMxRout</f>
        <v/>
      </c>
      <c r="AI34" s="15" t="str">
        <f>PG_ValRout</f>
        <v/>
      </c>
      <c r="AJ34" s="16" t="str">
        <f>PG_ValRout</f>
        <v/>
      </c>
      <c r="AK34" s="17" t="str">
        <f>PG_ValRout</f>
        <v/>
      </c>
      <c r="AL34" s="12" t="str">
        <f>PG_ValUOMxRout</f>
        <v/>
      </c>
      <c r="AM34" s="14" t="str">
        <f>PG_ValUOMxRout</f>
        <v/>
      </c>
      <c r="AN34" s="31"/>
      <c r="AO34" s="18" t="str">
        <f>PG_ConstNmRand</f>
        <v/>
      </c>
      <c r="AP34" s="11" t="str">
        <f>PG_ValUOMxRand</f>
        <v/>
      </c>
      <c r="AQ34" s="12" t="str">
        <f>PG_ValUOMxRand</f>
        <v/>
      </c>
      <c r="AR34" s="13" t="str">
        <f>PG_ValUOMxRand</f>
        <v/>
      </c>
      <c r="AS34" s="13" t="str">
        <f>PG_ValUOMxRand</f>
        <v/>
      </c>
      <c r="AT34" s="13" t="str">
        <f>PG_ValUOMxRand</f>
        <v/>
      </c>
      <c r="AU34" s="14" t="str">
        <f>PG_ValUOMxRand</f>
        <v/>
      </c>
      <c r="AV34" s="15" t="str">
        <f>PG_ValRand</f>
        <v/>
      </c>
      <c r="AW34" s="16" t="str">
        <f>PG_ValRand</f>
        <v/>
      </c>
      <c r="AX34" s="17" t="str">
        <f>PG_ValRand</f>
        <v/>
      </c>
      <c r="AY34" s="12" t="str">
        <f>PG_ValUOMxRand</f>
        <v/>
      </c>
      <c r="AZ34" s="14" t="str">
        <f>PG_ValUOMxRand</f>
        <v/>
      </c>
    </row>
    <row r="35" spans="1:52" ht="15" customHeight="1">
      <c r="A35" s="66"/>
      <c r="B35" s="18"/>
      <c r="C35" s="11"/>
      <c r="D35" s="12"/>
      <c r="E35" s="13"/>
      <c r="F35" s="13"/>
      <c r="G35" s="13"/>
      <c r="H35" s="14"/>
      <c r="I35" s="15"/>
      <c r="J35" s="16"/>
      <c r="K35" s="17"/>
      <c r="L35" s="12"/>
      <c r="M35" s="14"/>
      <c r="N35" s="31"/>
      <c r="O35" s="18"/>
      <c r="P35" s="11"/>
      <c r="Q35" s="12"/>
      <c r="R35" s="13"/>
      <c r="S35" s="13"/>
      <c r="T35" s="13"/>
      <c r="U35" s="14"/>
      <c r="V35" s="15"/>
      <c r="W35" s="16"/>
      <c r="X35" s="17"/>
      <c r="Y35" s="12"/>
      <c r="Z35" s="14"/>
      <c r="AA35" s="32"/>
      <c r="AB35" s="18" t="str">
        <f>PG_ConstNmRout</f>
        <v/>
      </c>
      <c r="AC35" s="11" t="str">
        <f>PG_ValUOMxRout</f>
        <v/>
      </c>
      <c r="AD35" s="12" t="str">
        <f>PG_ValUOMxRout</f>
        <v/>
      </c>
      <c r="AE35" s="13" t="str">
        <f>PG_ValUOMxRout</f>
        <v/>
      </c>
      <c r="AF35" s="13" t="str">
        <f>PG_ValUOMxRout</f>
        <v/>
      </c>
      <c r="AG35" s="13" t="str">
        <f>PG_ValUOMxRout</f>
        <v/>
      </c>
      <c r="AH35" s="14" t="str">
        <f>PG_ValUOMxRout</f>
        <v/>
      </c>
      <c r="AI35" s="15" t="str">
        <f>PG_ValRout</f>
        <v/>
      </c>
      <c r="AJ35" s="16" t="str">
        <f>PG_ValRout</f>
        <v/>
      </c>
      <c r="AK35" s="17" t="str">
        <f>PG_ValRout</f>
        <v/>
      </c>
      <c r="AL35" s="12" t="str">
        <f>PG_ValUOMxRout</f>
        <v/>
      </c>
      <c r="AM35" s="14" t="str">
        <f>PG_ValUOMxRout</f>
        <v/>
      </c>
      <c r="AN35" s="31"/>
      <c r="AO35" s="18" t="str">
        <f>PG_ConstNmRand</f>
        <v/>
      </c>
      <c r="AP35" s="11" t="str">
        <f>PG_ValUOMxRand</f>
        <v/>
      </c>
      <c r="AQ35" s="12" t="str">
        <f>PG_ValUOMxRand</f>
        <v/>
      </c>
      <c r="AR35" s="13" t="str">
        <f>PG_ValUOMxRand</f>
        <v/>
      </c>
      <c r="AS35" s="13" t="str">
        <f>PG_ValUOMxRand</f>
        <v/>
      </c>
      <c r="AT35" s="13" t="str">
        <f>PG_ValUOMxRand</f>
        <v/>
      </c>
      <c r="AU35" s="14" t="str">
        <f>PG_ValUOMxRand</f>
        <v/>
      </c>
      <c r="AV35" s="15" t="str">
        <f>PG_ValRand</f>
        <v/>
      </c>
      <c r="AW35" s="16" t="str">
        <f>PG_ValRand</f>
        <v/>
      </c>
      <c r="AX35" s="17" t="str">
        <f>PG_ValRand</f>
        <v/>
      </c>
      <c r="AY35" s="12" t="str">
        <f>PG_ValUOMxRand</f>
        <v/>
      </c>
      <c r="AZ35" s="14" t="str">
        <f>PG_ValUOMxRand</f>
        <v/>
      </c>
    </row>
    <row r="36" spans="1:52" ht="15" customHeight="1">
      <c r="A36" s="66"/>
      <c r="B36" s="18"/>
      <c r="C36" s="11"/>
      <c r="D36" s="12"/>
      <c r="E36" s="13"/>
      <c r="F36" s="13"/>
      <c r="G36" s="13"/>
      <c r="H36" s="14"/>
      <c r="I36" s="15"/>
      <c r="J36" s="16"/>
      <c r="K36" s="17"/>
      <c r="L36" s="12"/>
      <c r="M36" s="14"/>
      <c r="N36" s="31"/>
      <c r="O36" s="18"/>
      <c r="P36" s="11"/>
      <c r="Q36" s="12"/>
      <c r="R36" s="13"/>
      <c r="S36" s="13"/>
      <c r="T36" s="13"/>
      <c r="U36" s="14"/>
      <c r="V36" s="15"/>
      <c r="W36" s="16"/>
      <c r="X36" s="17"/>
      <c r="Y36" s="12"/>
      <c r="Z36" s="14"/>
      <c r="AA36" s="32"/>
      <c r="AB36" s="18" t="str">
        <f>PG_ConstNmRout</f>
        <v/>
      </c>
      <c r="AC36" s="11" t="str">
        <f>PG_ValUOMxRout</f>
        <v/>
      </c>
      <c r="AD36" s="12" t="str">
        <f>PG_ValUOMxRout</f>
        <v/>
      </c>
      <c r="AE36" s="13" t="str">
        <f>PG_ValUOMxRout</f>
        <v/>
      </c>
      <c r="AF36" s="13" t="str">
        <f>PG_ValUOMxRout</f>
        <v/>
      </c>
      <c r="AG36" s="13" t="str">
        <f>PG_ValUOMxRout</f>
        <v/>
      </c>
      <c r="AH36" s="14" t="str">
        <f>PG_ValUOMxRout</f>
        <v/>
      </c>
      <c r="AI36" s="15" t="str">
        <f>PG_ValRout</f>
        <v/>
      </c>
      <c r="AJ36" s="16" t="str">
        <f>PG_ValRout</f>
        <v/>
      </c>
      <c r="AK36" s="17" t="str">
        <f>PG_ValRout</f>
        <v/>
      </c>
      <c r="AL36" s="12" t="str">
        <f>PG_ValUOMxRout</f>
        <v/>
      </c>
      <c r="AM36" s="14" t="str">
        <f>PG_ValUOMxRout</f>
        <v/>
      </c>
      <c r="AN36" s="31"/>
      <c r="AO36" s="18" t="str">
        <f>PG_ConstNmRand</f>
        <v/>
      </c>
      <c r="AP36" s="11" t="str">
        <f>PG_ValUOMxRand</f>
        <v/>
      </c>
      <c r="AQ36" s="12" t="str">
        <f>PG_ValUOMxRand</f>
        <v/>
      </c>
      <c r="AR36" s="13" t="str">
        <f>PG_ValUOMxRand</f>
        <v/>
      </c>
      <c r="AS36" s="13" t="str">
        <f>PG_ValUOMxRand</f>
        <v/>
      </c>
      <c r="AT36" s="13" t="str">
        <f>PG_ValUOMxRand</f>
        <v/>
      </c>
      <c r="AU36" s="14" t="str">
        <f>PG_ValUOMxRand</f>
        <v/>
      </c>
      <c r="AV36" s="15" t="str">
        <f>PG_ValRand</f>
        <v/>
      </c>
      <c r="AW36" s="16" t="str">
        <f>PG_ValRand</f>
        <v/>
      </c>
      <c r="AX36" s="17" t="str">
        <f>PG_ValRand</f>
        <v/>
      </c>
      <c r="AY36" s="12" t="str">
        <f>PG_ValUOMxRand</f>
        <v/>
      </c>
      <c r="AZ36" s="14" t="str">
        <f>PG_ValUOMxRand</f>
        <v/>
      </c>
    </row>
    <row r="37" spans="1:52" ht="15" customHeight="1">
      <c r="A37" s="66"/>
      <c r="B37" s="18"/>
      <c r="C37" s="11"/>
      <c r="D37" s="12"/>
      <c r="E37" s="13"/>
      <c r="F37" s="13"/>
      <c r="G37" s="13"/>
      <c r="H37" s="14"/>
      <c r="I37" s="15"/>
      <c r="J37" s="16"/>
      <c r="K37" s="17"/>
      <c r="L37" s="12"/>
      <c r="M37" s="14"/>
      <c r="N37" s="31"/>
      <c r="O37" s="18"/>
      <c r="P37" s="11"/>
      <c r="Q37" s="12"/>
      <c r="R37" s="13"/>
      <c r="S37" s="13"/>
      <c r="T37" s="13"/>
      <c r="U37" s="14"/>
      <c r="V37" s="15"/>
      <c r="W37" s="16"/>
      <c r="X37" s="17"/>
      <c r="Y37" s="12"/>
      <c r="Z37" s="14"/>
      <c r="AA37" s="32"/>
      <c r="AB37" s="18" t="str">
        <f>PG_ConstNmRout</f>
        <v/>
      </c>
      <c r="AC37" s="11" t="str">
        <f>PG_ValUOMxRout</f>
        <v/>
      </c>
      <c r="AD37" s="12" t="str">
        <f>PG_ValUOMxRout</f>
        <v/>
      </c>
      <c r="AE37" s="13" t="str">
        <f>PG_ValUOMxRout</f>
        <v/>
      </c>
      <c r="AF37" s="13" t="str">
        <f>PG_ValUOMxRout</f>
        <v/>
      </c>
      <c r="AG37" s="13" t="str">
        <f>PG_ValUOMxRout</f>
        <v/>
      </c>
      <c r="AH37" s="14" t="str">
        <f>PG_ValUOMxRout</f>
        <v/>
      </c>
      <c r="AI37" s="15" t="str">
        <f>PG_ValRout</f>
        <v/>
      </c>
      <c r="AJ37" s="16" t="s">
        <v>102</v>
      </c>
      <c r="AK37" s="17" t="str">
        <f>PG_ValRout</f>
        <v/>
      </c>
      <c r="AL37" s="12" t="str">
        <f>PG_ValUOMxRout</f>
        <v/>
      </c>
      <c r="AM37" s="14" t="str">
        <f>PG_ValUOMxRout</f>
        <v/>
      </c>
      <c r="AN37" s="31"/>
      <c r="AO37" s="18" t="str">
        <f>PG_ConstNmRand</f>
        <v/>
      </c>
      <c r="AP37" s="11" t="str">
        <f>PG_ValUOMxRand</f>
        <v/>
      </c>
      <c r="AQ37" s="12" t="str">
        <f>PG_ValUOMxRand</f>
        <v/>
      </c>
      <c r="AR37" s="13" t="str">
        <f>PG_ValUOMxRand</f>
        <v/>
      </c>
      <c r="AS37" s="13" t="str">
        <f>PG_ValUOMxRand</f>
        <v/>
      </c>
      <c r="AT37" s="13" t="str">
        <f>PG_ValUOMxRand</f>
        <v/>
      </c>
      <c r="AU37" s="14" t="str">
        <f>PG_ValUOMxRand</f>
        <v/>
      </c>
      <c r="AV37" s="15" t="str">
        <f>PG_ValRand</f>
        <v/>
      </c>
      <c r="AW37" s="16" t="str">
        <f>PG_ValRand</f>
        <v/>
      </c>
      <c r="AX37" s="17" t="str">
        <f>PG_ValRand</f>
        <v/>
      </c>
      <c r="AY37" s="12" t="str">
        <f>PG_ValUOMxRand</f>
        <v/>
      </c>
      <c r="AZ37" s="14" t="str">
        <f>PG_ValUOMxRand</f>
        <v/>
      </c>
    </row>
    <row r="38" spans="1:52" ht="15" customHeight="1">
      <c r="A38" s="66"/>
      <c r="B38" s="18"/>
      <c r="C38" s="11"/>
      <c r="D38" s="12"/>
      <c r="E38" s="13"/>
      <c r="F38" s="13"/>
      <c r="G38" s="13"/>
      <c r="H38" s="14"/>
      <c r="I38" s="15"/>
      <c r="J38" s="16"/>
      <c r="K38" s="17"/>
      <c r="L38" s="12"/>
      <c r="M38" s="14"/>
      <c r="N38" s="31"/>
      <c r="O38" s="18"/>
      <c r="P38" s="11"/>
      <c r="Q38" s="12"/>
      <c r="R38" s="13"/>
      <c r="S38" s="13"/>
      <c r="T38" s="13"/>
      <c r="U38" s="14"/>
      <c r="V38" s="15"/>
      <c r="W38" s="16"/>
      <c r="X38" s="17"/>
      <c r="Y38" s="12"/>
      <c r="Z38" s="14"/>
      <c r="AA38" s="32"/>
      <c r="AB38" s="18" t="str">
        <f>PG_ConstNmRout</f>
        <v/>
      </c>
      <c r="AC38" s="11" t="str">
        <f>PG_ValUOMxRout</f>
        <v/>
      </c>
      <c r="AD38" s="12" t="str">
        <f>PG_ValUOMxRout</f>
        <v/>
      </c>
      <c r="AE38" s="13" t="str">
        <f>PG_ValUOMxRout</f>
        <v/>
      </c>
      <c r="AF38" s="13" t="str">
        <f>PG_ValUOMxRout</f>
        <v/>
      </c>
      <c r="AG38" s="13" t="str">
        <f>PG_ValUOMxRout</f>
        <v/>
      </c>
      <c r="AH38" s="14" t="str">
        <f>PG_ValUOMxRout</f>
        <v/>
      </c>
      <c r="AI38" s="15" t="str">
        <f>PG_ValRout</f>
        <v/>
      </c>
      <c r="AJ38" s="16" t="str">
        <f>PG_ValRout</f>
        <v/>
      </c>
      <c r="AK38" s="17" t="str">
        <f>PG_ValRout</f>
        <v/>
      </c>
      <c r="AL38" s="12" t="str">
        <f>PG_ValUOMxRout</f>
        <v/>
      </c>
      <c r="AM38" s="14" t="str">
        <f>PG_ValUOMxRout</f>
        <v/>
      </c>
      <c r="AN38" s="31"/>
      <c r="AO38" s="18" t="str">
        <f>PG_ConstNmRand</f>
        <v/>
      </c>
      <c r="AP38" s="11" t="str">
        <f>PG_ValUOMxRand</f>
        <v/>
      </c>
      <c r="AQ38" s="12" t="str">
        <f>PG_ValUOMxRand</f>
        <v/>
      </c>
      <c r="AR38" s="13" t="str">
        <f>PG_ValUOMxRand</f>
        <v/>
      </c>
      <c r="AS38" s="13" t="str">
        <f>PG_ValUOMxRand</f>
        <v/>
      </c>
      <c r="AT38" s="13" t="str">
        <f>PG_ValUOMxRand</f>
        <v/>
      </c>
      <c r="AU38" s="14" t="str">
        <f>PG_ValUOMxRand</f>
        <v/>
      </c>
      <c r="AV38" s="15" t="str">
        <f>PG_ValRand</f>
        <v/>
      </c>
      <c r="AW38" s="16" t="str">
        <f>PG_ValRand</f>
        <v/>
      </c>
      <c r="AX38" s="17" t="str">
        <f>PG_ValRand</f>
        <v/>
      </c>
      <c r="AY38" s="12" t="str">
        <f>PG_ValUOMxRand</f>
        <v/>
      </c>
      <c r="AZ38" s="14" t="str">
        <f>PG_ValUOMxRand</f>
        <v/>
      </c>
    </row>
    <row r="39" spans="1:52" ht="15" customHeight="1">
      <c r="A39" s="66"/>
      <c r="B39" s="18"/>
      <c r="C39" s="11"/>
      <c r="D39" s="12"/>
      <c r="E39" s="13"/>
      <c r="F39" s="13"/>
      <c r="G39" s="13"/>
      <c r="H39" s="14"/>
      <c r="I39" s="15"/>
      <c r="J39" s="16"/>
      <c r="K39" s="17"/>
      <c r="L39" s="12"/>
      <c r="M39" s="14"/>
      <c r="N39" s="31"/>
      <c r="O39" s="18"/>
      <c r="P39" s="11"/>
      <c r="Q39" s="12"/>
      <c r="R39" s="13"/>
      <c r="S39" s="13"/>
      <c r="T39" s="13"/>
      <c r="U39" s="14"/>
      <c r="V39" s="15"/>
      <c r="W39" s="16"/>
      <c r="X39" s="17"/>
      <c r="Y39" s="12"/>
      <c r="Z39" s="14"/>
      <c r="AA39" s="32"/>
      <c r="AB39" s="18" t="str">
        <f>PG_ConstNmRout</f>
        <v/>
      </c>
      <c r="AC39" s="11" t="str">
        <f>PG_ValUOMxRout</f>
        <v/>
      </c>
      <c r="AD39" s="12" t="str">
        <f>PG_ValUOMxRout</f>
        <v/>
      </c>
      <c r="AE39" s="13" t="str">
        <f>PG_ValUOMxRout</f>
        <v/>
      </c>
      <c r="AF39" s="13" t="str">
        <f>PG_ValUOMxRout</f>
        <v/>
      </c>
      <c r="AG39" s="13" t="str">
        <f>PG_ValUOMxRout</f>
        <v/>
      </c>
      <c r="AH39" s="14" t="str">
        <f>PG_ValUOMxRout</f>
        <v/>
      </c>
      <c r="AI39" s="15" t="str">
        <f>PG_ValRout</f>
        <v/>
      </c>
      <c r="AJ39" s="16" t="str">
        <f>PG_ValRout</f>
        <v/>
      </c>
      <c r="AK39" s="17" t="str">
        <f>PG_ValRout</f>
        <v/>
      </c>
      <c r="AL39" s="12" t="str">
        <f>PG_ValUOMxRout</f>
        <v/>
      </c>
      <c r="AM39" s="14" t="str">
        <f>PG_ValUOMxRout</f>
        <v/>
      </c>
      <c r="AN39" s="31"/>
      <c r="AO39" s="18" t="str">
        <f>PG_ConstNmRand</f>
        <v/>
      </c>
      <c r="AP39" s="11" t="str">
        <f>PG_ValUOMxRand</f>
        <v/>
      </c>
      <c r="AQ39" s="12" t="str">
        <f>PG_ValUOMxRand</f>
        <v/>
      </c>
      <c r="AR39" s="13" t="str">
        <f>PG_ValUOMxRand</f>
        <v/>
      </c>
      <c r="AS39" s="13" t="str">
        <f>PG_ValUOMxRand</f>
        <v/>
      </c>
      <c r="AT39" s="13" t="str">
        <f>PG_ValUOMxRand</f>
        <v/>
      </c>
      <c r="AU39" s="14" t="str">
        <f>PG_ValUOMxRand</f>
        <v/>
      </c>
      <c r="AV39" s="15" t="str">
        <f>PG_ValRand</f>
        <v/>
      </c>
      <c r="AW39" s="16" t="str">
        <f>PG_ValRand</f>
        <v/>
      </c>
      <c r="AX39" s="17" t="str">
        <f>PG_ValRand</f>
        <v/>
      </c>
      <c r="AY39" s="12" t="str">
        <f>PG_ValUOMxRand</f>
        <v/>
      </c>
      <c r="AZ39" s="14" t="str">
        <f>PG_ValUOMxRand</f>
        <v/>
      </c>
    </row>
    <row r="40" spans="1:52" ht="15" customHeight="1">
      <c r="A40" s="66"/>
      <c r="B40" s="18"/>
      <c r="C40" s="11"/>
      <c r="D40" s="12"/>
      <c r="E40" s="13"/>
      <c r="F40" s="13"/>
      <c r="G40" s="13"/>
      <c r="H40" s="14"/>
      <c r="I40" s="15"/>
      <c r="J40" s="16"/>
      <c r="K40" s="17"/>
      <c r="L40" s="12"/>
      <c r="M40" s="14"/>
      <c r="N40" s="31"/>
      <c r="O40" s="18"/>
      <c r="P40" s="11"/>
      <c r="Q40" s="12"/>
      <c r="R40" s="13"/>
      <c r="S40" s="13"/>
      <c r="T40" s="13"/>
      <c r="U40" s="14"/>
      <c r="V40" s="15"/>
      <c r="W40" s="16"/>
      <c r="X40" s="17"/>
      <c r="Y40" s="12"/>
      <c r="Z40" s="14"/>
      <c r="AA40" s="32"/>
      <c r="AB40" s="18" t="str">
        <f>PG_ConstNmRout</f>
        <v/>
      </c>
      <c r="AC40" s="11" t="str">
        <f>PG_ValUOMxRout</f>
        <v/>
      </c>
      <c r="AD40" s="12" t="str">
        <f>PG_ValUOMxRout</f>
        <v/>
      </c>
      <c r="AE40" s="13" t="str">
        <f>PG_ValUOMxRout</f>
        <v/>
      </c>
      <c r="AF40" s="13" t="str">
        <f>PG_ValUOMxRout</f>
        <v/>
      </c>
      <c r="AG40" s="13" t="str">
        <f>PG_ValUOMxRout</f>
        <v/>
      </c>
      <c r="AH40" s="14" t="str">
        <f>PG_ValUOMxRout</f>
        <v/>
      </c>
      <c r="AI40" s="15" t="str">
        <f>PG_ValRout</f>
        <v/>
      </c>
      <c r="AJ40" s="16" t="str">
        <f>PG_ValRout</f>
        <v/>
      </c>
      <c r="AK40" s="17" t="str">
        <f>PG_ValRout</f>
        <v/>
      </c>
      <c r="AL40" s="12" t="str">
        <f>PG_ValUOMxRout</f>
        <v/>
      </c>
      <c r="AM40" s="14" t="str">
        <f>PG_ValUOMxRout</f>
        <v/>
      </c>
      <c r="AN40" s="31"/>
      <c r="AO40" s="18" t="str">
        <f>PG_ConstNmRand</f>
        <v/>
      </c>
      <c r="AP40" s="11" t="str">
        <f>PG_ValUOMxRand</f>
        <v/>
      </c>
      <c r="AQ40" s="12" t="str">
        <f>PG_ValUOMxRand</f>
        <v/>
      </c>
      <c r="AR40" s="13" t="str">
        <f>PG_ValUOMxRand</f>
        <v/>
      </c>
      <c r="AS40" s="13" t="str">
        <f>PG_ValUOMxRand</f>
        <v/>
      </c>
      <c r="AT40" s="13" t="str">
        <f>PG_ValUOMxRand</f>
        <v/>
      </c>
      <c r="AU40" s="14" t="str">
        <f>PG_ValUOMxRand</f>
        <v/>
      </c>
      <c r="AV40" s="15" t="str">
        <f>PG_ValRand</f>
        <v/>
      </c>
      <c r="AW40" s="16" t="str">
        <f>PG_ValRand</f>
        <v/>
      </c>
      <c r="AX40" s="17" t="str">
        <f>PG_ValRand</f>
        <v/>
      </c>
      <c r="AY40" s="12" t="str">
        <f>PG_ValUOMxRand</f>
        <v/>
      </c>
      <c r="AZ40" s="14" t="str">
        <f>PG_ValUOMxRand</f>
        <v/>
      </c>
    </row>
    <row r="41" spans="1:52" ht="15" customHeight="1">
      <c r="A41" s="66"/>
      <c r="B41" s="18"/>
      <c r="C41" s="11"/>
      <c r="D41" s="12"/>
      <c r="E41" s="13"/>
      <c r="F41" s="13"/>
      <c r="G41" s="13"/>
      <c r="H41" s="14"/>
      <c r="I41" s="15"/>
      <c r="J41" s="16"/>
      <c r="K41" s="17"/>
      <c r="L41" s="12"/>
      <c r="M41" s="14"/>
      <c r="N41" s="31"/>
      <c r="O41" s="18"/>
      <c r="P41" s="11"/>
      <c r="Q41" s="12"/>
      <c r="R41" s="13"/>
      <c r="S41" s="13"/>
      <c r="T41" s="13"/>
      <c r="U41" s="14"/>
      <c r="V41" s="15"/>
      <c r="W41" s="16"/>
      <c r="X41" s="17"/>
      <c r="Y41" s="12"/>
      <c r="Z41" s="14"/>
      <c r="AA41" s="32"/>
      <c r="AB41" s="18" t="str">
        <f>PG_ConstNmRout</f>
        <v/>
      </c>
      <c r="AC41" s="11" t="str">
        <f>PG_ValUOMxRout</f>
        <v/>
      </c>
      <c r="AD41" s="12" t="str">
        <f>PG_ValUOMxRout</f>
        <v/>
      </c>
      <c r="AE41" s="13" t="str">
        <f>PG_ValUOMxRout</f>
        <v/>
      </c>
      <c r="AF41" s="13" t="str">
        <f>PG_ValUOMxRout</f>
        <v/>
      </c>
      <c r="AG41" s="13" t="str">
        <f>PG_ValUOMxRout</f>
        <v/>
      </c>
      <c r="AH41" s="14" t="str">
        <f>PG_ValUOMxRout</f>
        <v/>
      </c>
      <c r="AI41" s="15" t="str">
        <f>PG_ValRout</f>
        <v/>
      </c>
      <c r="AJ41" s="16" t="str">
        <f>PG_ValRout</f>
        <v/>
      </c>
      <c r="AK41" s="17" t="str">
        <f>PG_ValRout</f>
        <v/>
      </c>
      <c r="AL41" s="12" t="str">
        <f>PG_ValUOMxRout</f>
        <v/>
      </c>
      <c r="AM41" s="14" t="str">
        <f>PG_ValUOMxRout</f>
        <v/>
      </c>
      <c r="AN41" s="31"/>
      <c r="AO41" s="18" t="str">
        <f>PG_ConstNmRand</f>
        <v/>
      </c>
      <c r="AP41" s="11" t="str">
        <f>PG_ValUOMxRand</f>
        <v/>
      </c>
      <c r="AQ41" s="12" t="str">
        <f>PG_ValUOMxRand</f>
        <v/>
      </c>
      <c r="AR41" s="13" t="str">
        <f>PG_ValUOMxRand</f>
        <v/>
      </c>
      <c r="AS41" s="13" t="str">
        <f>PG_ValUOMxRand</f>
        <v/>
      </c>
      <c r="AT41" s="13" t="str">
        <f>PG_ValUOMxRand</f>
        <v/>
      </c>
      <c r="AU41" s="14" t="str">
        <f>PG_ValUOMxRand</f>
        <v/>
      </c>
      <c r="AV41" s="15" t="str">
        <f>PG_ValRand</f>
        <v/>
      </c>
      <c r="AW41" s="16" t="str">
        <f>PG_ValRand</f>
        <v/>
      </c>
      <c r="AX41" s="17" t="str">
        <f>PG_ValRand</f>
        <v/>
      </c>
      <c r="AY41" s="12" t="str">
        <f>PG_ValUOMxRand</f>
        <v/>
      </c>
      <c r="AZ41" s="14" t="str">
        <f>PG_ValUOMxRand</f>
        <v/>
      </c>
    </row>
    <row r="42" spans="1:52" ht="15" customHeight="1">
      <c r="A42" s="66"/>
      <c r="B42" s="18"/>
      <c r="C42" s="11"/>
      <c r="D42" s="12"/>
      <c r="E42" s="13"/>
      <c r="F42" s="13"/>
      <c r="G42" s="13"/>
      <c r="H42" s="14"/>
      <c r="I42" s="15"/>
      <c r="J42" s="16"/>
      <c r="K42" s="17"/>
      <c r="L42" s="12"/>
      <c r="M42" s="14"/>
      <c r="N42" s="31"/>
      <c r="O42" s="18"/>
      <c r="P42" s="11"/>
      <c r="Q42" s="12"/>
      <c r="R42" s="13"/>
      <c r="S42" s="13"/>
      <c r="T42" s="13"/>
      <c r="U42" s="14"/>
      <c r="V42" s="15"/>
      <c r="W42" s="16"/>
      <c r="X42" s="17"/>
      <c r="Y42" s="12"/>
      <c r="Z42" s="14"/>
      <c r="AA42" s="32"/>
      <c r="AB42" s="18" t="str">
        <f>PG_ConstNmRout</f>
        <v/>
      </c>
      <c r="AC42" s="11" t="str">
        <f>PG_ValUOMxRout</f>
        <v/>
      </c>
      <c r="AD42" s="12" t="str">
        <f>PG_ValUOMxRout</f>
        <v/>
      </c>
      <c r="AE42" s="13" t="str">
        <f>PG_ValUOMxRout</f>
        <v/>
      </c>
      <c r="AF42" s="13" t="str">
        <f>PG_ValUOMxRout</f>
        <v/>
      </c>
      <c r="AG42" s="13" t="str">
        <f>PG_ValUOMxRout</f>
        <v/>
      </c>
      <c r="AH42" s="14" t="str">
        <f>PG_ValUOMxRout</f>
        <v/>
      </c>
      <c r="AI42" s="15" t="str">
        <f>PG_ValRout</f>
        <v/>
      </c>
      <c r="AJ42" s="16" t="str">
        <f>PG_ValRout</f>
        <v/>
      </c>
      <c r="AK42" s="17" t="str">
        <f>PG_ValRout</f>
        <v/>
      </c>
      <c r="AL42" s="12" t="str">
        <f>PG_ValUOMxRout</f>
        <v/>
      </c>
      <c r="AM42" s="14" t="str">
        <f>PG_ValUOMxRout</f>
        <v/>
      </c>
      <c r="AN42" s="31"/>
      <c r="AO42" s="18" t="str">
        <f>PG_ConstNmRand</f>
        <v/>
      </c>
      <c r="AP42" s="11" t="str">
        <f>PG_ValUOMxRand</f>
        <v/>
      </c>
      <c r="AQ42" s="12" t="str">
        <f>PG_ValUOMxRand</f>
        <v/>
      </c>
      <c r="AR42" s="13" t="str">
        <f>PG_ValUOMxRand</f>
        <v/>
      </c>
      <c r="AS42" s="13" t="str">
        <f>PG_ValUOMxRand</f>
        <v/>
      </c>
      <c r="AT42" s="13" t="str">
        <f>PG_ValUOMxRand</f>
        <v/>
      </c>
      <c r="AU42" s="14" t="str">
        <f>PG_ValUOMxRand</f>
        <v/>
      </c>
      <c r="AV42" s="15" t="str">
        <f>PG_ValRand</f>
        <v/>
      </c>
      <c r="AW42" s="16" t="str">
        <f>PG_ValRand</f>
        <v/>
      </c>
      <c r="AX42" s="17" t="str">
        <f>PG_ValRand</f>
        <v/>
      </c>
      <c r="AY42" s="12" t="str">
        <f>PG_ValUOMxRand</f>
        <v/>
      </c>
      <c r="AZ42" s="14" t="str">
        <f>PG_ValUOMxRand</f>
        <v/>
      </c>
    </row>
    <row r="43" spans="1:52" ht="15" customHeight="1">
      <c r="A43" s="66"/>
      <c r="B43" s="18"/>
      <c r="C43" s="11"/>
      <c r="D43" s="12"/>
      <c r="E43" s="13"/>
      <c r="F43" s="13"/>
      <c r="G43" s="13"/>
      <c r="H43" s="14"/>
      <c r="I43" s="15"/>
      <c r="J43" s="16"/>
      <c r="K43" s="17"/>
      <c r="L43" s="12"/>
      <c r="M43" s="14"/>
      <c r="N43" s="31"/>
      <c r="O43" s="18"/>
      <c r="P43" s="11"/>
      <c r="Q43" s="12"/>
      <c r="R43" s="13"/>
      <c r="S43" s="13"/>
      <c r="T43" s="13"/>
      <c r="U43" s="14"/>
      <c r="V43" s="15"/>
      <c r="W43" s="16"/>
      <c r="X43" s="17"/>
      <c r="Y43" s="12"/>
      <c r="Z43" s="14"/>
      <c r="AA43" s="32"/>
      <c r="AB43" s="18" t="str">
        <f>PG_ConstNmRout</f>
        <v/>
      </c>
      <c r="AC43" s="11" t="str">
        <f>PG_ValUOMxRout</f>
        <v/>
      </c>
      <c r="AD43" s="12" t="str">
        <f>PG_ValUOMxRout</f>
        <v/>
      </c>
      <c r="AE43" s="13" t="str">
        <f>PG_ValUOMxRout</f>
        <v/>
      </c>
      <c r="AF43" s="13" t="str">
        <f>PG_ValUOMxRout</f>
        <v/>
      </c>
      <c r="AG43" s="13" t="str">
        <f>PG_ValUOMxRout</f>
        <v/>
      </c>
      <c r="AH43" s="14" t="str">
        <f>PG_ValUOMxRout</f>
        <v/>
      </c>
      <c r="AI43" s="15" t="str">
        <f>PG_ValRout</f>
        <v/>
      </c>
      <c r="AJ43" s="16" t="str">
        <f>PG_ValRout</f>
        <v/>
      </c>
      <c r="AK43" s="17" t="str">
        <f>PG_ValRout</f>
        <v/>
      </c>
      <c r="AL43" s="12" t="str">
        <f>PG_ValUOMxRout</f>
        <v/>
      </c>
      <c r="AM43" s="14" t="str">
        <f>PG_ValUOMxRout</f>
        <v/>
      </c>
      <c r="AN43" s="31"/>
      <c r="AO43" s="18" t="str">
        <f>PG_ConstNmRand</f>
        <v/>
      </c>
      <c r="AP43" s="11" t="str">
        <f>PG_ValUOMxRand</f>
        <v/>
      </c>
      <c r="AQ43" s="12" t="str">
        <f>PG_ValUOMxRand</f>
        <v/>
      </c>
      <c r="AR43" s="13" t="str">
        <f>PG_ValUOMxRand</f>
        <v/>
      </c>
      <c r="AS43" s="13" t="str">
        <f>PG_ValUOMxRand</f>
        <v/>
      </c>
      <c r="AT43" s="13" t="str">
        <f>PG_ValUOMxRand</f>
        <v/>
      </c>
      <c r="AU43" s="14" t="str">
        <f>PG_ValUOMxRand</f>
        <v/>
      </c>
      <c r="AV43" s="15" t="str">
        <f>PG_ValRand</f>
        <v/>
      </c>
      <c r="AW43" s="16" t="str">
        <f>PG_ValRand</f>
        <v/>
      </c>
      <c r="AX43" s="17" t="str">
        <f>PG_ValRand</f>
        <v/>
      </c>
      <c r="AY43" s="12" t="str">
        <f>PG_ValUOMxRand</f>
        <v/>
      </c>
      <c r="AZ43" s="14" t="str">
        <f>PG_ValUOMxRand</f>
        <v/>
      </c>
    </row>
    <row r="44" spans="1:52" ht="15" customHeight="1">
      <c r="A44" s="66"/>
      <c r="B44" s="18"/>
      <c r="C44" s="11"/>
      <c r="D44" s="12"/>
      <c r="E44" s="13"/>
      <c r="F44" s="13"/>
      <c r="G44" s="13"/>
      <c r="H44" s="14"/>
      <c r="I44" s="15"/>
      <c r="J44" s="16"/>
      <c r="K44" s="17"/>
      <c r="L44" s="12"/>
      <c r="M44" s="14"/>
      <c r="N44" s="31"/>
      <c r="O44" s="18"/>
      <c r="P44" s="11"/>
      <c r="Q44" s="12"/>
      <c r="R44" s="13"/>
      <c r="S44" s="13"/>
      <c r="T44" s="13"/>
      <c r="U44" s="14"/>
      <c r="V44" s="15"/>
      <c r="W44" s="16"/>
      <c r="X44" s="17"/>
      <c r="Y44" s="12"/>
      <c r="Z44" s="14"/>
      <c r="AA44" s="32"/>
      <c r="AB44" s="18" t="str">
        <f>PG_ConstNmRout</f>
        <v/>
      </c>
      <c r="AC44" s="11" t="str">
        <f>PG_ValUOMxRout</f>
        <v/>
      </c>
      <c r="AD44" s="12" t="str">
        <f>PG_ValUOMxRout</f>
        <v/>
      </c>
      <c r="AE44" s="13" t="str">
        <f>PG_ValUOMxRout</f>
        <v/>
      </c>
      <c r="AF44" s="13" t="str">
        <f>PG_ValUOMxRout</f>
        <v/>
      </c>
      <c r="AG44" s="13" t="str">
        <f>PG_ValUOMxRout</f>
        <v/>
      </c>
      <c r="AH44" s="14" t="str">
        <f>PG_ValUOMxRout</f>
        <v/>
      </c>
      <c r="AI44" s="15" t="str">
        <f>PG_ValRout</f>
        <v/>
      </c>
      <c r="AJ44" s="16" t="str">
        <f>PG_ValRout</f>
        <v/>
      </c>
      <c r="AK44" s="17" t="str">
        <f>PG_ValRout</f>
        <v/>
      </c>
      <c r="AL44" s="12" t="str">
        <f>PG_ValUOMxRout</f>
        <v/>
      </c>
      <c r="AM44" s="14" t="str">
        <f>PG_ValUOMxRout</f>
        <v/>
      </c>
      <c r="AN44" s="31"/>
      <c r="AO44" s="18" t="str">
        <f>PG_ConstNmRand</f>
        <v/>
      </c>
      <c r="AP44" s="11" t="str">
        <f>PG_ValUOMxRand</f>
        <v/>
      </c>
      <c r="AQ44" s="12" t="str">
        <f>PG_ValUOMxRand</f>
        <v/>
      </c>
      <c r="AR44" s="13" t="str">
        <f>PG_ValUOMxRand</f>
        <v/>
      </c>
      <c r="AS44" s="13" t="str">
        <f>PG_ValUOMxRand</f>
        <v/>
      </c>
      <c r="AT44" s="13" t="str">
        <f>PG_ValUOMxRand</f>
        <v/>
      </c>
      <c r="AU44" s="14" t="str">
        <f>PG_ValUOMxRand</f>
        <v/>
      </c>
      <c r="AV44" s="15" t="str">
        <f>PG_ValRand</f>
        <v/>
      </c>
      <c r="AW44" s="16" t="str">
        <f>PG_ValRand</f>
        <v/>
      </c>
      <c r="AX44" s="17" t="str">
        <f>PG_ValRand</f>
        <v/>
      </c>
      <c r="AY44" s="12" t="str">
        <f>PG_ValUOMxRand</f>
        <v/>
      </c>
      <c r="AZ44" s="14" t="str">
        <f>PG_ValUOMxRand</f>
        <v/>
      </c>
    </row>
    <row r="45" spans="1:52" ht="15" customHeight="1">
      <c r="A45" s="66"/>
      <c r="B45" s="18"/>
      <c r="C45" s="11"/>
      <c r="D45" s="12"/>
      <c r="E45" s="13"/>
      <c r="F45" s="13"/>
      <c r="G45" s="13"/>
      <c r="H45" s="14"/>
      <c r="I45" s="15"/>
      <c r="J45" s="16"/>
      <c r="K45" s="17"/>
      <c r="L45" s="12"/>
      <c r="M45" s="14"/>
      <c r="N45" s="31"/>
      <c r="O45" s="18"/>
      <c r="P45" s="11"/>
      <c r="Q45" s="12"/>
      <c r="R45" s="13"/>
      <c r="S45" s="13"/>
      <c r="T45" s="13"/>
      <c r="U45" s="14"/>
      <c r="V45" s="15"/>
      <c r="W45" s="16"/>
      <c r="X45" s="17"/>
      <c r="Y45" s="12"/>
      <c r="Z45" s="14"/>
      <c r="AA45" s="32"/>
      <c r="AB45" s="18" t="str">
        <f>PG_ConstNmRout</f>
        <v/>
      </c>
      <c r="AC45" s="11" t="str">
        <f>PG_ValUOMxRout</f>
        <v/>
      </c>
      <c r="AD45" s="12" t="str">
        <f>PG_ValUOMxRout</f>
        <v/>
      </c>
      <c r="AE45" s="13" t="str">
        <f>PG_ValUOMxRout</f>
        <v/>
      </c>
      <c r="AF45" s="13" t="str">
        <f>PG_ValUOMxRout</f>
        <v/>
      </c>
      <c r="AG45" s="13" t="str">
        <f>PG_ValUOMxRout</f>
        <v/>
      </c>
      <c r="AH45" s="14" t="str">
        <f>PG_ValUOMxRout</f>
        <v/>
      </c>
      <c r="AI45" s="15" t="str">
        <f>PG_ValRout</f>
        <v/>
      </c>
      <c r="AJ45" s="16" t="str">
        <f>PG_ValRout</f>
        <v/>
      </c>
      <c r="AK45" s="17" t="str">
        <f>PG_ValRout</f>
        <v/>
      </c>
      <c r="AL45" s="12" t="str">
        <f>PG_ValUOMxRout</f>
        <v/>
      </c>
      <c r="AM45" s="14" t="str">
        <f>PG_ValUOMxRout</f>
        <v/>
      </c>
      <c r="AN45" s="31"/>
      <c r="AO45" s="18" t="str">
        <f>PG_ConstNmRand</f>
        <v/>
      </c>
      <c r="AP45" s="11" t="str">
        <f>PG_ValUOMxRand</f>
        <v/>
      </c>
      <c r="AQ45" s="12" t="str">
        <f>PG_ValUOMxRand</f>
        <v/>
      </c>
      <c r="AR45" s="13" t="str">
        <f>PG_ValUOMxRand</f>
        <v/>
      </c>
      <c r="AS45" s="13" t="str">
        <f>PG_ValUOMxRand</f>
        <v/>
      </c>
      <c r="AT45" s="13" t="str">
        <f>PG_ValUOMxRand</f>
        <v/>
      </c>
      <c r="AU45" s="14" t="str">
        <f>PG_ValUOMxRand</f>
        <v/>
      </c>
      <c r="AV45" s="15" t="str">
        <f>PG_ValRand</f>
        <v/>
      </c>
      <c r="AW45" s="16" t="str">
        <f>PG_ValRand</f>
        <v/>
      </c>
      <c r="AX45" s="17" t="str">
        <f>PG_ValRand</f>
        <v/>
      </c>
      <c r="AY45" s="12" t="str">
        <f>PG_ValUOMxRand</f>
        <v/>
      </c>
      <c r="AZ45" s="14" t="str">
        <f>PG_ValUOMxRand</f>
        <v/>
      </c>
    </row>
    <row r="46" spans="1:52" ht="15" customHeight="1">
      <c r="A46" s="66"/>
      <c r="B46" s="18"/>
      <c r="C46" s="11"/>
      <c r="D46" s="12"/>
      <c r="E46" s="13"/>
      <c r="F46" s="13"/>
      <c r="G46" s="13"/>
      <c r="H46" s="14"/>
      <c r="I46" s="15"/>
      <c r="J46" s="16"/>
      <c r="K46" s="17"/>
      <c r="L46" s="12"/>
      <c r="M46" s="14"/>
      <c r="N46" s="31"/>
      <c r="O46" s="18"/>
      <c r="P46" s="11"/>
      <c r="Q46" s="12"/>
      <c r="R46" s="13"/>
      <c r="S46" s="13"/>
      <c r="T46" s="13"/>
      <c r="U46" s="14"/>
      <c r="V46" s="15"/>
      <c r="W46" s="16"/>
      <c r="X46" s="17"/>
      <c r="Y46" s="12"/>
      <c r="Z46" s="14"/>
      <c r="AA46" s="32"/>
      <c r="AB46" s="18" t="str">
        <f>PG_ConstNmRout</f>
        <v/>
      </c>
      <c r="AC46" s="11" t="str">
        <f>PG_ValUOMxRout</f>
        <v/>
      </c>
      <c r="AD46" s="12" t="str">
        <f>PG_ValUOMxRout</f>
        <v/>
      </c>
      <c r="AE46" s="13" t="str">
        <f>PG_ValUOMxRout</f>
        <v/>
      </c>
      <c r="AF46" s="13" t="str">
        <f>PG_ValUOMxRout</f>
        <v/>
      </c>
      <c r="AG46" s="13" t="str">
        <f>PG_ValUOMxRout</f>
        <v/>
      </c>
      <c r="AH46" s="14" t="str">
        <f>PG_ValUOMxRout</f>
        <v/>
      </c>
      <c r="AI46" s="15" t="str">
        <f>PG_ValRout</f>
        <v/>
      </c>
      <c r="AJ46" s="16" t="str">
        <f>PG_ValRout</f>
        <v/>
      </c>
      <c r="AK46" s="17" t="str">
        <f>PG_ValRout</f>
        <v/>
      </c>
      <c r="AL46" s="12" t="str">
        <f>PG_ValUOMxRout</f>
        <v/>
      </c>
      <c r="AM46" s="14" t="str">
        <f>PG_ValUOMxRout</f>
        <v/>
      </c>
      <c r="AN46" s="31"/>
      <c r="AO46" s="18" t="str">
        <f>PG_ConstNmRand</f>
        <v/>
      </c>
      <c r="AP46" s="11" t="str">
        <f>PG_ValUOMxRand</f>
        <v/>
      </c>
      <c r="AQ46" s="12" t="str">
        <f>PG_ValUOMxRand</f>
        <v/>
      </c>
      <c r="AR46" s="13" t="str">
        <f>PG_ValUOMxRand</f>
        <v/>
      </c>
      <c r="AS46" s="13" t="str">
        <f>PG_ValUOMxRand</f>
        <v/>
      </c>
      <c r="AT46" s="13" t="str">
        <f>PG_ValUOMxRand</f>
        <v/>
      </c>
      <c r="AU46" s="14" t="str">
        <f>PG_ValUOMxRand</f>
        <v/>
      </c>
      <c r="AV46" s="15" t="str">
        <f>PG_ValRand</f>
        <v/>
      </c>
      <c r="AW46" s="16" t="str">
        <f>PG_ValRand</f>
        <v/>
      </c>
      <c r="AX46" s="17" t="str">
        <f>PG_ValRand</f>
        <v/>
      </c>
      <c r="AY46" s="12" t="str">
        <f>PG_ValUOMxRand</f>
        <v/>
      </c>
      <c r="AZ46" s="14" t="str">
        <f>PG_ValUOMxRand</f>
        <v/>
      </c>
    </row>
    <row r="47" spans="1:52" ht="15" customHeight="1">
      <c r="A47" s="66"/>
      <c r="B47" s="18"/>
      <c r="C47" s="11"/>
      <c r="D47" s="12"/>
      <c r="E47" s="13"/>
      <c r="F47" s="13"/>
      <c r="G47" s="13"/>
      <c r="H47" s="14"/>
      <c r="I47" s="15"/>
      <c r="J47" s="16"/>
      <c r="K47" s="17"/>
      <c r="L47" s="12"/>
      <c r="M47" s="14"/>
      <c r="N47" s="31"/>
      <c r="O47" s="18"/>
      <c r="P47" s="11"/>
      <c r="Q47" s="12"/>
      <c r="R47" s="13"/>
      <c r="S47" s="13"/>
      <c r="T47" s="13"/>
      <c r="U47" s="14"/>
      <c r="V47" s="15"/>
      <c r="W47" s="16"/>
      <c r="X47" s="17"/>
      <c r="Y47" s="12"/>
      <c r="Z47" s="14"/>
      <c r="AA47" s="32"/>
      <c r="AB47" s="18" t="str">
        <f>PG_ConstNmRout</f>
        <v/>
      </c>
      <c r="AC47" s="11" t="str">
        <f>PG_ValUOMxRout</f>
        <v/>
      </c>
      <c r="AD47" s="12" t="str">
        <f>PG_ValUOMxRout</f>
        <v/>
      </c>
      <c r="AE47" s="13" t="str">
        <f>PG_ValUOMxRout</f>
        <v/>
      </c>
      <c r="AF47" s="13" t="str">
        <f>PG_ValUOMxRout</f>
        <v/>
      </c>
      <c r="AG47" s="13" t="str">
        <f>PG_ValUOMxRout</f>
        <v/>
      </c>
      <c r="AH47" s="14" t="str">
        <f>PG_ValUOMxRout</f>
        <v/>
      </c>
      <c r="AI47" s="15" t="str">
        <f>PG_ValRout</f>
        <v/>
      </c>
      <c r="AJ47" s="16" t="str">
        <f>PG_ValRout</f>
        <v/>
      </c>
      <c r="AK47" s="17" t="str">
        <f>PG_ValRout</f>
        <v/>
      </c>
      <c r="AL47" s="12" t="str">
        <f>PG_ValUOMxRout</f>
        <v/>
      </c>
      <c r="AM47" s="14" t="str">
        <f>PG_ValUOMxRout</f>
        <v/>
      </c>
      <c r="AN47" s="31"/>
      <c r="AO47" s="18" t="str">
        <f>PG_ConstNmRand</f>
        <v/>
      </c>
      <c r="AP47" s="11" t="str">
        <f>PG_ValUOMxRand</f>
        <v/>
      </c>
      <c r="AQ47" s="12" t="str">
        <f>PG_ValUOMxRand</f>
        <v/>
      </c>
      <c r="AR47" s="13" t="str">
        <f>PG_ValUOMxRand</f>
        <v/>
      </c>
      <c r="AS47" s="13" t="str">
        <f>PG_ValUOMxRand</f>
        <v/>
      </c>
      <c r="AT47" s="13" t="str">
        <f>PG_ValUOMxRand</f>
        <v/>
      </c>
      <c r="AU47" s="14" t="str">
        <f>PG_ValUOMxRand</f>
        <v/>
      </c>
      <c r="AV47" s="15" t="str">
        <f>PG_ValRand</f>
        <v/>
      </c>
      <c r="AW47" s="16" t="str">
        <f>PG_ValRand</f>
        <v/>
      </c>
      <c r="AX47" s="17" t="str">
        <f>PG_ValRand</f>
        <v/>
      </c>
      <c r="AY47" s="12" t="str">
        <f>PG_ValUOMxRand</f>
        <v/>
      </c>
      <c r="AZ47" s="14" t="str">
        <f>PG_ValUOMxRand</f>
        <v/>
      </c>
    </row>
    <row r="48" spans="1:52" ht="15" customHeight="1">
      <c r="A48" s="66"/>
      <c r="B48" s="18"/>
      <c r="C48" s="11"/>
      <c r="D48" s="12"/>
      <c r="E48" s="13"/>
      <c r="F48" s="13"/>
      <c r="G48" s="13"/>
      <c r="H48" s="14"/>
      <c r="I48" s="15"/>
      <c r="J48" s="16"/>
      <c r="K48" s="17"/>
      <c r="L48" s="12"/>
      <c r="M48" s="14"/>
      <c r="N48" s="31"/>
      <c r="O48" s="18"/>
      <c r="P48" s="11"/>
      <c r="Q48" s="12"/>
      <c r="R48" s="13"/>
      <c r="S48" s="13"/>
      <c r="T48" s="13"/>
      <c r="U48" s="14"/>
      <c r="V48" s="15"/>
      <c r="W48" s="16"/>
      <c r="X48" s="17"/>
      <c r="Y48" s="12"/>
      <c r="Z48" s="14"/>
      <c r="AA48" s="32"/>
      <c r="AB48" s="18" t="str">
        <f>PG_ConstNmRout</f>
        <v/>
      </c>
      <c r="AC48" s="11" t="str">
        <f>PG_ValUOMxRout</f>
        <v/>
      </c>
      <c r="AD48" s="12" t="str">
        <f>PG_ValUOMxRout</f>
        <v/>
      </c>
      <c r="AE48" s="13" t="str">
        <f>PG_ValUOMxRout</f>
        <v/>
      </c>
      <c r="AF48" s="13" t="str">
        <f>PG_ValUOMxRout</f>
        <v/>
      </c>
      <c r="AG48" s="13" t="str">
        <f>PG_ValUOMxRout</f>
        <v/>
      </c>
      <c r="AH48" s="14" t="str">
        <f>PG_ValUOMxRout</f>
        <v/>
      </c>
      <c r="AI48" s="15" t="str">
        <f>PG_ValRout</f>
        <v/>
      </c>
      <c r="AJ48" s="16" t="str">
        <f>PG_ValRout</f>
        <v/>
      </c>
      <c r="AK48" s="17" t="str">
        <f>PG_ValRout</f>
        <v/>
      </c>
      <c r="AL48" s="12" t="str">
        <f>PG_ValUOMxRout</f>
        <v/>
      </c>
      <c r="AM48" s="14" t="str">
        <f>PG_ValUOMxRout</f>
        <v/>
      </c>
      <c r="AN48" s="31"/>
      <c r="AO48" s="18" t="str">
        <f>PG_ConstNmRand</f>
        <v/>
      </c>
      <c r="AP48" s="11" t="str">
        <f>PG_ValUOMxRand</f>
        <v/>
      </c>
      <c r="AQ48" s="12" t="str">
        <f>PG_ValUOMxRand</f>
        <v/>
      </c>
      <c r="AR48" s="13" t="str">
        <f>PG_ValUOMxRand</f>
        <v/>
      </c>
      <c r="AS48" s="13" t="str">
        <f>PG_ValUOMxRand</f>
        <v/>
      </c>
      <c r="AT48" s="13" t="str">
        <f>PG_ValUOMxRand</f>
        <v/>
      </c>
      <c r="AU48" s="14" t="str">
        <f>PG_ValUOMxRand</f>
        <v/>
      </c>
      <c r="AV48" s="15" t="str">
        <f>PG_ValRand</f>
        <v/>
      </c>
      <c r="AW48" s="16" t="str">
        <f>PG_ValRand</f>
        <v/>
      </c>
      <c r="AX48" s="17" t="str">
        <f>PG_ValRand</f>
        <v/>
      </c>
      <c r="AY48" s="12" t="str">
        <f>PG_ValUOMxRand</f>
        <v/>
      </c>
      <c r="AZ48" s="14" t="str">
        <f>PG_ValUOMxRand</f>
        <v/>
      </c>
    </row>
    <row r="49" spans="1:52" ht="15" customHeight="1">
      <c r="A49" s="66"/>
      <c r="B49" s="18"/>
      <c r="C49" s="11"/>
      <c r="D49" s="12"/>
      <c r="E49" s="13"/>
      <c r="F49" s="13"/>
      <c r="G49" s="13"/>
      <c r="H49" s="14"/>
      <c r="I49" s="15"/>
      <c r="J49" s="16"/>
      <c r="K49" s="17"/>
      <c r="L49" s="12"/>
      <c r="M49" s="14"/>
      <c r="N49" s="31"/>
      <c r="O49" s="18"/>
      <c r="P49" s="11"/>
      <c r="Q49" s="12"/>
      <c r="R49" s="13"/>
      <c r="S49" s="13"/>
      <c r="T49" s="13"/>
      <c r="U49" s="14"/>
      <c r="V49" s="15"/>
      <c r="W49" s="16"/>
      <c r="X49" s="17"/>
      <c r="Y49" s="12"/>
      <c r="Z49" s="14"/>
      <c r="AA49" s="32"/>
      <c r="AB49" s="18" t="str">
        <f>PG_ConstNmRout</f>
        <v/>
      </c>
      <c r="AC49" s="11" t="str">
        <f>PG_ValUOMxRout</f>
        <v/>
      </c>
      <c r="AD49" s="12" t="str">
        <f>PG_ValUOMxRout</f>
        <v/>
      </c>
      <c r="AE49" s="13" t="str">
        <f>PG_ValUOMxRout</f>
        <v/>
      </c>
      <c r="AF49" s="13" t="str">
        <f>PG_ValUOMxRout</f>
        <v/>
      </c>
      <c r="AG49" s="13" t="str">
        <f>PG_ValUOMxRout</f>
        <v/>
      </c>
      <c r="AH49" s="14" t="str">
        <f>PG_ValUOMxRout</f>
        <v/>
      </c>
      <c r="AI49" s="15" t="str">
        <f>PG_ValRout</f>
        <v/>
      </c>
      <c r="AJ49" s="16" t="str">
        <f>PG_ValRout</f>
        <v/>
      </c>
      <c r="AK49" s="17" t="str">
        <f>PG_ValRout</f>
        <v/>
      </c>
      <c r="AL49" s="12" t="str">
        <f>PG_ValUOMxRout</f>
        <v/>
      </c>
      <c r="AM49" s="14" t="str">
        <f>PG_ValUOMxRout</f>
        <v/>
      </c>
      <c r="AN49" s="31"/>
      <c r="AO49" s="18" t="str">
        <f>PG_ConstNmRand</f>
        <v/>
      </c>
      <c r="AP49" s="11" t="str">
        <f>PG_ValUOMxRand</f>
        <v/>
      </c>
      <c r="AQ49" s="12" t="str">
        <f>PG_ValUOMxRand</f>
        <v/>
      </c>
      <c r="AR49" s="13" t="str">
        <f>PG_ValUOMxRand</f>
        <v/>
      </c>
      <c r="AS49" s="13" t="str">
        <f>PG_ValUOMxRand</f>
        <v/>
      </c>
      <c r="AT49" s="13" t="str">
        <f>PG_ValUOMxRand</f>
        <v/>
      </c>
      <c r="AU49" s="14" t="str">
        <f>PG_ValUOMxRand</f>
        <v/>
      </c>
      <c r="AV49" s="15" t="str">
        <f>PG_ValRand</f>
        <v/>
      </c>
      <c r="AW49" s="16" t="str">
        <f>PG_ValRand</f>
        <v/>
      </c>
      <c r="AX49" s="17" t="str">
        <f>PG_ValRand</f>
        <v/>
      </c>
      <c r="AY49" s="12" t="str">
        <f>PG_ValUOMxRand</f>
        <v/>
      </c>
      <c r="AZ49" s="14" t="str">
        <f>PG_ValUOMxRand</f>
        <v/>
      </c>
    </row>
    <row r="50" spans="1:52" ht="15" customHeight="1">
      <c r="A50" s="66"/>
      <c r="B50" s="18"/>
      <c r="C50" s="11"/>
      <c r="D50" s="12"/>
      <c r="E50" s="13"/>
      <c r="F50" s="13"/>
      <c r="G50" s="13"/>
      <c r="H50" s="14"/>
      <c r="I50" s="15"/>
      <c r="J50" s="16"/>
      <c r="K50" s="17"/>
      <c r="L50" s="12"/>
      <c r="M50" s="14"/>
      <c r="N50" s="31"/>
      <c r="O50" s="18"/>
      <c r="P50" s="11"/>
      <c r="Q50" s="12"/>
      <c r="R50" s="13"/>
      <c r="S50" s="13"/>
      <c r="T50" s="13"/>
      <c r="U50" s="14"/>
      <c r="V50" s="15"/>
      <c r="W50" s="16"/>
      <c r="X50" s="17"/>
      <c r="Y50" s="12"/>
      <c r="Z50" s="14"/>
      <c r="AA50" s="32"/>
      <c r="AB50" s="18" t="str">
        <f>PG_ConstNmRout</f>
        <v/>
      </c>
      <c r="AC50" s="11" t="str">
        <f>PG_ValUOMxRout</f>
        <v/>
      </c>
      <c r="AD50" s="12" t="str">
        <f>PG_ValUOMxRout</f>
        <v/>
      </c>
      <c r="AE50" s="13" t="str">
        <f>PG_ValUOMxRout</f>
        <v/>
      </c>
      <c r="AF50" s="13" t="str">
        <f>PG_ValUOMxRout</f>
        <v/>
      </c>
      <c r="AG50" s="13" t="str">
        <f>PG_ValUOMxRout</f>
        <v/>
      </c>
      <c r="AH50" s="14" t="str">
        <f>PG_ValUOMxRout</f>
        <v/>
      </c>
      <c r="AI50" s="15" t="str">
        <f>PG_ValRout</f>
        <v/>
      </c>
      <c r="AJ50" s="16" t="str">
        <f>PG_ValRout</f>
        <v/>
      </c>
      <c r="AK50" s="17" t="str">
        <f>PG_ValRout</f>
        <v/>
      </c>
      <c r="AL50" s="12" t="str">
        <f>PG_ValUOMxRout</f>
        <v/>
      </c>
      <c r="AM50" s="14" t="str">
        <f>PG_ValUOMxRout</f>
        <v/>
      </c>
      <c r="AN50" s="31"/>
      <c r="AO50" s="18" t="str">
        <f>PG_ConstNmRand</f>
        <v/>
      </c>
      <c r="AP50" s="11" t="str">
        <f>PG_ValUOMxRand</f>
        <v/>
      </c>
      <c r="AQ50" s="12" t="str">
        <f>PG_ValUOMxRand</f>
        <v/>
      </c>
      <c r="AR50" s="13" t="str">
        <f>PG_ValUOMxRand</f>
        <v/>
      </c>
      <c r="AS50" s="13" t="str">
        <f>PG_ValUOMxRand</f>
        <v/>
      </c>
      <c r="AT50" s="13" t="str">
        <f>PG_ValUOMxRand</f>
        <v/>
      </c>
      <c r="AU50" s="14" t="str">
        <f>PG_ValUOMxRand</f>
        <v/>
      </c>
      <c r="AV50" s="15" t="str">
        <f>PG_ValRand</f>
        <v/>
      </c>
      <c r="AW50" s="16" t="str">
        <f>PG_ValRand</f>
        <v/>
      </c>
      <c r="AX50" s="17" t="str">
        <f>PG_ValRand</f>
        <v/>
      </c>
      <c r="AY50" s="12" t="str">
        <f>PG_ValUOMxRand</f>
        <v/>
      </c>
      <c r="AZ50" s="14" t="str">
        <f>PG_ValUOMxRand</f>
        <v/>
      </c>
    </row>
    <row r="51" spans="1:52" ht="15" customHeight="1">
      <c r="A51" s="66"/>
      <c r="B51" s="18"/>
      <c r="C51" s="11"/>
      <c r="D51" s="12"/>
      <c r="E51" s="13"/>
      <c r="F51" s="13"/>
      <c r="G51" s="13"/>
      <c r="H51" s="14"/>
      <c r="I51" s="15"/>
      <c r="J51" s="16"/>
      <c r="K51" s="17"/>
      <c r="L51" s="12"/>
      <c r="M51" s="14"/>
      <c r="N51" s="31"/>
      <c r="O51" s="18"/>
      <c r="P51" s="11"/>
      <c r="Q51" s="12"/>
      <c r="R51" s="13"/>
      <c r="S51" s="13"/>
      <c r="T51" s="13"/>
      <c r="U51" s="14"/>
      <c r="V51" s="15"/>
      <c r="W51" s="16"/>
      <c r="X51" s="17"/>
      <c r="Y51" s="12"/>
      <c r="Z51" s="14"/>
      <c r="AA51" s="32"/>
      <c r="AB51" s="18" t="str">
        <f>PG_ConstNmRout</f>
        <v/>
      </c>
      <c r="AC51" s="11" t="str">
        <f>PG_ValUOMxRout</f>
        <v/>
      </c>
      <c r="AD51" s="12" t="str">
        <f>PG_ValUOMxRout</f>
        <v/>
      </c>
      <c r="AE51" s="13" t="str">
        <f>PG_ValUOMxRout</f>
        <v/>
      </c>
      <c r="AF51" s="13" t="str">
        <f>PG_ValUOMxRout</f>
        <v/>
      </c>
      <c r="AG51" s="13" t="str">
        <f>PG_ValUOMxRout</f>
        <v/>
      </c>
      <c r="AH51" s="14" t="str">
        <f>PG_ValUOMxRout</f>
        <v/>
      </c>
      <c r="AI51" s="15" t="str">
        <f>PG_ValRout</f>
        <v/>
      </c>
      <c r="AJ51" s="16" t="str">
        <f>PG_ValRout</f>
        <v/>
      </c>
      <c r="AK51" s="17" t="str">
        <f>PG_ValRout</f>
        <v/>
      </c>
      <c r="AL51" s="12" t="str">
        <f>PG_ValUOMxRout</f>
        <v/>
      </c>
      <c r="AM51" s="14" t="str">
        <f>PG_ValUOMxRout</f>
        <v/>
      </c>
      <c r="AN51" s="31"/>
      <c r="AO51" s="18" t="str">
        <f>PG_ConstNmRand</f>
        <v/>
      </c>
      <c r="AP51" s="11" t="str">
        <f>PG_ValUOMxRand</f>
        <v/>
      </c>
      <c r="AQ51" s="12" t="str">
        <f>PG_ValUOMxRand</f>
        <v/>
      </c>
      <c r="AR51" s="13" t="str">
        <f>PG_ValUOMxRand</f>
        <v/>
      </c>
      <c r="AS51" s="13" t="str">
        <f>PG_ValUOMxRand</f>
        <v/>
      </c>
      <c r="AT51" s="13" t="str">
        <f>PG_ValUOMxRand</f>
        <v/>
      </c>
      <c r="AU51" s="14" t="str">
        <f>PG_ValUOMxRand</f>
        <v/>
      </c>
      <c r="AV51" s="15" t="str">
        <f>PG_ValRand</f>
        <v/>
      </c>
      <c r="AW51" s="16" t="str">
        <f>PG_ValRand</f>
        <v/>
      </c>
      <c r="AX51" s="17" t="str">
        <f>PG_ValRand</f>
        <v/>
      </c>
      <c r="AY51" s="12" t="str">
        <f>PG_ValUOMxRand</f>
        <v/>
      </c>
      <c r="AZ51" s="14" t="str">
        <f>PG_ValUOMxRand</f>
        <v/>
      </c>
    </row>
    <row r="52" spans="1:52" ht="15" customHeight="1">
      <c r="A52" s="66"/>
      <c r="B52" s="18"/>
      <c r="C52" s="11"/>
      <c r="D52" s="12"/>
      <c r="E52" s="13"/>
      <c r="F52" s="13"/>
      <c r="G52" s="13"/>
      <c r="H52" s="14"/>
      <c r="I52" s="15"/>
      <c r="J52" s="16"/>
      <c r="K52" s="17"/>
      <c r="L52" s="12"/>
      <c r="M52" s="14"/>
      <c r="N52" s="31"/>
      <c r="O52" s="18"/>
      <c r="P52" s="11"/>
      <c r="Q52" s="12"/>
      <c r="R52" s="13"/>
      <c r="S52" s="13"/>
      <c r="T52" s="13"/>
      <c r="U52" s="14"/>
      <c r="V52" s="15"/>
      <c r="W52" s="16"/>
      <c r="X52" s="17"/>
      <c r="Y52" s="12"/>
      <c r="Z52" s="14"/>
      <c r="AA52" s="32"/>
      <c r="AB52" s="18" t="str">
        <f>PG_ConstNmRout</f>
        <v/>
      </c>
      <c r="AC52" s="11" t="str">
        <f>PG_ValUOMxRout</f>
        <v/>
      </c>
      <c r="AD52" s="12" t="str">
        <f>PG_ValUOMxRout</f>
        <v/>
      </c>
      <c r="AE52" s="13" t="str">
        <f>PG_ValUOMxRout</f>
        <v/>
      </c>
      <c r="AF52" s="13" t="str">
        <f>PG_ValUOMxRout</f>
        <v/>
      </c>
      <c r="AG52" s="13" t="str">
        <f>PG_ValUOMxRout</f>
        <v/>
      </c>
      <c r="AH52" s="14" t="str">
        <f>PG_ValUOMxRout</f>
        <v/>
      </c>
      <c r="AI52" s="15" t="str">
        <f>PG_ValRout</f>
        <v/>
      </c>
      <c r="AJ52" s="16" t="str">
        <f>PG_ValRout</f>
        <v/>
      </c>
      <c r="AK52" s="17" t="str">
        <f>PG_ValRout</f>
        <v/>
      </c>
      <c r="AL52" s="12" t="str">
        <f>PG_ValUOMxRout</f>
        <v/>
      </c>
      <c r="AM52" s="14" t="str">
        <f>PG_ValUOMxRout</f>
        <v/>
      </c>
      <c r="AN52" s="31"/>
      <c r="AO52" s="18" t="str">
        <f>PG_ConstNmRand</f>
        <v/>
      </c>
      <c r="AP52" s="11" t="str">
        <f>PG_ValUOMxRand</f>
        <v/>
      </c>
      <c r="AQ52" s="12" t="str">
        <f>PG_ValUOMxRand</f>
        <v/>
      </c>
      <c r="AR52" s="13" t="str">
        <f>PG_ValUOMxRand</f>
        <v/>
      </c>
      <c r="AS52" s="13" t="str">
        <f>PG_ValUOMxRand</f>
        <v/>
      </c>
      <c r="AT52" s="13" t="str">
        <f>PG_ValUOMxRand</f>
        <v/>
      </c>
      <c r="AU52" s="14" t="str">
        <f>PG_ValUOMxRand</f>
        <v/>
      </c>
      <c r="AV52" s="15" t="str">
        <f>PG_ValRand</f>
        <v/>
      </c>
      <c r="AW52" s="16" t="str">
        <f>PG_ValRand</f>
        <v/>
      </c>
      <c r="AX52" s="17" t="str">
        <f>PG_ValRand</f>
        <v/>
      </c>
      <c r="AY52" s="12" t="str">
        <f>PG_ValUOMxRand</f>
        <v/>
      </c>
      <c r="AZ52" s="14" t="str">
        <f>PG_ValUOMxRand</f>
        <v/>
      </c>
    </row>
    <row r="53" spans="1:52" ht="15" customHeight="1">
      <c r="A53" s="66"/>
      <c r="B53" s="18"/>
      <c r="C53" s="11"/>
      <c r="D53" s="12"/>
      <c r="E53" s="13"/>
      <c r="F53" s="13"/>
      <c r="G53" s="13"/>
      <c r="H53" s="14"/>
      <c r="I53" s="15"/>
      <c r="J53" s="16"/>
      <c r="K53" s="17"/>
      <c r="L53" s="12"/>
      <c r="M53" s="14"/>
      <c r="N53" s="31"/>
      <c r="O53" s="18"/>
      <c r="P53" s="11"/>
      <c r="Q53" s="12"/>
      <c r="R53" s="13"/>
      <c r="S53" s="13"/>
      <c r="T53" s="13"/>
      <c r="U53" s="14"/>
      <c r="V53" s="15"/>
      <c r="W53" s="16"/>
      <c r="X53" s="17"/>
      <c r="Y53" s="12"/>
      <c r="Z53" s="14"/>
      <c r="AA53" s="32"/>
      <c r="AB53" s="18" t="str">
        <f>PG_ConstNmRout</f>
        <v/>
      </c>
      <c r="AC53" s="11" t="str">
        <f>PG_ValUOMxRout</f>
        <v/>
      </c>
      <c r="AD53" s="12" t="str">
        <f>PG_ValUOMxRout</f>
        <v/>
      </c>
      <c r="AE53" s="13" t="str">
        <f>PG_ValUOMxRout</f>
        <v/>
      </c>
      <c r="AF53" s="13" t="str">
        <f>PG_ValUOMxRout</f>
        <v/>
      </c>
      <c r="AG53" s="13" t="str">
        <f>PG_ValUOMxRout</f>
        <v/>
      </c>
      <c r="AH53" s="14" t="str">
        <f>PG_ValUOMxRout</f>
        <v/>
      </c>
      <c r="AI53" s="15" t="str">
        <f>PG_ValRout</f>
        <v/>
      </c>
      <c r="AJ53" s="16" t="str">
        <f>PG_ValRout</f>
        <v/>
      </c>
      <c r="AK53" s="17" t="str">
        <f>PG_ValRout</f>
        <v/>
      </c>
      <c r="AL53" s="12" t="str">
        <f>PG_ValUOMxRout</f>
        <v/>
      </c>
      <c r="AM53" s="14" t="str">
        <f>PG_ValUOMxRout</f>
        <v/>
      </c>
      <c r="AN53" s="31"/>
      <c r="AO53" s="18" t="str">
        <f>PG_ConstNmRand</f>
        <v/>
      </c>
      <c r="AP53" s="11" t="str">
        <f>PG_ValUOMxRand</f>
        <v/>
      </c>
      <c r="AQ53" s="12" t="str">
        <f>PG_ValUOMxRand</f>
        <v/>
      </c>
      <c r="AR53" s="13" t="str">
        <f>PG_ValUOMxRand</f>
        <v/>
      </c>
      <c r="AS53" s="13" t="str">
        <f>PG_ValUOMxRand</f>
        <v/>
      </c>
      <c r="AT53" s="13" t="str">
        <f>PG_ValUOMxRand</f>
        <v/>
      </c>
      <c r="AU53" s="14" t="str">
        <f>PG_ValUOMxRand</f>
        <v/>
      </c>
      <c r="AV53" s="15" t="str">
        <f>PG_ValRand</f>
        <v/>
      </c>
      <c r="AW53" s="16" t="str">
        <f>PG_ValRand</f>
        <v/>
      </c>
      <c r="AX53" s="17" t="str">
        <f>PG_ValRand</f>
        <v/>
      </c>
      <c r="AY53" s="12" t="str">
        <f>PG_ValUOMxRand</f>
        <v/>
      </c>
      <c r="AZ53" s="14" t="str">
        <f>PG_ValUOMxRand</f>
        <v/>
      </c>
    </row>
    <row r="54" spans="1:52" ht="15" customHeight="1">
      <c r="A54" s="66"/>
      <c r="B54" s="18"/>
      <c r="C54" s="11"/>
      <c r="D54" s="12"/>
      <c r="E54" s="13"/>
      <c r="F54" s="13"/>
      <c r="G54" s="13"/>
      <c r="H54" s="14"/>
      <c r="I54" s="15"/>
      <c r="J54" s="16"/>
      <c r="K54" s="17"/>
      <c r="L54" s="12"/>
      <c r="M54" s="14"/>
      <c r="N54" s="31"/>
      <c r="O54" s="18"/>
      <c r="P54" s="11"/>
      <c r="Q54" s="12"/>
      <c r="R54" s="13"/>
      <c r="S54" s="13"/>
      <c r="T54" s="13"/>
      <c r="U54" s="14"/>
      <c r="V54" s="15"/>
      <c r="W54" s="16"/>
      <c r="X54" s="17"/>
      <c r="Y54" s="12"/>
      <c r="Z54" s="14"/>
      <c r="AA54" s="32"/>
      <c r="AB54" s="18" t="str">
        <f>PG_ConstNmRout</f>
        <v/>
      </c>
      <c r="AC54" s="11" t="str">
        <f>PG_ValUOMxRout</f>
        <v/>
      </c>
      <c r="AD54" s="12" t="str">
        <f>PG_ValUOMxRout</f>
        <v/>
      </c>
      <c r="AE54" s="13" t="str">
        <f>PG_ValUOMxRout</f>
        <v/>
      </c>
      <c r="AF54" s="13" t="str">
        <f>PG_ValUOMxRout</f>
        <v/>
      </c>
      <c r="AG54" s="13" t="str">
        <f>PG_ValUOMxRout</f>
        <v/>
      </c>
      <c r="AH54" s="14" t="str">
        <f>PG_ValUOMxRout</f>
        <v/>
      </c>
      <c r="AI54" s="15" t="str">
        <f>PG_ValRout</f>
        <v/>
      </c>
      <c r="AJ54" s="16" t="str">
        <f>PG_ValRout</f>
        <v/>
      </c>
      <c r="AK54" s="17" t="str">
        <f>PG_ValRout</f>
        <v/>
      </c>
      <c r="AL54" s="12" t="str">
        <f>PG_ValUOMxRout</f>
        <v/>
      </c>
      <c r="AM54" s="14" t="str">
        <f>PG_ValUOMxRout</f>
        <v/>
      </c>
      <c r="AN54" s="31"/>
      <c r="AO54" s="18" t="str">
        <f>PG_ConstNmRand</f>
        <v/>
      </c>
      <c r="AP54" s="11" t="str">
        <f>PG_ValUOMxRand</f>
        <v/>
      </c>
      <c r="AQ54" s="12" t="str">
        <f>PG_ValUOMxRand</f>
        <v/>
      </c>
      <c r="AR54" s="13" t="str">
        <f>PG_ValUOMxRand</f>
        <v/>
      </c>
      <c r="AS54" s="13" t="str">
        <f>PG_ValUOMxRand</f>
        <v/>
      </c>
      <c r="AT54" s="13" t="str">
        <f>PG_ValUOMxRand</f>
        <v/>
      </c>
      <c r="AU54" s="14" t="str">
        <f>PG_ValUOMxRand</f>
        <v/>
      </c>
      <c r="AV54" s="15" t="str">
        <f>PG_ValRand</f>
        <v/>
      </c>
      <c r="AW54" s="16" t="str">
        <f>PG_ValRand</f>
        <v/>
      </c>
      <c r="AX54" s="17" t="str">
        <f>PG_ValRand</f>
        <v/>
      </c>
      <c r="AY54" s="12" t="str">
        <f>PG_ValUOMxRand</f>
        <v/>
      </c>
      <c r="AZ54" s="14" t="str">
        <f>PG_ValUOMxRand</f>
        <v/>
      </c>
    </row>
    <row r="55" spans="1:52" ht="15" customHeight="1">
      <c r="A55" s="66"/>
      <c r="B55" s="18"/>
      <c r="C55" s="11"/>
      <c r="D55" s="12"/>
      <c r="E55" s="13"/>
      <c r="F55" s="13"/>
      <c r="G55" s="13"/>
      <c r="H55" s="14"/>
      <c r="I55" s="15"/>
      <c r="J55" s="16"/>
      <c r="K55" s="17"/>
      <c r="L55" s="12"/>
      <c r="M55" s="14"/>
      <c r="N55" s="31"/>
      <c r="O55" s="18"/>
      <c r="P55" s="11"/>
      <c r="Q55" s="12"/>
      <c r="R55" s="13"/>
      <c r="S55" s="13"/>
      <c r="T55" s="13"/>
      <c r="U55" s="14"/>
      <c r="V55" s="15"/>
      <c r="W55" s="16"/>
      <c r="X55" s="17"/>
      <c r="Y55" s="12"/>
      <c r="Z55" s="14"/>
      <c r="AA55" s="32"/>
      <c r="AB55" s="18" t="str">
        <f>PG_ConstNmRout</f>
        <v/>
      </c>
      <c r="AC55" s="11" t="str">
        <f>PG_ValUOMxRout</f>
        <v/>
      </c>
      <c r="AD55" s="12" t="str">
        <f>PG_ValUOMxRout</f>
        <v/>
      </c>
      <c r="AE55" s="13" t="str">
        <f>PG_ValUOMxRout</f>
        <v/>
      </c>
      <c r="AF55" s="13" t="str">
        <f>PG_ValUOMxRout</f>
        <v/>
      </c>
      <c r="AG55" s="13" t="str">
        <f>PG_ValUOMxRout</f>
        <v/>
      </c>
      <c r="AH55" s="14" t="str">
        <f>PG_ValUOMxRout</f>
        <v/>
      </c>
      <c r="AI55" s="15" t="str">
        <f>PG_ValRout</f>
        <v/>
      </c>
      <c r="AJ55" s="16" t="str">
        <f>PG_ValRout</f>
        <v/>
      </c>
      <c r="AK55" s="17" t="str">
        <f>PG_ValRout</f>
        <v/>
      </c>
      <c r="AL55" s="12" t="str">
        <f>PG_ValUOMxRout</f>
        <v/>
      </c>
      <c r="AM55" s="14" t="str">
        <f>PG_ValUOMxRout</f>
        <v/>
      </c>
      <c r="AN55" s="31"/>
      <c r="AO55" s="18" t="str">
        <f>PG_ConstNmRand</f>
        <v/>
      </c>
      <c r="AP55" s="11" t="str">
        <f>PG_ValUOMxRand</f>
        <v/>
      </c>
      <c r="AQ55" s="12" t="str">
        <f>PG_ValUOMxRand</f>
        <v/>
      </c>
      <c r="AR55" s="13" t="str">
        <f>PG_ValUOMxRand</f>
        <v/>
      </c>
      <c r="AS55" s="13" t="str">
        <f>PG_ValUOMxRand</f>
        <v/>
      </c>
      <c r="AT55" s="13" t="str">
        <f>PG_ValUOMxRand</f>
        <v/>
      </c>
      <c r="AU55" s="14" t="str">
        <f>PG_ValUOMxRand</f>
        <v/>
      </c>
      <c r="AV55" s="15" t="str">
        <f>PG_ValRand</f>
        <v/>
      </c>
      <c r="AW55" s="16" t="str">
        <f>PG_ValRand</f>
        <v/>
      </c>
      <c r="AX55" s="17" t="str">
        <f>PG_ValRand</f>
        <v/>
      </c>
      <c r="AY55" s="12" t="str">
        <f>PG_ValUOMxRand</f>
        <v/>
      </c>
      <c r="AZ55" s="14" t="str">
        <f>PG_ValUOMxRand</f>
        <v/>
      </c>
    </row>
    <row r="56" spans="1:52" ht="15" customHeight="1">
      <c r="A56" s="66"/>
      <c r="B56" s="18"/>
      <c r="C56" s="11"/>
      <c r="D56" s="12"/>
      <c r="E56" s="13"/>
      <c r="F56" s="13"/>
      <c r="G56" s="13"/>
      <c r="H56" s="14"/>
      <c r="I56" s="15"/>
      <c r="J56" s="16"/>
      <c r="K56" s="17"/>
      <c r="L56" s="12"/>
      <c r="M56" s="14"/>
      <c r="N56" s="31"/>
      <c r="O56" s="18"/>
      <c r="P56" s="11"/>
      <c r="Q56" s="12"/>
      <c r="R56" s="13"/>
      <c r="S56" s="13"/>
      <c r="T56" s="13"/>
      <c r="U56" s="14"/>
      <c r="V56" s="15"/>
      <c r="W56" s="16"/>
      <c r="X56" s="17"/>
      <c r="Y56" s="12"/>
      <c r="Z56" s="14"/>
      <c r="AA56" s="32"/>
      <c r="AB56" s="18" t="str">
        <f>PG_ConstNmRout</f>
        <v/>
      </c>
      <c r="AC56" s="11" t="str">
        <f>PG_ValUOMxRout</f>
        <v/>
      </c>
      <c r="AD56" s="12" t="str">
        <f>PG_ValUOMxRout</f>
        <v/>
      </c>
      <c r="AE56" s="13" t="str">
        <f>PG_ValUOMxRout</f>
        <v/>
      </c>
      <c r="AF56" s="13" t="str">
        <f>PG_ValUOMxRout</f>
        <v/>
      </c>
      <c r="AG56" s="13" t="str">
        <f>PG_ValUOMxRout</f>
        <v/>
      </c>
      <c r="AH56" s="14" t="str">
        <f>PG_ValUOMxRout</f>
        <v/>
      </c>
      <c r="AI56" s="15" t="str">
        <f>PG_ValRout</f>
        <v/>
      </c>
      <c r="AJ56" s="16" t="str">
        <f>PG_ValRout</f>
        <v/>
      </c>
      <c r="AK56" s="17" t="str">
        <f>PG_ValRout</f>
        <v/>
      </c>
      <c r="AL56" s="12" t="str">
        <f>PG_ValUOMxRout</f>
        <v/>
      </c>
      <c r="AM56" s="14" t="str">
        <f>PG_ValUOMxRout</f>
        <v/>
      </c>
      <c r="AN56" s="31"/>
      <c r="AO56" s="18" t="str">
        <f>PG_ConstNmRand</f>
        <v/>
      </c>
      <c r="AP56" s="11" t="str">
        <f>PG_ValUOMxRand</f>
        <v/>
      </c>
      <c r="AQ56" s="12" t="str">
        <f>PG_ValUOMxRand</f>
        <v/>
      </c>
      <c r="AR56" s="13" t="str">
        <f>PG_ValUOMxRand</f>
        <v/>
      </c>
      <c r="AS56" s="13" t="str">
        <f>PG_ValUOMxRand</f>
        <v/>
      </c>
      <c r="AT56" s="13" t="str">
        <f>PG_ValUOMxRand</f>
        <v/>
      </c>
      <c r="AU56" s="14" t="str">
        <f>PG_ValUOMxRand</f>
        <v/>
      </c>
      <c r="AV56" s="15" t="str">
        <f>PG_ValRand</f>
        <v/>
      </c>
      <c r="AW56" s="16" t="str">
        <f>PG_ValRand</f>
        <v/>
      </c>
      <c r="AX56" s="17" t="str">
        <f>PG_ValRand</f>
        <v/>
      </c>
      <c r="AY56" s="12" t="str">
        <f>PG_ValUOMxRand</f>
        <v/>
      </c>
      <c r="AZ56" s="14" t="str">
        <f>PG_ValUOMxRand</f>
        <v/>
      </c>
    </row>
    <row r="57" spans="1:52" ht="15" customHeight="1">
      <c r="A57" s="66"/>
      <c r="B57" s="18"/>
      <c r="C57" s="11"/>
      <c r="D57" s="12"/>
      <c r="E57" s="13"/>
      <c r="F57" s="13"/>
      <c r="G57" s="13"/>
      <c r="H57" s="14"/>
      <c r="I57" s="15"/>
      <c r="J57" s="16"/>
      <c r="K57" s="17"/>
      <c r="L57" s="12"/>
      <c r="M57" s="14"/>
      <c r="N57" s="31"/>
      <c r="O57" s="18"/>
      <c r="P57" s="11"/>
      <c r="Q57" s="12"/>
      <c r="R57" s="13"/>
      <c r="S57" s="13"/>
      <c r="T57" s="13"/>
      <c r="U57" s="14"/>
      <c r="V57" s="15"/>
      <c r="W57" s="16"/>
      <c r="X57" s="17"/>
      <c r="Y57" s="12"/>
      <c r="Z57" s="14"/>
      <c r="AA57" s="32"/>
      <c r="AB57" s="18" t="str">
        <f>PG_ConstNmRout</f>
        <v/>
      </c>
      <c r="AC57" s="11" t="str">
        <f>PG_ValUOMxRout</f>
        <v/>
      </c>
      <c r="AD57" s="12" t="str">
        <f>PG_ValUOMxRout</f>
        <v/>
      </c>
      <c r="AE57" s="13" t="str">
        <f>PG_ValUOMxRout</f>
        <v/>
      </c>
      <c r="AF57" s="13" t="str">
        <f>PG_ValUOMxRout</f>
        <v/>
      </c>
      <c r="AG57" s="13" t="str">
        <f>PG_ValUOMxRout</f>
        <v/>
      </c>
      <c r="AH57" s="14" t="str">
        <f>PG_ValUOMxRout</f>
        <v/>
      </c>
      <c r="AI57" s="15" t="str">
        <f>PG_ValRout</f>
        <v/>
      </c>
      <c r="AJ57" s="16" t="str">
        <f>PG_ValRout</f>
        <v/>
      </c>
      <c r="AK57" s="17" t="str">
        <f>PG_ValRout</f>
        <v/>
      </c>
      <c r="AL57" s="12" t="str">
        <f>PG_ValUOMxRout</f>
        <v/>
      </c>
      <c r="AM57" s="14" t="str">
        <f>PG_ValUOMxRout</f>
        <v/>
      </c>
      <c r="AN57" s="31"/>
      <c r="AO57" s="18" t="str">
        <f>PG_ConstNmRand</f>
        <v/>
      </c>
      <c r="AP57" s="11" t="str">
        <f>PG_ValUOMxRand</f>
        <v/>
      </c>
      <c r="AQ57" s="12" t="str">
        <f>PG_ValUOMxRand</f>
        <v/>
      </c>
      <c r="AR57" s="13" t="str">
        <f>PG_ValUOMxRand</f>
        <v/>
      </c>
      <c r="AS57" s="13" t="str">
        <f>PG_ValUOMxRand</f>
        <v/>
      </c>
      <c r="AT57" s="13" t="str">
        <f>PG_ValUOMxRand</f>
        <v/>
      </c>
      <c r="AU57" s="14" t="str">
        <f>PG_ValUOMxRand</f>
        <v/>
      </c>
      <c r="AV57" s="15" t="str">
        <f>PG_ValRand</f>
        <v/>
      </c>
      <c r="AW57" s="16" t="str">
        <f>PG_ValRand</f>
        <v/>
      </c>
      <c r="AX57" s="17" t="str">
        <f>PG_ValRand</f>
        <v/>
      </c>
      <c r="AY57" s="12" t="str">
        <f>PG_ValUOMxRand</f>
        <v/>
      </c>
      <c r="AZ57" s="14" t="str">
        <f>PG_ValUOMxRand</f>
        <v/>
      </c>
    </row>
    <row r="58" spans="1:52" ht="15" customHeight="1">
      <c r="A58" s="66"/>
      <c r="B58" s="18"/>
      <c r="C58" s="11"/>
      <c r="D58" s="12"/>
      <c r="E58" s="13"/>
      <c r="F58" s="13"/>
      <c r="G58" s="13"/>
      <c r="H58" s="14"/>
      <c r="I58" s="15"/>
      <c r="J58" s="16"/>
      <c r="K58" s="17"/>
      <c r="L58" s="12"/>
      <c r="M58" s="14"/>
      <c r="N58" s="31"/>
      <c r="O58" s="18"/>
      <c r="P58" s="11"/>
      <c r="Q58" s="12"/>
      <c r="R58" s="13"/>
      <c r="S58" s="13"/>
      <c r="T58" s="13"/>
      <c r="U58" s="14"/>
      <c r="V58" s="15"/>
      <c r="W58" s="16"/>
      <c r="X58" s="17"/>
      <c r="Y58" s="12"/>
      <c r="Z58" s="14"/>
      <c r="AA58" s="32"/>
      <c r="AB58" s="18" t="str">
        <f>PG_ConstNmRout</f>
        <v/>
      </c>
      <c r="AC58" s="11" t="str">
        <f>PG_ValUOMxRout</f>
        <v/>
      </c>
      <c r="AD58" s="12" t="str">
        <f>PG_ValUOMxRout</f>
        <v/>
      </c>
      <c r="AE58" s="13" t="str">
        <f>PG_ValUOMxRout</f>
        <v/>
      </c>
      <c r="AF58" s="13" t="str">
        <f>PG_ValUOMxRout</f>
        <v/>
      </c>
      <c r="AG58" s="13" t="str">
        <f>PG_ValUOMxRout</f>
        <v/>
      </c>
      <c r="AH58" s="14" t="str">
        <f>PG_ValUOMxRout</f>
        <v/>
      </c>
      <c r="AI58" s="15" t="str">
        <f>PG_ValRout</f>
        <v/>
      </c>
      <c r="AJ58" s="16" t="str">
        <f>PG_ValRout</f>
        <v/>
      </c>
      <c r="AK58" s="17" t="str">
        <f>PG_ValRout</f>
        <v/>
      </c>
      <c r="AL58" s="12" t="str">
        <f>PG_ValUOMxRout</f>
        <v/>
      </c>
      <c r="AM58" s="14" t="str">
        <f>PG_ValUOMxRout</f>
        <v/>
      </c>
      <c r="AN58" s="31"/>
      <c r="AO58" s="18" t="str">
        <f>PG_ConstNmRand</f>
        <v/>
      </c>
      <c r="AP58" s="11" t="str">
        <f>PG_ValUOMxRand</f>
        <v/>
      </c>
      <c r="AQ58" s="12" t="str">
        <f>PG_ValUOMxRand</f>
        <v/>
      </c>
      <c r="AR58" s="13" t="str">
        <f>PG_ValUOMxRand</f>
        <v/>
      </c>
      <c r="AS58" s="13" t="str">
        <f>PG_ValUOMxRand</f>
        <v/>
      </c>
      <c r="AT58" s="13" t="str">
        <f>PG_ValUOMxRand</f>
        <v/>
      </c>
      <c r="AU58" s="14" t="str">
        <f>PG_ValUOMxRand</f>
        <v/>
      </c>
      <c r="AV58" s="15" t="str">
        <f>PG_ValRand</f>
        <v/>
      </c>
      <c r="AW58" s="16" t="str">
        <f>PG_ValRand</f>
        <v/>
      </c>
      <c r="AX58" s="17" t="str">
        <f>PG_ValRand</f>
        <v/>
      </c>
      <c r="AY58" s="12" t="str">
        <f>PG_ValUOMxRand</f>
        <v/>
      </c>
      <c r="AZ58" s="14" t="str">
        <f>PG_ValUOMxRand</f>
        <v/>
      </c>
    </row>
    <row r="59" spans="1:52" ht="15" customHeight="1">
      <c r="A59" s="66"/>
      <c r="B59" s="18"/>
      <c r="C59" s="11"/>
      <c r="D59" s="12"/>
      <c r="E59" s="13"/>
      <c r="F59" s="13"/>
      <c r="G59" s="13"/>
      <c r="H59" s="14"/>
      <c r="I59" s="15"/>
      <c r="J59" s="16"/>
      <c r="K59" s="17"/>
      <c r="L59" s="12"/>
      <c r="M59" s="14"/>
      <c r="N59" s="31"/>
      <c r="O59" s="18"/>
      <c r="P59" s="11"/>
      <c r="Q59" s="12"/>
      <c r="R59" s="13"/>
      <c r="S59" s="13"/>
      <c r="T59" s="13"/>
      <c r="U59" s="14"/>
      <c r="V59" s="15"/>
      <c r="W59" s="16"/>
      <c r="X59" s="17"/>
      <c r="Y59" s="12"/>
      <c r="Z59" s="14"/>
      <c r="AA59" s="32"/>
      <c r="AB59" s="18" t="str">
        <f>PG_ConstNmRout</f>
        <v/>
      </c>
      <c r="AC59" s="11" t="str">
        <f>PG_ValUOMxRout</f>
        <v/>
      </c>
      <c r="AD59" s="12" t="str">
        <f>PG_ValUOMxRout</f>
        <v/>
      </c>
      <c r="AE59" s="13" t="str">
        <f>PG_ValUOMxRout</f>
        <v/>
      </c>
      <c r="AF59" s="13" t="str">
        <f>PG_ValUOMxRout</f>
        <v/>
      </c>
      <c r="AG59" s="13" t="str">
        <f>PG_ValUOMxRout</f>
        <v/>
      </c>
      <c r="AH59" s="14" t="str">
        <f>PG_ValUOMxRout</f>
        <v/>
      </c>
      <c r="AI59" s="15" t="str">
        <f>PG_ValRout</f>
        <v/>
      </c>
      <c r="AJ59" s="16" t="str">
        <f>PG_ValRout</f>
        <v/>
      </c>
      <c r="AK59" s="17" t="str">
        <f>PG_ValRout</f>
        <v/>
      </c>
      <c r="AL59" s="12" t="str">
        <f>PG_ValUOMxRout</f>
        <v/>
      </c>
      <c r="AM59" s="14" t="str">
        <f>PG_ValUOMxRout</f>
        <v/>
      </c>
      <c r="AN59" s="31"/>
      <c r="AO59" s="18" t="str">
        <f>PG_ConstNmRand</f>
        <v/>
      </c>
      <c r="AP59" s="11" t="str">
        <f>PG_ValUOMxRand</f>
        <v/>
      </c>
      <c r="AQ59" s="12" t="str">
        <f>PG_ValUOMxRand</f>
        <v/>
      </c>
      <c r="AR59" s="13" t="str">
        <f>PG_ValUOMxRand</f>
        <v/>
      </c>
      <c r="AS59" s="13" t="str">
        <f>PG_ValUOMxRand</f>
        <v/>
      </c>
      <c r="AT59" s="13" t="str">
        <f>PG_ValUOMxRand</f>
        <v/>
      </c>
      <c r="AU59" s="14" t="str">
        <f>PG_ValUOMxRand</f>
        <v/>
      </c>
      <c r="AV59" s="15" t="str">
        <f>PG_ValRand</f>
        <v/>
      </c>
      <c r="AW59" s="16" t="str">
        <f>PG_ValRand</f>
        <v/>
      </c>
      <c r="AX59" s="17" t="str">
        <f>PG_ValRand</f>
        <v/>
      </c>
      <c r="AY59" s="12" t="str">
        <f>PG_ValUOMxRand</f>
        <v/>
      </c>
      <c r="AZ59" s="14" t="str">
        <f>PG_ValUOMxRand</f>
        <v/>
      </c>
    </row>
    <row r="60" spans="1:52" ht="15" customHeight="1">
      <c r="A60" s="66"/>
      <c r="B60" s="18"/>
      <c r="C60" s="11"/>
      <c r="D60" s="12"/>
      <c r="E60" s="13"/>
      <c r="F60" s="13"/>
      <c r="G60" s="13"/>
      <c r="H60" s="14"/>
      <c r="I60" s="15"/>
      <c r="J60" s="16"/>
      <c r="K60" s="17"/>
      <c r="L60" s="12"/>
      <c r="M60" s="14"/>
      <c r="N60" s="31"/>
      <c r="O60" s="18"/>
      <c r="P60" s="11"/>
      <c r="Q60" s="12"/>
      <c r="R60" s="13"/>
      <c r="S60" s="13"/>
      <c r="T60" s="13"/>
      <c r="U60" s="14"/>
      <c r="V60" s="15"/>
      <c r="W60" s="16"/>
      <c r="X60" s="17"/>
      <c r="Y60" s="12"/>
      <c r="Z60" s="14"/>
      <c r="AA60" s="32"/>
      <c r="AB60" s="18" t="str">
        <f>PG_ConstNmRout</f>
        <v/>
      </c>
      <c r="AC60" s="11" t="str">
        <f>PG_ValUOMxRout</f>
        <v/>
      </c>
      <c r="AD60" s="12" t="str">
        <f>PG_ValUOMxRout</f>
        <v/>
      </c>
      <c r="AE60" s="13" t="str">
        <f>PG_ValUOMxRout</f>
        <v/>
      </c>
      <c r="AF60" s="13" t="str">
        <f>PG_ValUOMxRout</f>
        <v/>
      </c>
      <c r="AG60" s="13" t="str">
        <f>PG_ValUOMxRout</f>
        <v/>
      </c>
      <c r="AH60" s="14" t="str">
        <f>PG_ValUOMxRout</f>
        <v/>
      </c>
      <c r="AI60" s="15" t="str">
        <f>PG_ValRout</f>
        <v/>
      </c>
      <c r="AJ60" s="16" t="str">
        <f>PG_ValRout</f>
        <v/>
      </c>
      <c r="AK60" s="17" t="str">
        <f>PG_ValRout</f>
        <v/>
      </c>
      <c r="AL60" s="12" t="str">
        <f>PG_ValUOMxRout</f>
        <v/>
      </c>
      <c r="AM60" s="14" t="str">
        <f>PG_ValUOMxRout</f>
        <v/>
      </c>
      <c r="AN60" s="31"/>
      <c r="AO60" s="18" t="str">
        <f>PG_ConstNmRand</f>
        <v/>
      </c>
      <c r="AP60" s="11" t="str">
        <f>PG_ValUOMxRand</f>
        <v/>
      </c>
      <c r="AQ60" s="12" t="str">
        <f>PG_ValUOMxRand</f>
        <v/>
      </c>
      <c r="AR60" s="13" t="str">
        <f>PG_ValUOMxRand</f>
        <v/>
      </c>
      <c r="AS60" s="13" t="str">
        <f>PG_ValUOMxRand</f>
        <v/>
      </c>
      <c r="AT60" s="13" t="str">
        <f>PG_ValUOMxRand</f>
        <v/>
      </c>
      <c r="AU60" s="14" t="str">
        <f>PG_ValUOMxRand</f>
        <v/>
      </c>
      <c r="AV60" s="15" t="str">
        <f>PG_ValRand</f>
        <v/>
      </c>
      <c r="AW60" s="16" t="str">
        <f>PG_ValRand</f>
        <v/>
      </c>
      <c r="AX60" s="17" t="str">
        <f>PG_ValRand</f>
        <v/>
      </c>
      <c r="AY60" s="12" t="str">
        <f>PG_ValUOMxRand</f>
        <v/>
      </c>
      <c r="AZ60" s="14" t="str">
        <f>PG_ValUOMxRand</f>
        <v/>
      </c>
    </row>
    <row r="61" spans="1:52" ht="15" customHeight="1">
      <c r="A61" s="66"/>
      <c r="B61" s="18"/>
      <c r="C61" s="11"/>
      <c r="D61" s="12"/>
      <c r="E61" s="13"/>
      <c r="F61" s="13"/>
      <c r="G61" s="13"/>
      <c r="H61" s="14"/>
      <c r="I61" s="15"/>
      <c r="J61" s="16"/>
      <c r="K61" s="17"/>
      <c r="L61" s="12"/>
      <c r="M61" s="14"/>
      <c r="N61" s="31"/>
      <c r="O61" s="18"/>
      <c r="P61" s="11"/>
      <c r="Q61" s="12"/>
      <c r="R61" s="13"/>
      <c r="S61" s="13"/>
      <c r="T61" s="13"/>
      <c r="U61" s="14"/>
      <c r="V61" s="15"/>
      <c r="W61" s="16"/>
      <c r="X61" s="17"/>
      <c r="Y61" s="12"/>
      <c r="Z61" s="14"/>
      <c r="AA61" s="32"/>
      <c r="AB61" s="18" t="str">
        <f>PG_ConstNmRout</f>
        <v/>
      </c>
      <c r="AC61" s="11" t="str">
        <f>PG_ValUOMxRout</f>
        <v/>
      </c>
      <c r="AD61" s="12" t="str">
        <f>PG_ValUOMxRout</f>
        <v/>
      </c>
      <c r="AE61" s="13" t="str">
        <f>PG_ValUOMxRout</f>
        <v/>
      </c>
      <c r="AF61" s="13" t="str">
        <f>PG_ValUOMxRout</f>
        <v/>
      </c>
      <c r="AG61" s="13" t="str">
        <f>PG_ValUOMxRout</f>
        <v/>
      </c>
      <c r="AH61" s="14" t="str">
        <f>PG_ValUOMxRout</f>
        <v/>
      </c>
      <c r="AI61" s="15" t="str">
        <f>PG_ValRout</f>
        <v/>
      </c>
      <c r="AJ61" s="16" t="str">
        <f>PG_ValRout</f>
        <v/>
      </c>
      <c r="AK61" s="17" t="str">
        <f>PG_ValRout</f>
        <v/>
      </c>
      <c r="AL61" s="12" t="str">
        <f>PG_ValUOMxRout</f>
        <v/>
      </c>
      <c r="AM61" s="14" t="str">
        <f>PG_ValUOMxRout</f>
        <v/>
      </c>
      <c r="AN61" s="31"/>
      <c r="AO61" s="18" t="str">
        <f>PG_ConstNmRand</f>
        <v/>
      </c>
      <c r="AP61" s="11" t="str">
        <f>PG_ValUOMxRand</f>
        <v/>
      </c>
      <c r="AQ61" s="12" t="str">
        <f>PG_ValUOMxRand</f>
        <v/>
      </c>
      <c r="AR61" s="13" t="str">
        <f>PG_ValUOMxRand</f>
        <v/>
      </c>
      <c r="AS61" s="13" t="str">
        <f>PG_ValUOMxRand</f>
        <v/>
      </c>
      <c r="AT61" s="13" t="str">
        <f>PG_ValUOMxRand</f>
        <v/>
      </c>
      <c r="AU61" s="14" t="str">
        <f>PG_ValUOMxRand</f>
        <v/>
      </c>
      <c r="AV61" s="15" t="str">
        <f>PG_ValRand</f>
        <v/>
      </c>
      <c r="AW61" s="16" t="str">
        <f>PG_ValRand</f>
        <v/>
      </c>
      <c r="AX61" s="17" t="str">
        <f>PG_ValRand</f>
        <v/>
      </c>
      <c r="AY61" s="12" t="str">
        <f>PG_ValUOMxRand</f>
        <v/>
      </c>
      <c r="AZ61" s="14" t="str">
        <f>PG_ValUOMxRand</f>
        <v/>
      </c>
    </row>
    <row r="62" spans="1:52" ht="15" customHeight="1">
      <c r="A62" s="66"/>
      <c r="B62" s="18"/>
      <c r="C62" s="11"/>
      <c r="D62" s="12"/>
      <c r="E62" s="13"/>
      <c r="F62" s="13"/>
      <c r="G62" s="13"/>
      <c r="H62" s="14"/>
      <c r="I62" s="15"/>
      <c r="J62" s="16"/>
      <c r="K62" s="17"/>
      <c r="L62" s="12"/>
      <c r="M62" s="14"/>
      <c r="N62" s="31"/>
      <c r="O62" s="18"/>
      <c r="P62" s="11"/>
      <c r="Q62" s="12"/>
      <c r="R62" s="13"/>
      <c r="S62" s="13"/>
      <c r="T62" s="13"/>
      <c r="U62" s="14"/>
      <c r="V62" s="15"/>
      <c r="W62" s="16"/>
      <c r="X62" s="17"/>
      <c r="Y62" s="12"/>
      <c r="Z62" s="14"/>
      <c r="AA62" s="32"/>
      <c r="AB62" s="18" t="str">
        <f>PG_ConstNmRout</f>
        <v/>
      </c>
      <c r="AC62" s="11" t="str">
        <f>PG_ValUOMxRout</f>
        <v/>
      </c>
      <c r="AD62" s="12" t="str">
        <f>PG_ValUOMxRout</f>
        <v/>
      </c>
      <c r="AE62" s="13" t="str">
        <f>PG_ValUOMxRout</f>
        <v/>
      </c>
      <c r="AF62" s="13" t="str">
        <f>PG_ValUOMxRout</f>
        <v/>
      </c>
      <c r="AG62" s="13" t="str">
        <f>PG_ValUOMxRout</f>
        <v/>
      </c>
      <c r="AH62" s="14" t="str">
        <f>PG_ValUOMxRout</f>
        <v/>
      </c>
      <c r="AI62" s="15" t="str">
        <f>PG_ValRout</f>
        <v/>
      </c>
      <c r="AJ62" s="16" t="str">
        <f>PG_ValRout</f>
        <v/>
      </c>
      <c r="AK62" s="17" t="str">
        <f>PG_ValRout</f>
        <v/>
      </c>
      <c r="AL62" s="12" t="str">
        <f>PG_ValUOMxRout</f>
        <v/>
      </c>
      <c r="AM62" s="14" t="str">
        <f>PG_ValUOMxRout</f>
        <v/>
      </c>
      <c r="AN62" s="31"/>
      <c r="AO62" s="18" t="str">
        <f>PG_ConstNmRand</f>
        <v/>
      </c>
      <c r="AP62" s="11" t="str">
        <f>PG_ValUOMxRand</f>
        <v/>
      </c>
      <c r="AQ62" s="12" t="str">
        <f>PG_ValUOMxRand</f>
        <v/>
      </c>
      <c r="AR62" s="13" t="str">
        <f>PG_ValUOMxRand</f>
        <v/>
      </c>
      <c r="AS62" s="13" t="str">
        <f>PG_ValUOMxRand</f>
        <v/>
      </c>
      <c r="AT62" s="13" t="str">
        <f>PG_ValUOMxRand</f>
        <v/>
      </c>
      <c r="AU62" s="14" t="str">
        <f>PG_ValUOMxRand</f>
        <v/>
      </c>
      <c r="AV62" s="15" t="str">
        <f>PG_ValRand</f>
        <v/>
      </c>
      <c r="AW62" s="16" t="str">
        <f>PG_ValRand</f>
        <v/>
      </c>
      <c r="AX62" s="17" t="str">
        <f>PG_ValRand</f>
        <v/>
      </c>
      <c r="AY62" s="12" t="str">
        <f>PG_ValUOMxRand</f>
        <v/>
      </c>
      <c r="AZ62" s="14" t="str">
        <f>PG_ValUOMxRand</f>
        <v/>
      </c>
    </row>
    <row r="63" spans="1:52" ht="15" customHeight="1">
      <c r="A63" s="66"/>
      <c r="B63" s="18"/>
      <c r="C63" s="11"/>
      <c r="D63" s="12"/>
      <c r="E63" s="13"/>
      <c r="F63" s="13"/>
      <c r="G63" s="13"/>
      <c r="H63" s="14"/>
      <c r="I63" s="15"/>
      <c r="J63" s="16"/>
      <c r="K63" s="17"/>
      <c r="L63" s="12"/>
      <c r="M63" s="14"/>
      <c r="N63" s="31"/>
      <c r="O63" s="18"/>
      <c r="P63" s="11"/>
      <c r="Q63" s="12"/>
      <c r="R63" s="13"/>
      <c r="S63" s="13"/>
      <c r="T63" s="13"/>
      <c r="U63" s="14"/>
      <c r="V63" s="15"/>
      <c r="W63" s="16"/>
      <c r="X63" s="17"/>
      <c r="Y63" s="12"/>
      <c r="Z63" s="14"/>
      <c r="AA63" s="32"/>
      <c r="AB63" s="18" t="str">
        <f>PG_ConstNmRout</f>
        <v/>
      </c>
      <c r="AC63" s="11" t="str">
        <f>PG_ValUOMxRout</f>
        <v/>
      </c>
      <c r="AD63" s="12" t="str">
        <f>PG_ValUOMxRout</f>
        <v/>
      </c>
      <c r="AE63" s="13" t="str">
        <f>PG_ValUOMxRout</f>
        <v/>
      </c>
      <c r="AF63" s="13" t="str">
        <f>PG_ValUOMxRout</f>
        <v/>
      </c>
      <c r="AG63" s="13" t="str">
        <f>PG_ValUOMxRout</f>
        <v/>
      </c>
      <c r="AH63" s="14" t="str">
        <f>PG_ValUOMxRout</f>
        <v/>
      </c>
      <c r="AI63" s="15" t="str">
        <f>PG_ValRout</f>
        <v/>
      </c>
      <c r="AJ63" s="16" t="str">
        <f>PG_ValRout</f>
        <v/>
      </c>
      <c r="AK63" s="17" t="str">
        <f>PG_ValRout</f>
        <v/>
      </c>
      <c r="AL63" s="12" t="str">
        <f>PG_ValUOMxRout</f>
        <v/>
      </c>
      <c r="AM63" s="14" t="str">
        <f>PG_ValUOMxRout</f>
        <v/>
      </c>
      <c r="AN63" s="31"/>
      <c r="AO63" s="18" t="str">
        <f>PG_ConstNmRand</f>
        <v/>
      </c>
      <c r="AP63" s="11" t="str">
        <f>PG_ValUOMxRand</f>
        <v/>
      </c>
      <c r="AQ63" s="12" t="str">
        <f>PG_ValUOMxRand</f>
        <v/>
      </c>
      <c r="AR63" s="13" t="str">
        <f>PG_ValUOMxRand</f>
        <v/>
      </c>
      <c r="AS63" s="13" t="str">
        <f>PG_ValUOMxRand</f>
        <v/>
      </c>
      <c r="AT63" s="13" t="str">
        <f>PG_ValUOMxRand</f>
        <v/>
      </c>
      <c r="AU63" s="14" t="str">
        <f>PG_ValUOMxRand</f>
        <v/>
      </c>
      <c r="AV63" s="15" t="str">
        <f>PG_ValRand</f>
        <v/>
      </c>
      <c r="AW63" s="16" t="str">
        <f>PG_ValRand</f>
        <v/>
      </c>
      <c r="AX63" s="17" t="str">
        <f>PG_ValRand</f>
        <v/>
      </c>
      <c r="AY63" s="12" t="str">
        <f>PG_ValUOMxRand</f>
        <v/>
      </c>
      <c r="AZ63" s="14" t="str">
        <f>PG_ValUOMxRand</f>
        <v/>
      </c>
    </row>
    <row r="64" spans="1:52" ht="15" customHeight="1">
      <c r="A64" s="66"/>
      <c r="B64" s="18"/>
      <c r="C64" s="11"/>
      <c r="D64" s="12"/>
      <c r="E64" s="13"/>
      <c r="F64" s="13"/>
      <c r="G64" s="13"/>
      <c r="H64" s="14"/>
      <c r="I64" s="15"/>
      <c r="J64" s="16"/>
      <c r="K64" s="17"/>
      <c r="L64" s="12"/>
      <c r="M64" s="14"/>
      <c r="N64" s="31"/>
      <c r="O64" s="18"/>
      <c r="P64" s="11"/>
      <c r="Q64" s="12"/>
      <c r="R64" s="13"/>
      <c r="S64" s="13"/>
      <c r="T64" s="13"/>
      <c r="U64" s="14"/>
      <c r="V64" s="15"/>
      <c r="W64" s="16"/>
      <c r="X64" s="17"/>
      <c r="Y64" s="12"/>
      <c r="Z64" s="14"/>
      <c r="AA64" s="32"/>
      <c r="AB64" s="18" t="str">
        <f>PG_ConstNmRout</f>
        <v/>
      </c>
      <c r="AC64" s="11" t="str">
        <f>PG_ValUOMxRout</f>
        <v/>
      </c>
      <c r="AD64" s="12" t="str">
        <f>PG_ValUOMxRout</f>
        <v/>
      </c>
      <c r="AE64" s="13" t="str">
        <f>PG_ValUOMxRout</f>
        <v/>
      </c>
      <c r="AF64" s="13" t="str">
        <f>PG_ValUOMxRout</f>
        <v/>
      </c>
      <c r="AG64" s="13" t="str">
        <f>PG_ValUOMxRout</f>
        <v/>
      </c>
      <c r="AH64" s="14" t="str">
        <f>PG_ValUOMxRout</f>
        <v/>
      </c>
      <c r="AI64" s="15" t="str">
        <f>PG_ValRout</f>
        <v/>
      </c>
      <c r="AJ64" s="16" t="str">
        <f>PG_ValRout</f>
        <v/>
      </c>
      <c r="AK64" s="17" t="str">
        <f>PG_ValRout</f>
        <v/>
      </c>
      <c r="AL64" s="12" t="str">
        <f>PG_ValUOMxRout</f>
        <v/>
      </c>
      <c r="AM64" s="14" t="str">
        <f>PG_ValUOMxRout</f>
        <v/>
      </c>
      <c r="AN64" s="31"/>
      <c r="AO64" s="18" t="str">
        <f>PG_ConstNmRand</f>
        <v/>
      </c>
      <c r="AP64" s="11" t="str">
        <f>PG_ValUOMxRand</f>
        <v/>
      </c>
      <c r="AQ64" s="12" t="str">
        <f>PG_ValUOMxRand</f>
        <v/>
      </c>
      <c r="AR64" s="13" t="str">
        <f>PG_ValUOMxRand</f>
        <v/>
      </c>
      <c r="AS64" s="13" t="str">
        <f>PG_ValUOMxRand</f>
        <v/>
      </c>
      <c r="AT64" s="13" t="str">
        <f>PG_ValUOMxRand</f>
        <v/>
      </c>
      <c r="AU64" s="14" t="str">
        <f>PG_ValUOMxRand</f>
        <v/>
      </c>
      <c r="AV64" s="15" t="str">
        <f>PG_ValRand</f>
        <v/>
      </c>
      <c r="AW64" s="16" t="str">
        <f>PG_ValRand</f>
        <v/>
      </c>
      <c r="AX64" s="17" t="str">
        <f>PG_ValRand</f>
        <v/>
      </c>
      <c r="AY64" s="12" t="str">
        <f>PG_ValUOMxRand</f>
        <v/>
      </c>
      <c r="AZ64" s="14" t="str">
        <f>PG_ValUOMxRand</f>
        <v/>
      </c>
    </row>
    <row r="65" spans="1:52" ht="15" customHeight="1">
      <c r="A65" s="66"/>
      <c r="B65" s="18"/>
      <c r="C65" s="11"/>
      <c r="D65" s="12"/>
      <c r="E65" s="13"/>
      <c r="F65" s="13"/>
      <c r="G65" s="13"/>
      <c r="H65" s="14"/>
      <c r="I65" s="15"/>
      <c r="J65" s="16"/>
      <c r="K65" s="17"/>
      <c r="L65" s="12"/>
      <c r="M65" s="14"/>
      <c r="N65" s="31"/>
      <c r="O65" s="18"/>
      <c r="P65" s="11"/>
      <c r="Q65" s="12"/>
      <c r="R65" s="13"/>
      <c r="S65" s="13"/>
      <c r="T65" s="13"/>
      <c r="U65" s="14"/>
      <c r="V65" s="15"/>
      <c r="W65" s="16"/>
      <c r="X65" s="17"/>
      <c r="Y65" s="12"/>
      <c r="Z65" s="14"/>
      <c r="AA65" s="32"/>
      <c r="AB65" s="18" t="str">
        <f>PG_ConstNmRout</f>
        <v/>
      </c>
      <c r="AC65" s="11" t="str">
        <f>PG_ValUOMxRout</f>
        <v/>
      </c>
      <c r="AD65" s="12" t="str">
        <f>PG_ValUOMxRout</f>
        <v/>
      </c>
      <c r="AE65" s="13" t="str">
        <f>PG_ValUOMxRout</f>
        <v/>
      </c>
      <c r="AF65" s="13" t="str">
        <f>PG_ValUOMxRout</f>
        <v/>
      </c>
      <c r="AG65" s="13" t="str">
        <f>PG_ValUOMxRout</f>
        <v/>
      </c>
      <c r="AH65" s="14" t="str">
        <f>PG_ValUOMxRout</f>
        <v/>
      </c>
      <c r="AI65" s="15" t="str">
        <f>PG_ValRout</f>
        <v/>
      </c>
      <c r="AJ65" s="16" t="str">
        <f>PG_ValRout</f>
        <v/>
      </c>
      <c r="AK65" s="17" t="str">
        <f>PG_ValRout</f>
        <v/>
      </c>
      <c r="AL65" s="12" t="str">
        <f>PG_ValUOMxRout</f>
        <v/>
      </c>
      <c r="AM65" s="14" t="str">
        <f>PG_ValUOMxRout</f>
        <v/>
      </c>
      <c r="AN65" s="31"/>
      <c r="AO65" s="18" t="str">
        <f>PG_ConstNmRand</f>
        <v/>
      </c>
      <c r="AP65" s="11" t="str">
        <f>PG_ValUOMxRand</f>
        <v/>
      </c>
      <c r="AQ65" s="12" t="str">
        <f>PG_ValUOMxRand</f>
        <v/>
      </c>
      <c r="AR65" s="13" t="str">
        <f>PG_ValUOMxRand</f>
        <v/>
      </c>
      <c r="AS65" s="13" t="str">
        <f>PG_ValUOMxRand</f>
        <v/>
      </c>
      <c r="AT65" s="13" t="str">
        <f>PG_ValUOMxRand</f>
        <v/>
      </c>
      <c r="AU65" s="14" t="str">
        <f>PG_ValUOMxRand</f>
        <v/>
      </c>
      <c r="AV65" s="15" t="str">
        <f>PG_ValRand</f>
        <v/>
      </c>
      <c r="AW65" s="16" t="str">
        <f>PG_ValRand</f>
        <v/>
      </c>
      <c r="AX65" s="17" t="str">
        <f>PG_ValRand</f>
        <v/>
      </c>
      <c r="AY65" s="12" t="str">
        <f>PG_ValUOMxRand</f>
        <v/>
      </c>
      <c r="AZ65" s="14" t="str">
        <f>PG_ValUOMxRand</f>
        <v/>
      </c>
    </row>
    <row r="66" spans="1:52" ht="15" customHeight="1">
      <c r="A66" s="66"/>
      <c r="B66" s="18"/>
      <c r="C66" s="11"/>
      <c r="D66" s="12"/>
      <c r="E66" s="13"/>
      <c r="F66" s="13"/>
      <c r="G66" s="13"/>
      <c r="H66" s="14"/>
      <c r="I66" s="15"/>
      <c r="J66" s="16"/>
      <c r="K66" s="17"/>
      <c r="L66" s="12"/>
      <c r="M66" s="14"/>
      <c r="N66" s="31"/>
      <c r="O66" s="18"/>
      <c r="P66" s="11"/>
      <c r="Q66" s="12"/>
      <c r="R66" s="13"/>
      <c r="S66" s="13"/>
      <c r="T66" s="13"/>
      <c r="U66" s="14"/>
      <c r="V66" s="15"/>
      <c r="W66" s="16"/>
      <c r="X66" s="17"/>
      <c r="Y66" s="12"/>
      <c r="Z66" s="14"/>
      <c r="AA66" s="32"/>
      <c r="AB66" s="18" t="str">
        <f>PG_ConstNmRout</f>
        <v/>
      </c>
      <c r="AC66" s="11" t="str">
        <f>PG_ValUOMxRout</f>
        <v/>
      </c>
      <c r="AD66" s="12" t="str">
        <f>PG_ValUOMxRout</f>
        <v/>
      </c>
      <c r="AE66" s="13" t="str">
        <f>PG_ValUOMxRout</f>
        <v/>
      </c>
      <c r="AF66" s="13" t="str">
        <f>PG_ValUOMxRout</f>
        <v/>
      </c>
      <c r="AG66" s="13" t="str">
        <f>PG_ValUOMxRout</f>
        <v/>
      </c>
      <c r="AH66" s="14" t="str">
        <f>PG_ValUOMxRout</f>
        <v/>
      </c>
      <c r="AI66" s="15" t="str">
        <f>PG_ValRout</f>
        <v/>
      </c>
      <c r="AJ66" s="16" t="str">
        <f>PG_ValRout</f>
        <v/>
      </c>
      <c r="AK66" s="17" t="str">
        <f>PG_ValRout</f>
        <v/>
      </c>
      <c r="AL66" s="12" t="str">
        <f>PG_ValUOMxRout</f>
        <v/>
      </c>
      <c r="AM66" s="14" t="str">
        <f>PG_ValUOMxRout</f>
        <v/>
      </c>
      <c r="AN66" s="31"/>
      <c r="AO66" s="18" t="str">
        <f>PG_ConstNmRand</f>
        <v/>
      </c>
      <c r="AP66" s="11" t="str">
        <f>PG_ValUOMxRand</f>
        <v/>
      </c>
      <c r="AQ66" s="12" t="str">
        <f>PG_ValUOMxRand</f>
        <v/>
      </c>
      <c r="AR66" s="13" t="str">
        <f>PG_ValUOMxRand</f>
        <v/>
      </c>
      <c r="AS66" s="13" t="str">
        <f>PG_ValUOMxRand</f>
        <v/>
      </c>
      <c r="AT66" s="13" t="str">
        <f>PG_ValUOMxRand</f>
        <v/>
      </c>
      <c r="AU66" s="14" t="str">
        <f>PG_ValUOMxRand</f>
        <v/>
      </c>
      <c r="AV66" s="15" t="str">
        <f>PG_ValRand</f>
        <v/>
      </c>
      <c r="AW66" s="16" t="str">
        <f>PG_ValRand</f>
        <v/>
      </c>
      <c r="AX66" s="17" t="str">
        <f>PG_ValRand</f>
        <v/>
      </c>
      <c r="AY66" s="12" t="str">
        <f>PG_ValUOMxRand</f>
        <v/>
      </c>
      <c r="AZ66" s="14" t="str">
        <f>PG_ValUOMxRand</f>
        <v/>
      </c>
    </row>
    <row r="67" spans="1:52" ht="15" customHeight="1">
      <c r="A67" s="66"/>
      <c r="B67" s="18"/>
      <c r="C67" s="11"/>
      <c r="D67" s="12"/>
      <c r="E67" s="13"/>
      <c r="F67" s="13"/>
      <c r="G67" s="13"/>
      <c r="H67" s="14"/>
      <c r="I67" s="15"/>
      <c r="J67" s="16"/>
      <c r="K67" s="17"/>
      <c r="L67" s="12"/>
      <c r="M67" s="14"/>
      <c r="N67" s="31"/>
      <c r="O67" s="18"/>
      <c r="P67" s="11"/>
      <c r="Q67" s="12"/>
      <c r="R67" s="13"/>
      <c r="S67" s="13"/>
      <c r="T67" s="13"/>
      <c r="U67" s="14"/>
      <c r="V67" s="15"/>
      <c r="W67" s="16"/>
      <c r="X67" s="17"/>
      <c r="Y67" s="12"/>
      <c r="Z67" s="14"/>
      <c r="AA67" s="32"/>
      <c r="AB67" s="18" t="str">
        <f>PG_ConstNmRout</f>
        <v/>
      </c>
      <c r="AC67" s="11" t="str">
        <f>PG_ValUOMxRout</f>
        <v/>
      </c>
      <c r="AD67" s="12" t="str">
        <f>PG_ValUOMxRout</f>
        <v/>
      </c>
      <c r="AE67" s="13" t="str">
        <f>PG_ValUOMxRout</f>
        <v/>
      </c>
      <c r="AF67" s="13" t="str">
        <f>PG_ValUOMxRout</f>
        <v/>
      </c>
      <c r="AG67" s="13" t="str">
        <f>PG_ValUOMxRout</f>
        <v/>
      </c>
      <c r="AH67" s="14" t="str">
        <f>PG_ValUOMxRout</f>
        <v/>
      </c>
      <c r="AI67" s="15" t="str">
        <f>PG_ValRout</f>
        <v/>
      </c>
      <c r="AJ67" s="16" t="str">
        <f>PG_ValRout</f>
        <v/>
      </c>
      <c r="AK67" s="17" t="str">
        <f>PG_ValRout</f>
        <v/>
      </c>
      <c r="AL67" s="12" t="str">
        <f>PG_ValUOMxRout</f>
        <v/>
      </c>
      <c r="AM67" s="14" t="str">
        <f>PG_ValUOMxRout</f>
        <v/>
      </c>
      <c r="AN67" s="31"/>
      <c r="AO67" s="18" t="str">
        <f>PG_ConstNmRand</f>
        <v/>
      </c>
      <c r="AP67" s="11" t="str">
        <f>PG_ValUOMxRand</f>
        <v/>
      </c>
      <c r="AQ67" s="12" t="str">
        <f>PG_ValUOMxRand</f>
        <v/>
      </c>
      <c r="AR67" s="13" t="str">
        <f>PG_ValUOMxRand</f>
        <v/>
      </c>
      <c r="AS67" s="13" t="str">
        <f>PG_ValUOMxRand</f>
        <v/>
      </c>
      <c r="AT67" s="13" t="str">
        <f>PG_ValUOMxRand</f>
        <v/>
      </c>
      <c r="AU67" s="14" t="str">
        <f>PG_ValUOMxRand</f>
        <v/>
      </c>
      <c r="AV67" s="15" t="str">
        <f>PG_ValRand</f>
        <v/>
      </c>
      <c r="AW67" s="16" t="str">
        <f>PG_ValRand</f>
        <v/>
      </c>
      <c r="AX67" s="17" t="str">
        <f>PG_ValRand</f>
        <v/>
      </c>
      <c r="AY67" s="12" t="str">
        <f>PG_ValUOMxRand</f>
        <v/>
      </c>
      <c r="AZ67" s="14" t="str">
        <f>PG_ValUOMxRand</f>
        <v/>
      </c>
    </row>
    <row r="68" spans="1:52" ht="15" customHeight="1">
      <c r="A68" s="66"/>
      <c r="B68" s="18"/>
      <c r="C68" s="11"/>
      <c r="D68" s="12"/>
      <c r="E68" s="13"/>
      <c r="F68" s="13"/>
      <c r="G68" s="13"/>
      <c r="H68" s="14"/>
      <c r="I68" s="15"/>
      <c r="J68" s="16"/>
      <c r="K68" s="17"/>
      <c r="L68" s="12"/>
      <c r="M68" s="14"/>
      <c r="N68" s="31"/>
      <c r="O68" s="18"/>
      <c r="P68" s="11"/>
      <c r="Q68" s="12"/>
      <c r="R68" s="13"/>
      <c r="S68" s="13"/>
      <c r="T68" s="13"/>
      <c r="U68" s="14"/>
      <c r="V68" s="15"/>
      <c r="W68" s="16"/>
      <c r="X68" s="17"/>
      <c r="Y68" s="12"/>
      <c r="Z68" s="14"/>
      <c r="AA68" s="32"/>
      <c r="AB68" s="18" t="str">
        <f>PG_ConstNmRout</f>
        <v/>
      </c>
      <c r="AC68" s="11" t="str">
        <f>PG_ValUOMxRout</f>
        <v/>
      </c>
      <c r="AD68" s="12" t="str">
        <f>PG_ValUOMxRout</f>
        <v/>
      </c>
      <c r="AE68" s="13" t="str">
        <f>PG_ValUOMxRout</f>
        <v/>
      </c>
      <c r="AF68" s="13" t="str">
        <f>PG_ValUOMxRout</f>
        <v/>
      </c>
      <c r="AG68" s="13" t="str">
        <f>PG_ValUOMxRout</f>
        <v/>
      </c>
      <c r="AH68" s="14" t="str">
        <f>PG_ValUOMxRout</f>
        <v/>
      </c>
      <c r="AI68" s="15" t="str">
        <f>PG_ValRout</f>
        <v/>
      </c>
      <c r="AJ68" s="16" t="str">
        <f>PG_ValRout</f>
        <v/>
      </c>
      <c r="AK68" s="17" t="str">
        <f>PG_ValRout</f>
        <v/>
      </c>
      <c r="AL68" s="12" t="str">
        <f>PG_ValUOMxRout</f>
        <v/>
      </c>
      <c r="AM68" s="14" t="str">
        <f>PG_ValUOMxRout</f>
        <v/>
      </c>
      <c r="AN68" s="31"/>
      <c r="AO68" s="18" t="str">
        <f>PG_ConstNmRand</f>
        <v/>
      </c>
      <c r="AP68" s="11" t="str">
        <f>PG_ValUOMxRand</f>
        <v/>
      </c>
      <c r="AQ68" s="12" t="str">
        <f>PG_ValUOMxRand</f>
        <v/>
      </c>
      <c r="AR68" s="13" t="str">
        <f>PG_ValUOMxRand</f>
        <v/>
      </c>
      <c r="AS68" s="13" t="str">
        <f>PG_ValUOMxRand</f>
        <v/>
      </c>
      <c r="AT68" s="13" t="str">
        <f>PG_ValUOMxRand</f>
        <v/>
      </c>
      <c r="AU68" s="14" t="str">
        <f>PG_ValUOMxRand</f>
        <v/>
      </c>
      <c r="AV68" s="15" t="str">
        <f>PG_ValRand</f>
        <v/>
      </c>
      <c r="AW68" s="16" t="str">
        <f>PG_ValRand</f>
        <v/>
      </c>
      <c r="AX68" s="17" t="str">
        <f>PG_ValRand</f>
        <v/>
      </c>
      <c r="AY68" s="12" t="str">
        <f>PG_ValUOMxRand</f>
        <v/>
      </c>
      <c r="AZ68" s="14" t="str">
        <f>PG_ValUOMxRand</f>
        <v/>
      </c>
    </row>
    <row r="69" spans="1:52" ht="15" customHeight="1">
      <c r="A69" s="66"/>
      <c r="B69" s="18"/>
      <c r="C69" s="11"/>
      <c r="D69" s="12"/>
      <c r="E69" s="13"/>
      <c r="F69" s="13"/>
      <c r="G69" s="13"/>
      <c r="H69" s="14"/>
      <c r="I69" s="15"/>
      <c r="J69" s="16"/>
      <c r="K69" s="17"/>
      <c r="L69" s="12"/>
      <c r="M69" s="14"/>
      <c r="N69" s="31"/>
      <c r="O69" s="18"/>
      <c r="P69" s="11"/>
      <c r="Q69" s="12"/>
      <c r="R69" s="13"/>
      <c r="S69" s="13"/>
      <c r="T69" s="13"/>
      <c r="U69" s="14"/>
      <c r="V69" s="15"/>
      <c r="W69" s="16"/>
      <c r="X69" s="17"/>
      <c r="Y69" s="12"/>
      <c r="Z69" s="14"/>
      <c r="AA69" s="32"/>
      <c r="AB69" s="18" t="str">
        <f>PG_ConstNmRout</f>
        <v/>
      </c>
      <c r="AC69" s="11" t="str">
        <f>PG_ValUOMxRout</f>
        <v/>
      </c>
      <c r="AD69" s="12" t="str">
        <f>PG_ValUOMxRout</f>
        <v/>
      </c>
      <c r="AE69" s="13" t="str">
        <f>PG_ValUOMxRout</f>
        <v/>
      </c>
      <c r="AF69" s="13" t="str">
        <f>PG_ValUOMxRout</f>
        <v/>
      </c>
      <c r="AG69" s="13" t="str">
        <f>PG_ValUOMxRout</f>
        <v/>
      </c>
      <c r="AH69" s="14" t="str">
        <f>PG_ValUOMxRout</f>
        <v/>
      </c>
      <c r="AI69" s="15" t="str">
        <f>PG_ValRout</f>
        <v/>
      </c>
      <c r="AJ69" s="16" t="str">
        <f>PG_ValRout</f>
        <v/>
      </c>
      <c r="AK69" s="17" t="str">
        <f>PG_ValRout</f>
        <v/>
      </c>
      <c r="AL69" s="12" t="str">
        <f>PG_ValUOMxRout</f>
        <v/>
      </c>
      <c r="AM69" s="14" t="str">
        <f>PG_ValUOMxRout</f>
        <v/>
      </c>
      <c r="AN69" s="31"/>
      <c r="AO69" s="18" t="str">
        <f>PG_ConstNmRand</f>
        <v/>
      </c>
      <c r="AP69" s="11" t="str">
        <f>PG_ValUOMxRand</f>
        <v/>
      </c>
      <c r="AQ69" s="12" t="str">
        <f>PG_ValUOMxRand</f>
        <v/>
      </c>
      <c r="AR69" s="13" t="str">
        <f>PG_ValUOMxRand</f>
        <v/>
      </c>
      <c r="AS69" s="13" t="str">
        <f>PG_ValUOMxRand</f>
        <v/>
      </c>
      <c r="AT69" s="13" t="str">
        <f>PG_ValUOMxRand</f>
        <v/>
      </c>
      <c r="AU69" s="14" t="str">
        <f>PG_ValUOMxRand</f>
        <v/>
      </c>
      <c r="AV69" s="15" t="str">
        <f>PG_ValRand</f>
        <v/>
      </c>
      <c r="AW69" s="16" t="str">
        <f>PG_ValRand</f>
        <v/>
      </c>
      <c r="AX69" s="17" t="str">
        <f>PG_ValRand</f>
        <v/>
      </c>
      <c r="AY69" s="12" t="str">
        <f>PG_ValUOMxRand</f>
        <v/>
      </c>
      <c r="AZ69" s="14" t="str">
        <f>PG_ValUOMxRand</f>
        <v/>
      </c>
    </row>
    <row r="70" spans="1:52" ht="15" customHeight="1">
      <c r="A70" s="66"/>
      <c r="B70" s="18"/>
      <c r="C70" s="11"/>
      <c r="D70" s="12"/>
      <c r="E70" s="13"/>
      <c r="F70" s="13"/>
      <c r="G70" s="13"/>
      <c r="H70" s="14"/>
      <c r="I70" s="15"/>
      <c r="J70" s="16"/>
      <c r="K70" s="17"/>
      <c r="L70" s="12"/>
      <c r="M70" s="14"/>
      <c r="N70" s="31"/>
      <c r="O70" s="18"/>
      <c r="P70" s="11"/>
      <c r="Q70" s="12"/>
      <c r="R70" s="13"/>
      <c r="S70" s="13"/>
      <c r="T70" s="13"/>
      <c r="U70" s="14"/>
      <c r="V70" s="15"/>
      <c r="W70" s="16"/>
      <c r="X70" s="17"/>
      <c r="Y70" s="12"/>
      <c r="Z70" s="14"/>
      <c r="AA70" s="32"/>
      <c r="AB70" s="18" t="str">
        <f>PG_ConstNmRout</f>
        <v/>
      </c>
      <c r="AC70" s="11" t="str">
        <f>PG_ValUOMxRout</f>
        <v/>
      </c>
      <c r="AD70" s="12" t="str">
        <f>PG_ValUOMxRout</f>
        <v/>
      </c>
      <c r="AE70" s="13" t="str">
        <f>PG_ValUOMxRout</f>
        <v/>
      </c>
      <c r="AF70" s="13" t="str">
        <f>PG_ValUOMxRout</f>
        <v/>
      </c>
      <c r="AG70" s="13" t="str">
        <f>PG_ValUOMxRout</f>
        <v/>
      </c>
      <c r="AH70" s="14" t="str">
        <f>PG_ValUOMxRout</f>
        <v/>
      </c>
      <c r="AI70" s="15" t="str">
        <f>PG_ValRout</f>
        <v/>
      </c>
      <c r="AJ70" s="16" t="str">
        <f>PG_ValRout</f>
        <v/>
      </c>
      <c r="AK70" s="17" t="str">
        <f>PG_ValRout</f>
        <v/>
      </c>
      <c r="AL70" s="12" t="str">
        <f>PG_ValUOMxRout</f>
        <v/>
      </c>
      <c r="AM70" s="14" t="str">
        <f>PG_ValUOMxRout</f>
        <v/>
      </c>
      <c r="AN70" s="31"/>
      <c r="AO70" s="18" t="str">
        <f>PG_ConstNmRand</f>
        <v/>
      </c>
      <c r="AP70" s="11" t="str">
        <f>PG_ValUOMxRand</f>
        <v/>
      </c>
      <c r="AQ70" s="12" t="str">
        <f>PG_ValUOMxRand</f>
        <v/>
      </c>
      <c r="AR70" s="13" t="str">
        <f>PG_ValUOMxRand</f>
        <v/>
      </c>
      <c r="AS70" s="13" t="str">
        <f>PG_ValUOMxRand</f>
        <v/>
      </c>
      <c r="AT70" s="13" t="str">
        <f>PG_ValUOMxRand</f>
        <v/>
      </c>
      <c r="AU70" s="14" t="str">
        <f>PG_ValUOMxRand</f>
        <v/>
      </c>
      <c r="AV70" s="15" t="str">
        <f>PG_ValRand</f>
        <v/>
      </c>
      <c r="AW70" s="16" t="str">
        <f>PG_ValRand</f>
        <v/>
      </c>
      <c r="AX70" s="17" t="str">
        <f>PG_ValRand</f>
        <v/>
      </c>
      <c r="AY70" s="12" t="str">
        <f>PG_ValUOMxRand</f>
        <v/>
      </c>
      <c r="AZ70" s="14" t="str">
        <f>PG_ValUOMxRand</f>
        <v/>
      </c>
    </row>
    <row r="71" spans="1:52" ht="15" customHeight="1">
      <c r="A71" s="66"/>
      <c r="B71" s="18"/>
      <c r="C71" s="11"/>
      <c r="D71" s="12"/>
      <c r="E71" s="13"/>
      <c r="F71" s="13"/>
      <c r="G71" s="13"/>
      <c r="H71" s="14"/>
      <c r="I71" s="15"/>
      <c r="J71" s="16"/>
      <c r="K71" s="17"/>
      <c r="L71" s="12"/>
      <c r="M71" s="14"/>
      <c r="N71" s="31"/>
      <c r="O71" s="18"/>
      <c r="P71" s="11"/>
      <c r="Q71" s="12"/>
      <c r="R71" s="13"/>
      <c r="S71" s="13"/>
      <c r="T71" s="13"/>
      <c r="U71" s="14"/>
      <c r="V71" s="15"/>
      <c r="W71" s="16"/>
      <c r="X71" s="17"/>
      <c r="Y71" s="12"/>
      <c r="Z71" s="14"/>
      <c r="AA71" s="32"/>
      <c r="AB71" s="18" t="str">
        <f>PG_ConstNmRout</f>
        <v/>
      </c>
      <c r="AC71" s="11" t="str">
        <f>PG_ValUOMxRout</f>
        <v/>
      </c>
      <c r="AD71" s="12" t="str">
        <f>PG_ValUOMxRout</f>
        <v/>
      </c>
      <c r="AE71" s="13" t="str">
        <f>PG_ValUOMxRout</f>
        <v/>
      </c>
      <c r="AF71" s="13" t="str">
        <f>PG_ValUOMxRout</f>
        <v/>
      </c>
      <c r="AG71" s="13" t="str">
        <f>PG_ValUOMxRout</f>
        <v/>
      </c>
      <c r="AH71" s="14" t="str">
        <f>PG_ValUOMxRout</f>
        <v/>
      </c>
      <c r="AI71" s="15" t="str">
        <f>PG_ValRout</f>
        <v/>
      </c>
      <c r="AJ71" s="16" t="str">
        <f>PG_ValRout</f>
        <v/>
      </c>
      <c r="AK71" s="17" t="str">
        <f>PG_ValRout</f>
        <v/>
      </c>
      <c r="AL71" s="12" t="str">
        <f>PG_ValUOMxRout</f>
        <v/>
      </c>
      <c r="AM71" s="14" t="str">
        <f>PG_ValUOMxRout</f>
        <v/>
      </c>
      <c r="AN71" s="31"/>
      <c r="AO71" s="18" t="str">
        <f>PG_ConstNmRand</f>
        <v/>
      </c>
      <c r="AP71" s="11" t="str">
        <f>PG_ValUOMxRand</f>
        <v/>
      </c>
      <c r="AQ71" s="12" t="str">
        <f>PG_ValUOMxRand</f>
        <v/>
      </c>
      <c r="AR71" s="13" t="str">
        <f>PG_ValUOMxRand</f>
        <v/>
      </c>
      <c r="AS71" s="13" t="str">
        <f>PG_ValUOMxRand</f>
        <v/>
      </c>
      <c r="AT71" s="13" t="str">
        <f>PG_ValUOMxRand</f>
        <v/>
      </c>
      <c r="AU71" s="14" t="str">
        <f>PG_ValUOMxRand</f>
        <v/>
      </c>
      <c r="AV71" s="15" t="str">
        <f>PG_ValRand</f>
        <v/>
      </c>
      <c r="AW71" s="16" t="str">
        <f>PG_ValRand</f>
        <v/>
      </c>
      <c r="AX71" s="17" t="str">
        <f>PG_ValRand</f>
        <v/>
      </c>
      <c r="AY71" s="12" t="str">
        <f>PG_ValUOMxRand</f>
        <v/>
      </c>
      <c r="AZ71" s="14" t="str">
        <f>PG_ValUOMxRand</f>
        <v/>
      </c>
    </row>
    <row r="72" spans="1:52" ht="1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</row>
    <row r="73" spans="1:52" ht="1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</row>
    <row r="74" spans="1:52" ht="1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</row>
    <row r="75" spans="1:52" ht="1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</row>
    <row r="76" spans="1:52" ht="1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</row>
    <row r="77" spans="1:52" ht="1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</row>
    <row r="78" spans="1:52" ht="1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</row>
    <row r="79" spans="1:52" ht="1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</row>
    <row r="80" spans="1:52" ht="1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</row>
    <row r="81" spans="1:52" ht="1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</row>
    <row r="82" spans="1:52" ht="1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</row>
    <row r="83" spans="1:52" ht="1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</row>
    <row r="84" spans="1:52" ht="1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</row>
    <row r="85" spans="1:52" ht="1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</row>
    <row r="86" spans="1:52" ht="1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</row>
    <row r="87" spans="1:52" ht="1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</row>
    <row r="88" spans="1:52" ht="1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</row>
    <row r="89" spans="1:52" ht="1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</row>
    <row r="90" spans="1:52" ht="1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</row>
    <row r="91" spans="1:52" ht="1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</row>
    <row r="92" spans="1:52" ht="1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</row>
    <row r="93" spans="1:52" ht="1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</row>
    <row r="94" spans="1:52" ht="1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</row>
    <row r="95" spans="1:52" ht="1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</row>
    <row r="96" spans="1:52" ht="1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</row>
    <row r="97" spans="1:52" ht="1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</row>
    <row r="98" spans="1:52" ht="1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</row>
    <row r="99" spans="1:52" ht="1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</row>
    <row r="100" spans="1:52" ht="1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</row>
    <row r="101" spans="1:52" ht="1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</row>
    <row r="102" spans="1:52" ht="1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</row>
    <row r="103" spans="1:52" ht="1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</row>
    <row r="104" spans="1:52" ht="1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</row>
    <row r="105" spans="1:52" ht="1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</row>
    <row r="106" spans="1:52" ht="1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</row>
    <row r="107" spans="1:52" ht="1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</row>
    <row r="108" spans="1:52" ht="1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</row>
    <row r="109" spans="1:52" ht="1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</row>
    <row r="110" spans="1:52" ht="1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</row>
    <row r="111" spans="1:52" ht="1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</row>
    <row r="112" spans="1:52" ht="1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</row>
    <row r="113" spans="1:52" ht="1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</row>
    <row r="114" spans="1:52" ht="1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</row>
    <row r="115" spans="1:52" ht="1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</row>
    <row r="116" spans="1:52" ht="1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</row>
    <row r="117" spans="1:52" ht="1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</row>
    <row r="118" spans="1:52" ht="1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</row>
    <row r="119" spans="1:52" ht="1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</row>
    <row r="120" spans="1:52" ht="1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</row>
    <row r="121" spans="1:52" ht="1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</row>
    <row r="122" spans="1:52" ht="1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</row>
    <row r="123" spans="1:52" ht="1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</row>
    <row r="124" spans="1:52" ht="1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</row>
    <row r="125" spans="1:52" ht="1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</row>
    <row r="126" spans="1:52" ht="1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</row>
    <row r="127" spans="1:52" ht="1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</row>
    <row r="128" spans="1:52" ht="1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</row>
    <row r="129" spans="1:52" ht="1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</row>
    <row r="130" spans="1:52" ht="1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</row>
    <row r="131" spans="1:52" ht="1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</row>
    <row r="132" spans="1:52" ht="1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</row>
    <row r="133" spans="1:52" ht="1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</row>
    <row r="134" spans="1:52" ht="1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</row>
    <row r="135" spans="1:52" ht="1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</row>
    <row r="136" spans="1:52" ht="1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</row>
    <row r="137" spans="1:52" ht="1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</row>
    <row r="138" spans="1:52" ht="1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</row>
    <row r="139" spans="1:52" ht="1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</row>
    <row r="140" spans="1:52" ht="1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</row>
    <row r="141" spans="1:52" ht="1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</row>
    <row r="142" spans="1:52" ht="1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</row>
    <row r="143" spans="1:52" ht="1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</row>
    <row r="144" spans="1:52" ht="1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</row>
    <row r="145" spans="1:52" ht="1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</row>
    <row r="146" spans="1:52" ht="1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</row>
    <row r="147" spans="1:52" ht="1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</row>
    <row r="148" spans="1:52" ht="1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</row>
    <row r="149" spans="1:52" ht="1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</row>
    <row r="150" spans="1:52" ht="1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</row>
    <row r="151" spans="1:52" ht="1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</row>
    <row r="152" spans="1:52" ht="1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</row>
    <row r="153" spans="1:52" ht="1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</row>
    <row r="154" spans="1:52" ht="1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</row>
    <row r="155" spans="1:52" ht="1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</row>
    <row r="156" spans="1:52" ht="1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</row>
    <row r="157" spans="1:52" ht="1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</row>
    <row r="158" spans="1:52" ht="1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</row>
    <row r="159" spans="1:52" ht="1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</row>
    <row r="160" spans="1:52" ht="1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</row>
    <row r="161" spans="1:52" ht="1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</row>
    <row r="162" spans="1:52" ht="1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</row>
    <row r="163" spans="1:52" ht="1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</row>
    <row r="164" spans="1:52" ht="1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</row>
    <row r="165" spans="1:52" ht="1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</row>
    <row r="166" spans="1:52" ht="1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</row>
    <row r="167" spans="1:52" ht="1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</row>
    <row r="168" spans="1:52" ht="1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</row>
    <row r="169" spans="1:52" ht="1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</row>
    <row r="170" spans="1:52" ht="1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</row>
    <row r="171" spans="1:52" ht="1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</row>
    <row r="172" spans="1:52" ht="1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</row>
    <row r="173" spans="1:52" ht="1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</row>
    <row r="174" spans="1:52" ht="1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</row>
    <row r="175" spans="1:52" ht="1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</row>
    <row r="176" spans="1:52" ht="1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</row>
    <row r="177" spans="1:52" ht="1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</row>
    <row r="178" spans="1:52" ht="1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</row>
    <row r="179" spans="1:52" ht="1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</row>
    <row r="180" spans="1:52" ht="1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</row>
    <row r="181" spans="1:52" ht="1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</row>
    <row r="182" spans="1:52" ht="1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</row>
    <row r="183" spans="1:52" ht="1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</row>
    <row r="184" spans="1:52" ht="1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</row>
    <row r="185" spans="1:52" ht="1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</row>
    <row r="186" spans="1:52" ht="1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</row>
    <row r="187" spans="1:52" ht="1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</row>
    <row r="188" spans="1:52" ht="1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</row>
    <row r="189" spans="1:52" ht="1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</row>
    <row r="190" spans="1:52" ht="1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</row>
    <row r="191" spans="1:52" ht="1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</row>
    <row r="192" spans="1:52" ht="1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</row>
    <row r="193" spans="1:52" ht="1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</row>
    <row r="194" spans="1:52" ht="1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</row>
    <row r="195" spans="1:52" ht="1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</row>
    <row r="196" spans="1:52" ht="1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</row>
    <row r="197" spans="1:52" ht="1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</row>
    <row r="198" spans="1:52" ht="1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</row>
    <row r="199" spans="1:52" ht="1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</row>
    <row r="200" spans="1:52" ht="1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</row>
    <row r="201" spans="1:52" ht="1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</row>
    <row r="202" spans="1:52" ht="1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</row>
    <row r="203" spans="1:52" ht="1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</row>
    <row r="204" spans="1:52" ht="1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</row>
    <row r="205" spans="1:52" ht="1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</row>
    <row r="206" spans="1:52" ht="1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</row>
    <row r="207" spans="1:52" ht="1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</row>
    <row r="208" spans="1:52" ht="1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</row>
    <row r="209" spans="1:52" ht="1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</row>
    <row r="210" spans="1:52" ht="1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</row>
    <row r="211" spans="1:52" ht="1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</row>
    <row r="212" spans="1:52" ht="1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</row>
    <row r="213" spans="1:52" ht="1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</row>
    <row r="214" spans="1:52" ht="1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</row>
    <row r="215" spans="1:52" ht="1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</row>
    <row r="216" spans="1:52" ht="1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</row>
    <row r="217" spans="1:52" ht="1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</row>
    <row r="218" spans="1:52" ht="1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</row>
    <row r="219" spans="1:52" ht="1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</row>
    <row r="220" spans="1:52" ht="1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</row>
    <row r="221" spans="1:52" ht="1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</row>
    <row r="222" spans="1:52" ht="1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</row>
    <row r="223" spans="1:52" ht="1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</row>
    <row r="224" spans="1:52" ht="1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</row>
    <row r="225" spans="1:52" ht="1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</row>
    <row r="226" spans="1:52" ht="1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</row>
    <row r="227" spans="1:52" ht="1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</row>
    <row r="228" spans="1:52" ht="1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</row>
    <row r="229" spans="1:52" ht="1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</row>
    <row r="230" spans="1:52" ht="1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</row>
    <row r="231" spans="1:52" ht="1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</row>
    <row r="232" spans="1:52" ht="1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</row>
    <row r="233" spans="1:52" ht="1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</row>
    <row r="234" spans="1:52" ht="1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</row>
    <row r="235" spans="1:52" ht="1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</row>
    <row r="236" spans="1:52" ht="1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</row>
    <row r="237" spans="1:52" ht="1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</row>
    <row r="238" spans="1:52" ht="1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</row>
    <row r="239" spans="1:52" ht="1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</row>
    <row r="240" spans="1:52" ht="1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</row>
    <row r="241" spans="1:52" ht="1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</row>
    <row r="242" spans="1:52" ht="1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</row>
    <row r="243" spans="1:52" ht="1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</row>
    <row r="244" spans="1:52" ht="1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</row>
    <row r="245" spans="1:52" ht="1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</row>
    <row r="246" spans="1:52" ht="1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</row>
    <row r="247" spans="1:52" ht="1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</row>
    <row r="248" spans="1:52" ht="1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</row>
    <row r="249" spans="1:52" ht="1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</row>
    <row r="250" spans="1:52" ht="1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</row>
    <row r="251" spans="1:52" ht="1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</row>
    <row r="252" spans="1:52" ht="1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</row>
    <row r="253" spans="1:52" ht="1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</row>
    <row r="254" spans="1:52" ht="1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</row>
    <row r="255" spans="1:52" ht="1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</row>
    <row r="256" spans="1:52" ht="1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</row>
    <row r="257" spans="1:52" ht="1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</row>
    <row r="258" spans="1:52" ht="1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</row>
    <row r="259" spans="1:52" ht="1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</row>
    <row r="260" spans="1:52" ht="1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</row>
    <row r="261" spans="1:52" ht="1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</row>
    <row r="262" spans="1:52" ht="1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</row>
    <row r="263" spans="1:52" ht="1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</row>
    <row r="264" spans="1:52" ht="1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</row>
    <row r="265" spans="1:52" ht="1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</row>
    <row r="266" spans="1:52" ht="1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</row>
    <row r="267" spans="1:52" ht="1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</row>
    <row r="268" spans="1:52" ht="1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</row>
    <row r="269" spans="1:52" ht="1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</row>
    <row r="270" spans="1:52" ht="1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</row>
    <row r="271" spans="1:52" ht="1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</row>
    <row r="272" spans="1:52" ht="1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</row>
    <row r="273" spans="1:52" ht="1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</row>
    <row r="274" spans="1:52" ht="1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</row>
    <row r="275" spans="1:52" ht="1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</row>
    <row r="276" spans="1:52" ht="1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</row>
    <row r="277" spans="1:52" ht="1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</row>
    <row r="278" spans="1:52" ht="1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</row>
    <row r="279" spans="1:52" ht="1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</row>
    <row r="280" spans="1:52" ht="1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</row>
    <row r="281" spans="1:52" ht="1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</row>
    <row r="282" spans="1:52" ht="1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</row>
    <row r="283" spans="1:52" ht="1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</row>
    <row r="284" spans="1:52" ht="1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</row>
    <row r="285" spans="1:52" ht="1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</row>
    <row r="286" spans="1:52" ht="1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</row>
    <row r="287" spans="1:52" ht="1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</row>
    <row r="288" spans="1:52" ht="1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</row>
    <row r="289" spans="1:52" ht="1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</row>
    <row r="290" spans="1:52" ht="1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</row>
    <row r="291" spans="1:52" ht="1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</row>
    <row r="292" spans="1:52" ht="1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</row>
    <row r="293" spans="1:52" ht="1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</row>
    <row r="294" spans="1:52" ht="1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</row>
    <row r="295" spans="1:52" ht="1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</row>
    <row r="296" spans="1:52" ht="1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</row>
    <row r="297" spans="1:52" ht="1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</row>
    <row r="298" spans="1:52" ht="1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</row>
    <row r="299" spans="1:52" ht="1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</row>
    <row r="300" spans="1:52" ht="1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</row>
    <row r="301" spans="1:52" ht="1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</row>
  </sheetData>
  <mergeCells count="25">
    <mergeCell ref="AB3:AM3"/>
    <mergeCell ref="AO3:AZ3"/>
    <mergeCell ref="AB4:AB5"/>
    <mergeCell ref="AC4:AC5"/>
    <mergeCell ref="AD4:AH4"/>
    <mergeCell ref="AI4:AK4"/>
    <mergeCell ref="AL4:AM4"/>
    <mergeCell ref="AO4:AO5"/>
    <mergeCell ref="AP4:AP5"/>
    <mergeCell ref="AQ4:AU4"/>
    <mergeCell ref="AV4:AX4"/>
    <mergeCell ref="AY4:AZ4"/>
    <mergeCell ref="B4:B5"/>
    <mergeCell ref="O4:O5"/>
    <mergeCell ref="C4:C5"/>
    <mergeCell ref="A4:A5"/>
    <mergeCell ref="B3:M3"/>
    <mergeCell ref="O3:Z3"/>
    <mergeCell ref="Y4:Z4"/>
    <mergeCell ref="P4:P5"/>
    <mergeCell ref="Q4:U4"/>
    <mergeCell ref="V4:X4"/>
    <mergeCell ref="D4:H4"/>
    <mergeCell ref="I4:K4"/>
    <mergeCell ref="L4:M4"/>
  </mergeCells>
  <conditionalFormatting sqref="C7:M71">
    <cfRule type="expression" dxfId="256" priority="4">
      <formula>IF(PG_IsBlnkRowRout*PG_IsBlnkRowRoutNext=1,TRUE,FALSE)</formula>
    </cfRule>
  </conditionalFormatting>
  <conditionalFormatting sqref="O7:Z71">
    <cfRule type="expression" dxfId="255" priority="23">
      <formula>IF(PG_IsBlnkRowRand*PG_IsBlnkRowRandNext=1,TRUE,FALSE)</formula>
    </cfRule>
  </conditionalFormatting>
  <conditionalFormatting sqref="AB7:AM71">
    <cfRule type="expression" dxfId="254" priority="5">
      <formula>IF(PG_IsBlnkRowRout*PG_IsBlnkRowRoutNext=1,TRUE,FALSE)</formula>
    </cfRule>
  </conditionalFormatting>
  <conditionalFormatting sqref="AO7:AZ71">
    <cfRule type="expression" dxfId="253" priority="25">
      <formula>IF(PG_IsBlnkRowRand*PG_IsBlnkRowRandNext=1,TRUE,FALSE)</formula>
    </cfRule>
  </conditionalFormatting>
  <conditionalFormatting sqref="A7:A71">
    <cfRule type="expression" dxfId="252" priority="1">
      <formula>ISBLANK($A7)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956"/>
  <sheetViews>
    <sheetView topLeftCell="A2" zoomScaleNormal="100" workbookViewId="0"/>
  </sheetViews>
  <sheetFormatPr defaultRowHeight="15"/>
  <cols>
    <col min="1" max="1" width="8.88671875" style="121"/>
    <col min="2" max="18" width="8.88671875" style="1"/>
    <col min="19" max="19" width="8.88671875" style="1" customWidth="1"/>
    <col min="20" max="16384" width="8.88671875" style="1"/>
  </cols>
  <sheetData>
    <row r="1" spans="1:26">
      <c r="B1" s="132" t="s">
        <v>212</v>
      </c>
      <c r="Y1" s="116" t="s">
        <v>66</v>
      </c>
    </row>
    <row r="2" spans="1:26">
      <c r="A2" s="112" t="s">
        <v>4</v>
      </c>
      <c r="B2" s="102" t="s">
        <v>119</v>
      </c>
      <c r="C2" s="99" t="s">
        <v>120</v>
      </c>
      <c r="D2" s="100" t="s">
        <v>141</v>
      </c>
      <c r="E2" s="101" t="s">
        <v>141</v>
      </c>
      <c r="F2" s="101" t="s">
        <v>141</v>
      </c>
      <c r="G2" s="101" t="s">
        <v>141</v>
      </c>
      <c r="H2" s="101" t="s">
        <v>141</v>
      </c>
      <c r="I2" s="101" t="s">
        <v>141</v>
      </c>
      <c r="J2" s="101" t="s">
        <v>141</v>
      </c>
      <c r="K2" s="101" t="s">
        <v>141</v>
      </c>
      <c r="L2" s="101" t="s">
        <v>141</v>
      </c>
      <c r="M2" s="101" t="s">
        <v>141</v>
      </c>
      <c r="N2" s="101" t="s">
        <v>141</v>
      </c>
      <c r="O2" s="101" t="s">
        <v>141</v>
      </c>
      <c r="P2" s="141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6">
      <c r="A3" s="122"/>
      <c r="B3" s="103" t="s">
        <v>142</v>
      </c>
      <c r="C3" s="92" t="s">
        <v>142</v>
      </c>
      <c r="D3" s="139" t="s">
        <v>143</v>
      </c>
      <c r="E3" s="140" t="s">
        <v>144</v>
      </c>
      <c r="F3" s="140" t="s">
        <v>145</v>
      </c>
      <c r="G3" s="140" t="s">
        <v>146</v>
      </c>
      <c r="H3" s="140" t="s">
        <v>147</v>
      </c>
      <c r="I3" s="140" t="s">
        <v>148</v>
      </c>
      <c r="J3" s="140" t="s">
        <v>143</v>
      </c>
      <c r="K3" s="140" t="s">
        <v>149</v>
      </c>
      <c r="L3" s="140" t="s">
        <v>150</v>
      </c>
      <c r="M3" s="140" t="s">
        <v>144</v>
      </c>
      <c r="N3" s="140" t="s">
        <v>151</v>
      </c>
      <c r="O3" s="140" t="s">
        <v>152</v>
      </c>
      <c r="P3" s="141"/>
      <c r="Q3" s="2"/>
      <c r="R3" s="2"/>
      <c r="S3" s="2"/>
      <c r="T3" s="2"/>
      <c r="U3" s="2"/>
      <c r="V3" s="2"/>
      <c r="W3" s="2"/>
      <c r="X3" s="2"/>
      <c r="Y3" s="116" t="s">
        <v>3</v>
      </c>
    </row>
    <row r="4" spans="1:26">
      <c r="A4" s="122"/>
      <c r="B4" s="103"/>
      <c r="C4" s="92"/>
      <c r="D4" s="93" t="s">
        <v>153</v>
      </c>
      <c r="E4" s="94" t="s">
        <v>153</v>
      </c>
      <c r="F4" s="94" t="s">
        <v>122</v>
      </c>
      <c r="G4" s="94" t="s">
        <v>153</v>
      </c>
      <c r="H4" s="94" t="s">
        <v>153</v>
      </c>
      <c r="I4" s="94" t="s">
        <v>153</v>
      </c>
      <c r="J4" s="94" t="s">
        <v>153</v>
      </c>
      <c r="K4" s="94" t="s">
        <v>153</v>
      </c>
      <c r="L4" s="94" t="s">
        <v>154</v>
      </c>
      <c r="M4" s="94" t="s">
        <v>153</v>
      </c>
      <c r="N4" s="94" t="s">
        <v>153</v>
      </c>
      <c r="O4" s="94" t="s">
        <v>153</v>
      </c>
      <c r="P4" s="141"/>
      <c r="Q4" s="2"/>
      <c r="R4" s="2"/>
      <c r="S4" s="2"/>
      <c r="T4" s="2"/>
      <c r="U4" s="2"/>
      <c r="V4" s="2"/>
      <c r="W4" s="2"/>
      <c r="X4" s="2"/>
      <c r="Y4" s="116">
        <v>2</v>
      </c>
    </row>
    <row r="5" spans="1:26">
      <c r="A5" s="122"/>
      <c r="B5" s="103"/>
      <c r="C5" s="92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41"/>
      <c r="Q5" s="2"/>
      <c r="R5" s="2"/>
      <c r="S5" s="2"/>
      <c r="T5" s="2"/>
      <c r="U5" s="2"/>
      <c r="V5" s="2"/>
      <c r="W5" s="2"/>
      <c r="X5" s="2"/>
      <c r="Y5" s="116">
        <v>2</v>
      </c>
    </row>
    <row r="6" spans="1:26">
      <c r="A6" s="122"/>
      <c r="B6" s="102">
        <v>1</v>
      </c>
      <c r="C6" s="98">
        <v>1</v>
      </c>
      <c r="D6" s="106"/>
      <c r="E6" s="106">
        <v>1.9</v>
      </c>
      <c r="F6" s="107">
        <v>1.8</v>
      </c>
      <c r="G6" s="106">
        <v>2.2000000000000002</v>
      </c>
      <c r="H6" s="107">
        <v>2.14</v>
      </c>
      <c r="I6" s="106">
        <v>2.1943999999999999</v>
      </c>
      <c r="J6" s="107">
        <v>2.27</v>
      </c>
      <c r="K6" s="106">
        <v>2</v>
      </c>
      <c r="L6" s="106">
        <v>2.1549999999999998</v>
      </c>
      <c r="M6" s="136">
        <v>2.2999999999999998</v>
      </c>
      <c r="N6" s="106">
        <v>2.17</v>
      </c>
      <c r="O6" s="106">
        <v>2</v>
      </c>
      <c r="P6" s="141"/>
      <c r="Q6" s="2"/>
      <c r="R6" s="2"/>
      <c r="S6" s="2"/>
      <c r="T6" s="2"/>
      <c r="U6" s="2"/>
      <c r="V6" s="2"/>
      <c r="W6" s="2"/>
      <c r="X6" s="2"/>
      <c r="Y6" s="116">
        <v>1</v>
      </c>
    </row>
    <row r="7" spans="1:26">
      <c r="A7" s="122"/>
      <c r="B7" s="103">
        <v>1</v>
      </c>
      <c r="C7" s="92">
        <v>2</v>
      </c>
      <c r="D7" s="137">
        <v>1.5</v>
      </c>
      <c r="E7" s="94">
        <v>1.9</v>
      </c>
      <c r="F7" s="109">
        <v>1.9</v>
      </c>
      <c r="G7" s="94">
        <v>2.1</v>
      </c>
      <c r="H7" s="109">
        <v>2.23</v>
      </c>
      <c r="I7" s="94">
        <v>2.1751999999999998</v>
      </c>
      <c r="J7" s="109">
        <v>2.2599999999999998</v>
      </c>
      <c r="K7" s="94">
        <v>2.5</v>
      </c>
      <c r="L7" s="94">
        <v>2.1240000000000001</v>
      </c>
      <c r="M7" s="94">
        <v>2.2000000000000002</v>
      </c>
      <c r="N7" s="94">
        <v>2.19</v>
      </c>
      <c r="O7" s="94">
        <v>1.95</v>
      </c>
      <c r="P7" s="141"/>
      <c r="Q7" s="2"/>
      <c r="R7" s="2"/>
      <c r="S7" s="2"/>
      <c r="T7" s="2"/>
      <c r="U7" s="2"/>
      <c r="V7" s="2"/>
      <c r="W7" s="2"/>
      <c r="X7" s="2"/>
      <c r="Y7" s="116">
        <v>21</v>
      </c>
    </row>
    <row r="8" spans="1:26">
      <c r="A8" s="122"/>
      <c r="B8" s="103">
        <v>1</v>
      </c>
      <c r="C8" s="92">
        <v>3</v>
      </c>
      <c r="D8" s="94"/>
      <c r="E8" s="94">
        <v>1.9</v>
      </c>
      <c r="F8" s="109">
        <v>1.7</v>
      </c>
      <c r="G8" s="94">
        <v>2.4</v>
      </c>
      <c r="H8" s="109">
        <v>2.19</v>
      </c>
      <c r="I8" s="94">
        <v>2.1591</v>
      </c>
      <c r="J8" s="109">
        <v>2.2200000000000002</v>
      </c>
      <c r="K8" s="109">
        <v>2.5</v>
      </c>
      <c r="L8" s="95">
        <v>2.23</v>
      </c>
      <c r="M8" s="95">
        <v>2.2000000000000002</v>
      </c>
      <c r="N8" s="95">
        <v>2.1</v>
      </c>
      <c r="O8" s="95">
        <v>1.9699999999999998</v>
      </c>
      <c r="P8" s="141"/>
      <c r="Q8" s="2"/>
      <c r="R8" s="2"/>
      <c r="S8" s="2"/>
      <c r="T8" s="2"/>
      <c r="U8" s="2"/>
      <c r="V8" s="2"/>
      <c r="W8" s="2"/>
      <c r="X8" s="2"/>
      <c r="Y8" s="116">
        <v>16</v>
      </c>
    </row>
    <row r="9" spans="1:26">
      <c r="A9" s="122"/>
      <c r="B9" s="103">
        <v>1</v>
      </c>
      <c r="C9" s="92">
        <v>4</v>
      </c>
      <c r="D9" s="94"/>
      <c r="E9" s="94">
        <v>1.9</v>
      </c>
      <c r="F9" s="109">
        <v>1.9</v>
      </c>
      <c r="G9" s="94">
        <v>2.6</v>
      </c>
      <c r="H9" s="109">
        <v>2.2000000000000002</v>
      </c>
      <c r="I9" s="94">
        <v>2.1107999999999998</v>
      </c>
      <c r="J9" s="109">
        <v>2.23</v>
      </c>
      <c r="K9" s="109">
        <v>2.5</v>
      </c>
      <c r="L9" s="95">
        <v>2.1779999999999999</v>
      </c>
      <c r="M9" s="95">
        <v>2.2000000000000002</v>
      </c>
      <c r="N9" s="95">
        <v>2.17</v>
      </c>
      <c r="O9" s="95">
        <v>2.0499999999999998</v>
      </c>
      <c r="P9" s="141"/>
      <c r="Q9" s="2"/>
      <c r="R9" s="2"/>
      <c r="S9" s="2"/>
      <c r="T9" s="2"/>
      <c r="U9" s="2"/>
      <c r="V9" s="2"/>
      <c r="W9" s="2"/>
      <c r="X9" s="2"/>
      <c r="Y9" s="116">
        <v>2.1372803030303027</v>
      </c>
      <c r="Z9" s="116"/>
    </row>
    <row r="10" spans="1:26">
      <c r="A10" s="122"/>
      <c r="B10" s="103">
        <v>1</v>
      </c>
      <c r="C10" s="92">
        <v>5</v>
      </c>
      <c r="D10" s="137">
        <v>2</v>
      </c>
      <c r="E10" s="94">
        <v>1.9</v>
      </c>
      <c r="F10" s="94">
        <v>1.9</v>
      </c>
      <c r="G10" s="94">
        <v>2.4</v>
      </c>
      <c r="H10" s="94">
        <v>2.16</v>
      </c>
      <c r="I10" s="94">
        <v>2.2363</v>
      </c>
      <c r="J10" s="94">
        <v>2.2200000000000002</v>
      </c>
      <c r="K10" s="94">
        <v>2.5</v>
      </c>
      <c r="L10" s="94">
        <v>2.177</v>
      </c>
      <c r="M10" s="94">
        <v>2.2000000000000002</v>
      </c>
      <c r="N10" s="94">
        <v>2.12</v>
      </c>
      <c r="O10" s="94">
        <v>1.88</v>
      </c>
      <c r="P10" s="141"/>
      <c r="Q10" s="2"/>
      <c r="R10" s="2"/>
      <c r="S10" s="2"/>
      <c r="T10" s="2"/>
      <c r="U10" s="2"/>
      <c r="V10" s="2"/>
      <c r="W10" s="2"/>
      <c r="X10" s="2"/>
      <c r="Y10" s="117"/>
    </row>
    <row r="11" spans="1:26">
      <c r="A11" s="122"/>
      <c r="B11" s="103">
        <v>1</v>
      </c>
      <c r="C11" s="92">
        <v>6</v>
      </c>
      <c r="D11" s="94"/>
      <c r="E11" s="94">
        <v>1.9</v>
      </c>
      <c r="F11" s="94">
        <v>1.7</v>
      </c>
      <c r="G11" s="94">
        <v>2.6</v>
      </c>
      <c r="H11" s="94">
        <v>2.15</v>
      </c>
      <c r="I11" s="94">
        <v>2.1846999999999999</v>
      </c>
      <c r="J11" s="94">
        <v>2.21</v>
      </c>
      <c r="K11" s="94">
        <v>2</v>
      </c>
      <c r="L11" s="94">
        <v>2.1459999999999999</v>
      </c>
      <c r="M11" s="94">
        <v>2.2000000000000002</v>
      </c>
      <c r="N11" s="94">
        <v>2.09</v>
      </c>
      <c r="O11" s="94">
        <v>2.02</v>
      </c>
      <c r="P11" s="141"/>
      <c r="Q11" s="2"/>
      <c r="R11" s="2"/>
      <c r="S11" s="2"/>
      <c r="T11" s="2"/>
      <c r="U11" s="2"/>
      <c r="V11" s="2"/>
      <c r="W11" s="2"/>
      <c r="X11" s="2"/>
      <c r="Y11" s="117"/>
    </row>
    <row r="12" spans="1:26">
      <c r="A12" s="122"/>
      <c r="B12" s="104" t="s">
        <v>155</v>
      </c>
      <c r="C12" s="96"/>
      <c r="D12" s="110">
        <v>1.75</v>
      </c>
      <c r="E12" s="110">
        <v>1.9000000000000001</v>
      </c>
      <c r="F12" s="110">
        <v>1.8166666666666667</v>
      </c>
      <c r="G12" s="110">
        <v>2.3833333333333333</v>
      </c>
      <c r="H12" s="110">
        <v>2.1783333333333337</v>
      </c>
      <c r="I12" s="110">
        <v>2.1767499999999997</v>
      </c>
      <c r="J12" s="110">
        <v>2.2349999999999999</v>
      </c>
      <c r="K12" s="110">
        <v>2.3333333333333335</v>
      </c>
      <c r="L12" s="110">
        <v>2.1683333333333334</v>
      </c>
      <c r="M12" s="110">
        <v>2.2166666666666668</v>
      </c>
      <c r="N12" s="110">
        <v>2.14</v>
      </c>
      <c r="O12" s="110">
        <v>1.9783333333333333</v>
      </c>
      <c r="P12" s="141"/>
      <c r="Q12" s="2"/>
      <c r="R12" s="2"/>
      <c r="S12" s="2"/>
      <c r="T12" s="2"/>
      <c r="U12" s="2"/>
      <c r="V12" s="2"/>
      <c r="W12" s="2"/>
      <c r="X12" s="2"/>
      <c r="Y12" s="117"/>
    </row>
    <row r="13" spans="1:26">
      <c r="A13" s="122"/>
      <c r="B13" s="2" t="s">
        <v>156</v>
      </c>
      <c r="C13" s="118"/>
      <c r="D13" s="95">
        <v>1.75</v>
      </c>
      <c r="E13" s="95">
        <v>1.9</v>
      </c>
      <c r="F13" s="95">
        <v>1.85</v>
      </c>
      <c r="G13" s="95">
        <v>2.4</v>
      </c>
      <c r="H13" s="95">
        <v>2.1749999999999998</v>
      </c>
      <c r="I13" s="95">
        <v>2.1799499999999998</v>
      </c>
      <c r="J13" s="95">
        <v>2.2250000000000001</v>
      </c>
      <c r="K13" s="95">
        <v>2.5</v>
      </c>
      <c r="L13" s="95">
        <v>2.1659999999999999</v>
      </c>
      <c r="M13" s="95">
        <v>2.2000000000000002</v>
      </c>
      <c r="N13" s="95">
        <v>2.145</v>
      </c>
      <c r="O13" s="95">
        <v>1.9849999999999999</v>
      </c>
      <c r="P13" s="141"/>
      <c r="Q13" s="2"/>
      <c r="R13" s="2"/>
      <c r="S13" s="2"/>
      <c r="T13" s="2"/>
      <c r="U13" s="2"/>
      <c r="V13" s="2"/>
      <c r="W13" s="2"/>
      <c r="X13" s="2"/>
      <c r="Y13" s="117"/>
    </row>
    <row r="14" spans="1:26">
      <c r="A14" s="122"/>
      <c r="B14" s="2" t="s">
        <v>157</v>
      </c>
      <c r="C14" s="118"/>
      <c r="D14" s="95">
        <v>0.35355339059327379</v>
      </c>
      <c r="E14" s="95">
        <v>2.4323767777952469E-16</v>
      </c>
      <c r="F14" s="95">
        <v>9.8319208025017479E-2</v>
      </c>
      <c r="G14" s="95">
        <v>0.20412414523193151</v>
      </c>
      <c r="H14" s="95">
        <v>3.4302575219167811E-2</v>
      </c>
      <c r="I14" s="95">
        <v>4.1434900748040931E-2</v>
      </c>
      <c r="J14" s="95">
        <v>2.4289915602982159E-2</v>
      </c>
      <c r="K14" s="95">
        <v>0.25819888974716204</v>
      </c>
      <c r="L14" s="95">
        <v>3.6368484525295605E-2</v>
      </c>
      <c r="M14" s="95">
        <v>4.0824829046386159E-2</v>
      </c>
      <c r="N14" s="95">
        <v>4.1952353926806032E-2</v>
      </c>
      <c r="O14" s="95">
        <v>5.9805239458317262E-2</v>
      </c>
      <c r="P14" s="178"/>
      <c r="Q14" s="179"/>
      <c r="R14" s="179"/>
      <c r="S14" s="179"/>
      <c r="T14" s="179"/>
      <c r="U14" s="179"/>
      <c r="V14" s="179"/>
      <c r="W14" s="179"/>
      <c r="X14" s="179"/>
      <c r="Y14" s="117"/>
    </row>
    <row r="15" spans="1:26">
      <c r="A15" s="122"/>
      <c r="B15" s="2" t="s">
        <v>93</v>
      </c>
      <c r="C15" s="118"/>
      <c r="D15" s="97">
        <v>0.20203050891044216</v>
      </c>
      <c r="E15" s="97">
        <v>1.2801983041027614E-16</v>
      </c>
      <c r="F15" s="97">
        <v>5.412066496789953E-2</v>
      </c>
      <c r="G15" s="97">
        <v>8.564649450290833E-2</v>
      </c>
      <c r="H15" s="97">
        <v>1.5747165364575887E-2</v>
      </c>
      <c r="I15" s="97">
        <v>1.9035213390624067E-2</v>
      </c>
      <c r="J15" s="97">
        <v>1.0867971187016627E-2</v>
      </c>
      <c r="K15" s="97">
        <v>0.11065666703449802</v>
      </c>
      <c r="L15" s="97">
        <v>1.677255243288037E-2</v>
      </c>
      <c r="M15" s="97">
        <v>1.8417216111151651E-2</v>
      </c>
      <c r="N15" s="97">
        <v>1.9603903704114967E-2</v>
      </c>
      <c r="O15" s="97">
        <v>3.0230112615830126E-2</v>
      </c>
      <c r="P15" s="141"/>
      <c r="Q15" s="2"/>
      <c r="R15" s="2"/>
      <c r="S15" s="2"/>
      <c r="T15" s="2"/>
      <c r="U15" s="2"/>
      <c r="V15" s="2"/>
      <c r="W15" s="2"/>
      <c r="X15" s="2"/>
      <c r="Y15" s="120"/>
    </row>
    <row r="16" spans="1:26">
      <c r="A16" s="122"/>
      <c r="B16" s="105" t="s">
        <v>158</v>
      </c>
      <c r="C16" s="118"/>
      <c r="D16" s="97">
        <v>-0.18120239188149756</v>
      </c>
      <c r="E16" s="97">
        <v>-0.11101973975705437</v>
      </c>
      <c r="F16" s="97">
        <v>-0.1500101020484117</v>
      </c>
      <c r="G16" s="97">
        <v>0.11512436153281769</v>
      </c>
      <c r="H16" s="97">
        <v>1.920807029607885E-2</v>
      </c>
      <c r="I16" s="97">
        <v>1.8467253412542961E-2</v>
      </c>
      <c r="J16" s="97">
        <v>4.5721516654201766E-2</v>
      </c>
      <c r="K16" s="97">
        <v>9.1730144158003402E-2</v>
      </c>
      <c r="L16" s="97">
        <v>1.4529226821115904E-2</v>
      </c>
      <c r="M16" s="97">
        <v>3.7143636950103254E-2</v>
      </c>
      <c r="N16" s="97">
        <v>1.2725036420544455E-3</v>
      </c>
      <c r="O16" s="97">
        <v>-7.4368799203178626E-2</v>
      </c>
      <c r="P16" s="141"/>
      <c r="Q16" s="2"/>
      <c r="R16" s="2"/>
      <c r="S16" s="2"/>
      <c r="T16" s="2"/>
      <c r="U16" s="2"/>
      <c r="V16" s="2"/>
      <c r="W16" s="2"/>
      <c r="X16" s="2"/>
      <c r="Y16" s="120"/>
    </row>
    <row r="17" spans="1:25">
      <c r="B17" s="128"/>
      <c r="C17" s="104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</row>
    <row r="18" spans="1:25">
      <c r="B18" s="132" t="s">
        <v>213</v>
      </c>
      <c r="Y18" s="116" t="s">
        <v>170</v>
      </c>
    </row>
    <row r="19" spans="1:25">
      <c r="A19" s="112" t="s">
        <v>48</v>
      </c>
      <c r="B19" s="102" t="s">
        <v>119</v>
      </c>
      <c r="C19" s="99" t="s">
        <v>120</v>
      </c>
      <c r="D19" s="100" t="s">
        <v>141</v>
      </c>
      <c r="E19" s="14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16">
        <v>1</v>
      </c>
    </row>
    <row r="20" spans="1:25">
      <c r="A20" s="122"/>
      <c r="B20" s="103" t="s">
        <v>142</v>
      </c>
      <c r="C20" s="92" t="s">
        <v>142</v>
      </c>
      <c r="D20" s="139" t="s">
        <v>144</v>
      </c>
      <c r="E20" s="14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16" t="s">
        <v>1</v>
      </c>
    </row>
    <row r="21" spans="1:25">
      <c r="A21" s="122"/>
      <c r="B21" s="103"/>
      <c r="C21" s="92"/>
      <c r="D21" s="93" t="s">
        <v>153</v>
      </c>
      <c r="E21" s="14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16">
        <v>2</v>
      </c>
    </row>
    <row r="22" spans="1:25">
      <c r="A22" s="122"/>
      <c r="B22" s="103"/>
      <c r="C22" s="92"/>
      <c r="D22" s="113"/>
      <c r="E22" s="14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16">
        <v>2</v>
      </c>
    </row>
    <row r="23" spans="1:25">
      <c r="A23" s="122"/>
      <c r="B23" s="102">
        <v>1</v>
      </c>
      <c r="C23" s="98">
        <v>1</v>
      </c>
      <c r="D23" s="106">
        <v>7.7</v>
      </c>
      <c r="E23" s="14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16">
        <v>1</v>
      </c>
    </row>
    <row r="24" spans="1:25">
      <c r="A24" s="122"/>
      <c r="B24" s="103">
        <v>1</v>
      </c>
      <c r="C24" s="92">
        <v>2</v>
      </c>
      <c r="D24" s="94">
        <v>8.1999999999999993</v>
      </c>
      <c r="E24" s="14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16">
        <v>1</v>
      </c>
    </row>
    <row r="25" spans="1:25">
      <c r="A25" s="122"/>
      <c r="B25" s="103">
        <v>1</v>
      </c>
      <c r="C25" s="92">
        <v>3</v>
      </c>
      <c r="D25" s="94">
        <v>7.9</v>
      </c>
      <c r="E25" s="14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16">
        <v>16</v>
      </c>
    </row>
    <row r="26" spans="1:25">
      <c r="A26" s="122"/>
      <c r="B26" s="103">
        <v>1</v>
      </c>
      <c r="C26" s="92">
        <v>4</v>
      </c>
      <c r="D26" s="94">
        <v>7.8</v>
      </c>
      <c r="E26" s="14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16">
        <v>7.93333333333333</v>
      </c>
    </row>
    <row r="27" spans="1:25">
      <c r="A27" s="122"/>
      <c r="B27" s="103">
        <v>1</v>
      </c>
      <c r="C27" s="92">
        <v>5</v>
      </c>
      <c r="D27" s="94">
        <v>8</v>
      </c>
      <c r="E27" s="14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17"/>
    </row>
    <row r="28" spans="1:25">
      <c r="A28" s="122"/>
      <c r="B28" s="103">
        <v>1</v>
      </c>
      <c r="C28" s="92">
        <v>6</v>
      </c>
      <c r="D28" s="94">
        <v>8</v>
      </c>
      <c r="E28" s="14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17"/>
    </row>
    <row r="29" spans="1:25">
      <c r="A29" s="122"/>
      <c r="B29" s="104" t="s">
        <v>155</v>
      </c>
      <c r="C29" s="96"/>
      <c r="D29" s="110">
        <v>7.9333333333333327</v>
      </c>
      <c r="E29" s="14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17"/>
    </row>
    <row r="30" spans="1:25">
      <c r="A30" s="122"/>
      <c r="B30" s="2" t="s">
        <v>156</v>
      </c>
      <c r="C30" s="118"/>
      <c r="D30" s="95">
        <v>7.95</v>
      </c>
      <c r="E30" s="14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17"/>
    </row>
    <row r="31" spans="1:25">
      <c r="A31" s="122"/>
      <c r="B31" s="2" t="s">
        <v>157</v>
      </c>
      <c r="C31" s="118"/>
      <c r="D31" s="95">
        <v>0.17511900715418235</v>
      </c>
      <c r="E31" s="178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17"/>
    </row>
    <row r="32" spans="1:25">
      <c r="A32" s="122"/>
      <c r="B32" s="2" t="s">
        <v>93</v>
      </c>
      <c r="C32" s="118"/>
      <c r="D32" s="97">
        <v>2.2073824431199457E-2</v>
      </c>
      <c r="E32" s="14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20"/>
    </row>
    <row r="33" spans="1:25">
      <c r="A33" s="122"/>
      <c r="B33" s="105" t="s">
        <v>158</v>
      </c>
      <c r="C33" s="118"/>
      <c r="D33" s="97">
        <v>4.4408920985006262E-16</v>
      </c>
      <c r="E33" s="14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20"/>
    </row>
    <row r="34" spans="1:25">
      <c r="B34" s="128"/>
      <c r="C34" s="104"/>
      <c r="D34" s="115"/>
    </row>
    <row r="35" spans="1:25">
      <c r="B35" s="132" t="s">
        <v>214</v>
      </c>
      <c r="Y35" s="116" t="s">
        <v>170</v>
      </c>
    </row>
    <row r="36" spans="1:25">
      <c r="A36" s="112" t="s">
        <v>7</v>
      </c>
      <c r="B36" s="102" t="s">
        <v>119</v>
      </c>
      <c r="C36" s="99" t="s">
        <v>120</v>
      </c>
      <c r="D36" s="100" t="s">
        <v>141</v>
      </c>
      <c r="E36" s="101" t="s">
        <v>141</v>
      </c>
      <c r="F36" s="14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16">
        <v>1</v>
      </c>
    </row>
    <row r="37" spans="1:25">
      <c r="A37" s="122"/>
      <c r="B37" s="103" t="s">
        <v>142</v>
      </c>
      <c r="C37" s="92" t="s">
        <v>142</v>
      </c>
      <c r="D37" s="139" t="s">
        <v>143</v>
      </c>
      <c r="E37" s="140" t="s">
        <v>144</v>
      </c>
      <c r="F37" s="14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16" t="s">
        <v>3</v>
      </c>
    </row>
    <row r="38" spans="1:25">
      <c r="A38" s="122"/>
      <c r="B38" s="103"/>
      <c r="C38" s="92"/>
      <c r="D38" s="93" t="s">
        <v>153</v>
      </c>
      <c r="E38" s="94" t="s">
        <v>153</v>
      </c>
      <c r="F38" s="14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16">
        <v>1</v>
      </c>
    </row>
    <row r="39" spans="1:25">
      <c r="A39" s="122"/>
      <c r="B39" s="103"/>
      <c r="C39" s="92"/>
      <c r="D39" s="113"/>
      <c r="E39" s="113"/>
      <c r="F39" s="14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16">
        <v>1</v>
      </c>
    </row>
    <row r="40" spans="1:25">
      <c r="A40" s="122"/>
      <c r="B40" s="102">
        <v>1</v>
      </c>
      <c r="C40" s="98">
        <v>1</v>
      </c>
      <c r="D40" s="180"/>
      <c r="E40" s="180">
        <v>19.8</v>
      </c>
      <c r="F40" s="181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3">
        <v>1</v>
      </c>
    </row>
    <row r="41" spans="1:25">
      <c r="A41" s="122"/>
      <c r="B41" s="103">
        <v>1</v>
      </c>
      <c r="C41" s="92">
        <v>2</v>
      </c>
      <c r="D41" s="184">
        <v>23</v>
      </c>
      <c r="E41" s="184">
        <v>22.1</v>
      </c>
      <c r="F41" s="181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3">
        <v>2</v>
      </c>
    </row>
    <row r="42" spans="1:25">
      <c r="A42" s="122"/>
      <c r="B42" s="103">
        <v>1</v>
      </c>
      <c r="C42" s="92">
        <v>3</v>
      </c>
      <c r="D42" s="184"/>
      <c r="E42" s="184">
        <v>19.5</v>
      </c>
      <c r="F42" s="181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3">
        <v>16</v>
      </c>
    </row>
    <row r="43" spans="1:25">
      <c r="A43" s="122"/>
      <c r="B43" s="103">
        <v>1</v>
      </c>
      <c r="C43" s="92">
        <v>4</v>
      </c>
      <c r="D43" s="184"/>
      <c r="E43" s="184">
        <v>20.7</v>
      </c>
      <c r="F43" s="181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3">
        <v>21.225000000000001</v>
      </c>
    </row>
    <row r="44" spans="1:25">
      <c r="A44" s="122"/>
      <c r="B44" s="103">
        <v>1</v>
      </c>
      <c r="C44" s="92">
        <v>5</v>
      </c>
      <c r="D44" s="184">
        <v>21</v>
      </c>
      <c r="E44" s="184">
        <v>20</v>
      </c>
      <c r="F44" s="181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5"/>
    </row>
    <row r="45" spans="1:25">
      <c r="A45" s="122"/>
      <c r="B45" s="103">
        <v>1</v>
      </c>
      <c r="C45" s="92">
        <v>6</v>
      </c>
      <c r="D45" s="184"/>
      <c r="E45" s="184">
        <v>20.6</v>
      </c>
      <c r="F45" s="181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5"/>
    </row>
    <row r="46" spans="1:25">
      <c r="A46" s="122"/>
      <c r="B46" s="104" t="s">
        <v>155</v>
      </c>
      <c r="C46" s="96"/>
      <c r="D46" s="186">
        <v>22</v>
      </c>
      <c r="E46" s="186">
        <v>20.450000000000003</v>
      </c>
      <c r="F46" s="181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5"/>
    </row>
    <row r="47" spans="1:25">
      <c r="A47" s="122"/>
      <c r="B47" s="2" t="s">
        <v>156</v>
      </c>
      <c r="C47" s="118"/>
      <c r="D47" s="187">
        <v>22</v>
      </c>
      <c r="E47" s="187">
        <v>20.3</v>
      </c>
      <c r="F47" s="181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5"/>
    </row>
    <row r="48" spans="1:25">
      <c r="A48" s="122"/>
      <c r="B48" s="2" t="s">
        <v>157</v>
      </c>
      <c r="C48" s="118"/>
      <c r="D48" s="187">
        <v>1.4142135623730951</v>
      </c>
      <c r="E48" s="187">
        <v>0.93112834775878273</v>
      </c>
      <c r="F48" s="181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5"/>
    </row>
    <row r="49" spans="1:25">
      <c r="A49" s="122"/>
      <c r="B49" s="2" t="s">
        <v>93</v>
      </c>
      <c r="C49" s="118"/>
      <c r="D49" s="97">
        <v>6.4282434653322507E-2</v>
      </c>
      <c r="E49" s="97">
        <v>4.5531948545661741E-2</v>
      </c>
      <c r="F49" s="14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20"/>
    </row>
    <row r="50" spans="1:25">
      <c r="A50" s="122"/>
      <c r="B50" s="105" t="s">
        <v>158</v>
      </c>
      <c r="C50" s="118"/>
      <c r="D50" s="97">
        <v>3.6513545347467646E-2</v>
      </c>
      <c r="E50" s="97">
        <v>-3.6513545347467535E-2</v>
      </c>
      <c r="F50" s="14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20"/>
    </row>
    <row r="51" spans="1:25">
      <c r="B51" s="128"/>
      <c r="C51" s="104"/>
      <c r="D51" s="115"/>
      <c r="E51" s="115"/>
    </row>
    <row r="52" spans="1:25">
      <c r="B52" s="132" t="s">
        <v>215</v>
      </c>
      <c r="Y52" s="116" t="s">
        <v>170</v>
      </c>
    </row>
    <row r="53" spans="1:25">
      <c r="A53" s="112" t="s">
        <v>10</v>
      </c>
      <c r="B53" s="102" t="s">
        <v>119</v>
      </c>
      <c r="C53" s="99" t="s">
        <v>120</v>
      </c>
      <c r="D53" s="100" t="s">
        <v>141</v>
      </c>
      <c r="E53" s="101" t="s">
        <v>141</v>
      </c>
      <c r="F53" s="14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16">
        <v>1</v>
      </c>
    </row>
    <row r="54" spans="1:25">
      <c r="A54" s="122"/>
      <c r="B54" s="103" t="s">
        <v>142</v>
      </c>
      <c r="C54" s="92" t="s">
        <v>142</v>
      </c>
      <c r="D54" s="139" t="s">
        <v>143</v>
      </c>
      <c r="E54" s="140" t="s">
        <v>144</v>
      </c>
      <c r="F54" s="14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16" t="s">
        <v>3</v>
      </c>
    </row>
    <row r="55" spans="1:25">
      <c r="A55" s="122"/>
      <c r="B55" s="103"/>
      <c r="C55" s="92"/>
      <c r="D55" s="93" t="s">
        <v>153</v>
      </c>
      <c r="E55" s="94" t="s">
        <v>153</v>
      </c>
      <c r="F55" s="14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16">
        <v>0</v>
      </c>
    </row>
    <row r="56" spans="1:25">
      <c r="A56" s="122"/>
      <c r="B56" s="103"/>
      <c r="C56" s="92"/>
      <c r="D56" s="113"/>
      <c r="E56" s="113"/>
      <c r="F56" s="14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16">
        <v>0</v>
      </c>
    </row>
    <row r="57" spans="1:25">
      <c r="A57" s="122"/>
      <c r="B57" s="102">
        <v>1</v>
      </c>
      <c r="C57" s="98">
        <v>1</v>
      </c>
      <c r="D57" s="188"/>
      <c r="E57" s="188">
        <v>929</v>
      </c>
      <c r="F57" s="189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1">
        <v>1</v>
      </c>
    </row>
    <row r="58" spans="1:25">
      <c r="A58" s="122"/>
      <c r="B58" s="103">
        <v>1</v>
      </c>
      <c r="C58" s="92">
        <v>2</v>
      </c>
      <c r="D58" s="192">
        <v>907</v>
      </c>
      <c r="E58" s="192">
        <v>942</v>
      </c>
      <c r="F58" s="189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1">
        <v>3</v>
      </c>
    </row>
    <row r="59" spans="1:25">
      <c r="A59" s="122"/>
      <c r="B59" s="103">
        <v>1</v>
      </c>
      <c r="C59" s="92">
        <v>3</v>
      </c>
      <c r="D59" s="192"/>
      <c r="E59" s="192">
        <v>919</v>
      </c>
      <c r="F59" s="189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1">
        <v>16</v>
      </c>
    </row>
    <row r="60" spans="1:25">
      <c r="A60" s="122"/>
      <c r="B60" s="103">
        <v>1</v>
      </c>
      <c r="C60" s="92">
        <v>4</v>
      </c>
      <c r="D60" s="192"/>
      <c r="E60" s="192">
        <v>940</v>
      </c>
      <c r="F60" s="189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1">
        <v>921.66666666666697</v>
      </c>
    </row>
    <row r="61" spans="1:25">
      <c r="A61" s="122"/>
      <c r="B61" s="103">
        <v>1</v>
      </c>
      <c r="C61" s="92">
        <v>5</v>
      </c>
      <c r="D61" s="192">
        <v>917</v>
      </c>
      <c r="E61" s="192">
        <v>938</v>
      </c>
      <c r="F61" s="189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3"/>
    </row>
    <row r="62" spans="1:25">
      <c r="A62" s="122"/>
      <c r="B62" s="103">
        <v>1</v>
      </c>
      <c r="C62" s="92">
        <v>6</v>
      </c>
      <c r="D62" s="192"/>
      <c r="E62" s="192">
        <v>920</v>
      </c>
      <c r="F62" s="189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3"/>
    </row>
    <row r="63" spans="1:25">
      <c r="A63" s="122"/>
      <c r="B63" s="104" t="s">
        <v>155</v>
      </c>
      <c r="C63" s="96"/>
      <c r="D63" s="194">
        <v>912</v>
      </c>
      <c r="E63" s="194">
        <v>931.33333333333337</v>
      </c>
      <c r="F63" s="189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3"/>
    </row>
    <row r="64" spans="1:25">
      <c r="A64" s="122"/>
      <c r="B64" s="2" t="s">
        <v>156</v>
      </c>
      <c r="C64" s="118"/>
      <c r="D64" s="195">
        <v>912</v>
      </c>
      <c r="E64" s="195">
        <v>933.5</v>
      </c>
      <c r="F64" s="189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3"/>
    </row>
    <row r="65" spans="1:25">
      <c r="A65" s="122"/>
      <c r="B65" s="2" t="s">
        <v>157</v>
      </c>
      <c r="C65" s="118"/>
      <c r="D65" s="195">
        <v>7.0710678118654755</v>
      </c>
      <c r="E65" s="195">
        <v>10.191499726078918</v>
      </c>
      <c r="F65" s="189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3"/>
    </row>
    <row r="66" spans="1:25">
      <c r="A66" s="122"/>
      <c r="B66" s="2" t="s">
        <v>93</v>
      </c>
      <c r="C66" s="118"/>
      <c r="D66" s="97">
        <v>7.7533638287998639E-3</v>
      </c>
      <c r="E66" s="97">
        <v>1.0942913091709647E-2</v>
      </c>
      <c r="F66" s="14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20"/>
    </row>
    <row r="67" spans="1:25">
      <c r="A67" s="122"/>
      <c r="B67" s="105" t="s">
        <v>158</v>
      </c>
      <c r="C67" s="118"/>
      <c r="D67" s="97">
        <v>-1.0488245931284279E-2</v>
      </c>
      <c r="E67" s="97">
        <v>1.0488245931283613E-2</v>
      </c>
      <c r="F67" s="14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20"/>
    </row>
    <row r="68" spans="1:25">
      <c r="B68" s="128"/>
      <c r="C68" s="104"/>
      <c r="D68" s="115"/>
      <c r="E68" s="115"/>
    </row>
    <row r="69" spans="1:25">
      <c r="B69" s="132" t="s">
        <v>216</v>
      </c>
      <c r="Y69" s="116" t="s">
        <v>170</v>
      </c>
    </row>
    <row r="70" spans="1:25">
      <c r="A70" s="112" t="s">
        <v>13</v>
      </c>
      <c r="B70" s="102" t="s">
        <v>119</v>
      </c>
      <c r="C70" s="99" t="s">
        <v>120</v>
      </c>
      <c r="D70" s="100" t="s">
        <v>141</v>
      </c>
      <c r="E70" s="101" t="s">
        <v>141</v>
      </c>
      <c r="F70" s="14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16">
        <v>1</v>
      </c>
    </row>
    <row r="71" spans="1:25">
      <c r="A71" s="122"/>
      <c r="B71" s="103" t="s">
        <v>142</v>
      </c>
      <c r="C71" s="92" t="s">
        <v>142</v>
      </c>
      <c r="D71" s="139" t="s">
        <v>143</v>
      </c>
      <c r="E71" s="140" t="s">
        <v>144</v>
      </c>
      <c r="F71" s="14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16" t="s">
        <v>3</v>
      </c>
    </row>
    <row r="72" spans="1:25">
      <c r="A72" s="122"/>
      <c r="B72" s="103"/>
      <c r="C72" s="92"/>
      <c r="D72" s="93" t="s">
        <v>153</v>
      </c>
      <c r="E72" s="94" t="s">
        <v>153</v>
      </c>
      <c r="F72" s="14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16">
        <v>2</v>
      </c>
    </row>
    <row r="73" spans="1:25">
      <c r="A73" s="122"/>
      <c r="B73" s="103"/>
      <c r="C73" s="92"/>
      <c r="D73" s="113"/>
      <c r="E73" s="113"/>
      <c r="F73" s="14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16">
        <v>2</v>
      </c>
    </row>
    <row r="74" spans="1:25">
      <c r="A74" s="122"/>
      <c r="B74" s="102">
        <v>1</v>
      </c>
      <c r="C74" s="98">
        <v>1</v>
      </c>
      <c r="D74" s="106"/>
      <c r="E74" s="106">
        <v>3</v>
      </c>
      <c r="F74" s="14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16">
        <v>1</v>
      </c>
    </row>
    <row r="75" spans="1:25">
      <c r="A75" s="122"/>
      <c r="B75" s="103">
        <v>1</v>
      </c>
      <c r="C75" s="92">
        <v>2</v>
      </c>
      <c r="D75" s="94">
        <v>2.4</v>
      </c>
      <c r="E75" s="94">
        <v>3</v>
      </c>
      <c r="F75" s="14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16">
        <v>4</v>
      </c>
    </row>
    <row r="76" spans="1:25">
      <c r="A76" s="122"/>
      <c r="B76" s="103">
        <v>1</v>
      </c>
      <c r="C76" s="92">
        <v>3</v>
      </c>
      <c r="D76" s="94"/>
      <c r="E76" s="94">
        <v>3</v>
      </c>
      <c r="F76" s="14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16">
        <v>16</v>
      </c>
    </row>
    <row r="77" spans="1:25">
      <c r="A77" s="122"/>
      <c r="B77" s="103">
        <v>1</v>
      </c>
      <c r="C77" s="92">
        <v>4</v>
      </c>
      <c r="D77" s="94"/>
      <c r="E77" s="94">
        <v>3</v>
      </c>
      <c r="F77" s="14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16">
        <v>2.7749999999999999</v>
      </c>
    </row>
    <row r="78" spans="1:25">
      <c r="A78" s="122"/>
      <c r="B78" s="103">
        <v>1</v>
      </c>
      <c r="C78" s="92">
        <v>5</v>
      </c>
      <c r="D78" s="94">
        <v>2.7</v>
      </c>
      <c r="E78" s="94">
        <v>3</v>
      </c>
      <c r="F78" s="14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17"/>
    </row>
    <row r="79" spans="1:25">
      <c r="A79" s="122"/>
      <c r="B79" s="103">
        <v>1</v>
      </c>
      <c r="C79" s="92">
        <v>6</v>
      </c>
      <c r="D79" s="94"/>
      <c r="E79" s="94">
        <v>3</v>
      </c>
      <c r="F79" s="14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117"/>
    </row>
    <row r="80" spans="1:25">
      <c r="A80" s="122"/>
      <c r="B80" s="104" t="s">
        <v>155</v>
      </c>
      <c r="C80" s="96"/>
      <c r="D80" s="110">
        <v>2.5499999999999998</v>
      </c>
      <c r="E80" s="110">
        <v>3</v>
      </c>
      <c r="F80" s="14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17"/>
    </row>
    <row r="81" spans="1:25">
      <c r="A81" s="122"/>
      <c r="B81" s="2" t="s">
        <v>156</v>
      </c>
      <c r="C81" s="118"/>
      <c r="D81" s="95">
        <v>2.5499999999999998</v>
      </c>
      <c r="E81" s="95">
        <v>3</v>
      </c>
      <c r="F81" s="14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17"/>
    </row>
    <row r="82" spans="1:25">
      <c r="A82" s="122"/>
      <c r="B82" s="2" t="s">
        <v>157</v>
      </c>
      <c r="C82" s="118"/>
      <c r="D82" s="95">
        <v>0.21213203435596445</v>
      </c>
      <c r="E82" s="95">
        <v>0</v>
      </c>
      <c r="F82" s="178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17"/>
    </row>
    <row r="83" spans="1:25">
      <c r="A83" s="122"/>
      <c r="B83" s="2" t="s">
        <v>93</v>
      </c>
      <c r="C83" s="118"/>
      <c r="D83" s="97">
        <v>8.3189033080770372E-2</v>
      </c>
      <c r="E83" s="97">
        <v>0</v>
      </c>
      <c r="F83" s="14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20"/>
    </row>
    <row r="84" spans="1:25">
      <c r="A84" s="122"/>
      <c r="B84" s="105" t="s">
        <v>158</v>
      </c>
      <c r="C84" s="118"/>
      <c r="D84" s="97">
        <v>-8.1081081081081141E-2</v>
      </c>
      <c r="E84" s="97">
        <v>8.1081081081081141E-2</v>
      </c>
      <c r="F84" s="14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20"/>
    </row>
    <row r="85" spans="1:25">
      <c r="B85" s="128"/>
      <c r="C85" s="104"/>
      <c r="D85" s="115"/>
      <c r="E85" s="115"/>
    </row>
    <row r="86" spans="1:25">
      <c r="B86" s="132" t="s">
        <v>217</v>
      </c>
      <c r="Y86" s="116" t="s">
        <v>170</v>
      </c>
    </row>
    <row r="87" spans="1:25">
      <c r="A87" s="112" t="s">
        <v>16</v>
      </c>
      <c r="B87" s="102" t="s">
        <v>119</v>
      </c>
      <c r="C87" s="99" t="s">
        <v>120</v>
      </c>
      <c r="D87" s="100" t="s">
        <v>141</v>
      </c>
      <c r="E87" s="101" t="s">
        <v>141</v>
      </c>
      <c r="F87" s="14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16">
        <v>1</v>
      </c>
    </row>
    <row r="88" spans="1:25">
      <c r="A88" s="122"/>
      <c r="B88" s="103" t="s">
        <v>142</v>
      </c>
      <c r="C88" s="92" t="s">
        <v>142</v>
      </c>
      <c r="D88" s="139" t="s">
        <v>143</v>
      </c>
      <c r="E88" s="140" t="s">
        <v>144</v>
      </c>
      <c r="F88" s="14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16" t="s">
        <v>3</v>
      </c>
    </row>
    <row r="89" spans="1:25">
      <c r="A89" s="122"/>
      <c r="B89" s="103"/>
      <c r="C89" s="92"/>
      <c r="D89" s="93" t="s">
        <v>153</v>
      </c>
      <c r="E89" s="94" t="s">
        <v>153</v>
      </c>
      <c r="F89" s="14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16">
        <v>2</v>
      </c>
    </row>
    <row r="90" spans="1:25">
      <c r="A90" s="122"/>
      <c r="B90" s="103"/>
      <c r="C90" s="92"/>
      <c r="D90" s="113"/>
      <c r="E90" s="113"/>
      <c r="F90" s="14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16">
        <v>2</v>
      </c>
    </row>
    <row r="91" spans="1:25">
      <c r="A91" s="122"/>
      <c r="B91" s="102">
        <v>1</v>
      </c>
      <c r="C91" s="98">
        <v>1</v>
      </c>
      <c r="D91" s="106"/>
      <c r="E91" s="106">
        <v>4.0999999999999996</v>
      </c>
      <c r="F91" s="14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16">
        <v>1</v>
      </c>
    </row>
    <row r="92" spans="1:25">
      <c r="A92" s="122"/>
      <c r="B92" s="103">
        <v>1</v>
      </c>
      <c r="C92" s="92">
        <v>2</v>
      </c>
      <c r="D92" s="94">
        <v>4.4000000000000004</v>
      </c>
      <c r="E92" s="94">
        <v>4.0999999999999996</v>
      </c>
      <c r="F92" s="14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16">
        <v>5</v>
      </c>
    </row>
    <row r="93" spans="1:25">
      <c r="A93" s="122"/>
      <c r="B93" s="103">
        <v>1</v>
      </c>
      <c r="C93" s="92">
        <v>3</v>
      </c>
      <c r="D93" s="94"/>
      <c r="E93" s="94">
        <v>4.0999999999999996</v>
      </c>
      <c r="F93" s="14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16">
        <v>16</v>
      </c>
    </row>
    <row r="94" spans="1:25">
      <c r="A94" s="122"/>
      <c r="B94" s="103">
        <v>1</v>
      </c>
      <c r="C94" s="92">
        <v>4</v>
      </c>
      <c r="D94" s="94"/>
      <c r="E94" s="94">
        <v>4.0999999999999996</v>
      </c>
      <c r="F94" s="14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16">
        <v>4.2583333333333302</v>
      </c>
    </row>
    <row r="95" spans="1:25">
      <c r="A95" s="122"/>
      <c r="B95" s="103">
        <v>1</v>
      </c>
      <c r="C95" s="92">
        <v>5</v>
      </c>
      <c r="D95" s="94">
        <v>4.4000000000000004</v>
      </c>
      <c r="E95" s="94">
        <v>4.2</v>
      </c>
      <c r="F95" s="14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17"/>
    </row>
    <row r="96" spans="1:25">
      <c r="A96" s="122"/>
      <c r="B96" s="103">
        <v>1</v>
      </c>
      <c r="C96" s="92">
        <v>6</v>
      </c>
      <c r="D96" s="94"/>
      <c r="E96" s="94">
        <v>4.0999999999999996</v>
      </c>
      <c r="F96" s="14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17"/>
    </row>
    <row r="97" spans="1:25">
      <c r="A97" s="122"/>
      <c r="B97" s="104" t="s">
        <v>155</v>
      </c>
      <c r="C97" s="96"/>
      <c r="D97" s="110">
        <v>4.4000000000000004</v>
      </c>
      <c r="E97" s="110">
        <v>4.1166666666666663</v>
      </c>
      <c r="F97" s="14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17"/>
    </row>
    <row r="98" spans="1:25">
      <c r="A98" s="122"/>
      <c r="B98" s="2" t="s">
        <v>156</v>
      </c>
      <c r="C98" s="118"/>
      <c r="D98" s="95">
        <v>4.4000000000000004</v>
      </c>
      <c r="E98" s="95">
        <v>4.0999999999999996</v>
      </c>
      <c r="F98" s="14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17"/>
    </row>
    <row r="99" spans="1:25">
      <c r="A99" s="122"/>
      <c r="B99" s="2" t="s">
        <v>157</v>
      </c>
      <c r="C99" s="118"/>
      <c r="D99" s="95">
        <v>0</v>
      </c>
      <c r="E99" s="95">
        <v>4.082482904638652E-2</v>
      </c>
      <c r="F99" s="178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17"/>
    </row>
    <row r="100" spans="1:25">
      <c r="A100" s="122"/>
      <c r="B100" s="2" t="s">
        <v>93</v>
      </c>
      <c r="C100" s="118"/>
      <c r="D100" s="97">
        <v>0</v>
      </c>
      <c r="E100" s="97">
        <v>9.9169625213894382E-3</v>
      </c>
      <c r="F100" s="14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20"/>
    </row>
    <row r="101" spans="1:25">
      <c r="A101" s="122"/>
      <c r="B101" s="105" t="s">
        <v>158</v>
      </c>
      <c r="C101" s="118"/>
      <c r="D101" s="97">
        <v>3.3268101761253277E-2</v>
      </c>
      <c r="E101" s="97">
        <v>-3.3268101761251834E-2</v>
      </c>
      <c r="F101" s="14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20"/>
    </row>
    <row r="102" spans="1:25">
      <c r="B102" s="128"/>
      <c r="C102" s="104"/>
      <c r="D102" s="115"/>
      <c r="E102" s="115"/>
    </row>
    <row r="103" spans="1:25">
      <c r="B103" s="132" t="s">
        <v>218</v>
      </c>
      <c r="Y103" s="116" t="s">
        <v>170</v>
      </c>
    </row>
    <row r="104" spans="1:25">
      <c r="A104" s="112" t="s">
        <v>49</v>
      </c>
      <c r="B104" s="102" t="s">
        <v>119</v>
      </c>
      <c r="C104" s="99" t="s">
        <v>120</v>
      </c>
      <c r="D104" s="100" t="s">
        <v>141</v>
      </c>
      <c r="E104" s="14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16">
        <v>1</v>
      </c>
    </row>
    <row r="105" spans="1:25">
      <c r="A105" s="122"/>
      <c r="B105" s="103" t="s">
        <v>142</v>
      </c>
      <c r="C105" s="92" t="s">
        <v>142</v>
      </c>
      <c r="D105" s="139" t="s">
        <v>144</v>
      </c>
      <c r="E105" s="14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16" t="s">
        <v>1</v>
      </c>
    </row>
    <row r="106" spans="1:25">
      <c r="A106" s="122"/>
      <c r="B106" s="103"/>
      <c r="C106" s="92"/>
      <c r="D106" s="93" t="s">
        <v>153</v>
      </c>
      <c r="E106" s="14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16">
        <v>2</v>
      </c>
    </row>
    <row r="107" spans="1:25">
      <c r="A107" s="122"/>
      <c r="B107" s="103"/>
      <c r="C107" s="92"/>
      <c r="D107" s="113"/>
      <c r="E107" s="14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16">
        <v>2</v>
      </c>
    </row>
    <row r="108" spans="1:25">
      <c r="A108" s="122"/>
      <c r="B108" s="102">
        <v>1</v>
      </c>
      <c r="C108" s="98">
        <v>1</v>
      </c>
      <c r="D108" s="106">
        <v>3</v>
      </c>
      <c r="E108" s="14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16">
        <v>1</v>
      </c>
    </row>
    <row r="109" spans="1:25">
      <c r="A109" s="122"/>
      <c r="B109" s="103">
        <v>1</v>
      </c>
      <c r="C109" s="92">
        <v>2</v>
      </c>
      <c r="D109" s="94">
        <v>3</v>
      </c>
      <c r="E109" s="14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16">
        <v>6</v>
      </c>
    </row>
    <row r="110" spans="1:25">
      <c r="A110" s="122"/>
      <c r="B110" s="103">
        <v>1</v>
      </c>
      <c r="C110" s="92">
        <v>3</v>
      </c>
      <c r="D110" s="94">
        <v>3</v>
      </c>
      <c r="E110" s="14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16">
        <v>16</v>
      </c>
    </row>
    <row r="111" spans="1:25">
      <c r="A111" s="122"/>
      <c r="B111" s="103">
        <v>1</v>
      </c>
      <c r="C111" s="92">
        <v>4</v>
      </c>
      <c r="D111" s="94">
        <v>3</v>
      </c>
      <c r="E111" s="14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16">
        <v>3</v>
      </c>
    </row>
    <row r="112" spans="1:25">
      <c r="A112" s="122"/>
      <c r="B112" s="103">
        <v>1</v>
      </c>
      <c r="C112" s="92">
        <v>5</v>
      </c>
      <c r="D112" s="94">
        <v>3</v>
      </c>
      <c r="E112" s="14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17"/>
    </row>
    <row r="113" spans="1:25">
      <c r="A113" s="122"/>
      <c r="B113" s="103">
        <v>1</v>
      </c>
      <c r="C113" s="92">
        <v>6</v>
      </c>
      <c r="D113" s="94">
        <v>3</v>
      </c>
      <c r="E113" s="14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17"/>
    </row>
    <row r="114" spans="1:25">
      <c r="A114" s="122"/>
      <c r="B114" s="104" t="s">
        <v>155</v>
      </c>
      <c r="C114" s="96"/>
      <c r="D114" s="110">
        <v>3</v>
      </c>
      <c r="E114" s="14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17"/>
    </row>
    <row r="115" spans="1:25">
      <c r="A115" s="122"/>
      <c r="B115" s="2" t="s">
        <v>156</v>
      </c>
      <c r="C115" s="118"/>
      <c r="D115" s="95">
        <v>3</v>
      </c>
      <c r="E115" s="14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17"/>
    </row>
    <row r="116" spans="1:25">
      <c r="A116" s="122"/>
      <c r="B116" s="2" t="s">
        <v>157</v>
      </c>
      <c r="C116" s="118"/>
      <c r="D116" s="95">
        <v>0</v>
      </c>
      <c r="E116" s="178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17"/>
    </row>
    <row r="117" spans="1:25">
      <c r="A117" s="122"/>
      <c r="B117" s="2" t="s">
        <v>93</v>
      </c>
      <c r="C117" s="118"/>
      <c r="D117" s="97">
        <v>0</v>
      </c>
      <c r="E117" s="14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20"/>
    </row>
    <row r="118" spans="1:25">
      <c r="A118" s="122"/>
      <c r="B118" s="105" t="s">
        <v>158</v>
      </c>
      <c r="C118" s="118"/>
      <c r="D118" s="97">
        <v>0</v>
      </c>
      <c r="E118" s="14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20"/>
    </row>
    <row r="119" spans="1:25">
      <c r="B119" s="128"/>
      <c r="C119" s="104"/>
      <c r="D119" s="115"/>
    </row>
    <row r="120" spans="1:25">
      <c r="B120" s="132" t="s">
        <v>219</v>
      </c>
      <c r="Y120" s="116" t="s">
        <v>170</v>
      </c>
    </row>
    <row r="121" spans="1:25">
      <c r="A121" s="112" t="s">
        <v>19</v>
      </c>
      <c r="B121" s="102" t="s">
        <v>119</v>
      </c>
      <c r="C121" s="99" t="s">
        <v>120</v>
      </c>
      <c r="D121" s="100" t="s">
        <v>141</v>
      </c>
      <c r="E121" s="101" t="s">
        <v>141</v>
      </c>
      <c r="F121" s="14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16">
        <v>1</v>
      </c>
    </row>
    <row r="122" spans="1:25">
      <c r="A122" s="122"/>
      <c r="B122" s="103" t="s">
        <v>142</v>
      </c>
      <c r="C122" s="92" t="s">
        <v>142</v>
      </c>
      <c r="D122" s="139" t="s">
        <v>143</v>
      </c>
      <c r="E122" s="140" t="s">
        <v>144</v>
      </c>
      <c r="F122" s="14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16" t="s">
        <v>3</v>
      </c>
    </row>
    <row r="123" spans="1:25">
      <c r="A123" s="122"/>
      <c r="B123" s="103"/>
      <c r="C123" s="92"/>
      <c r="D123" s="93" t="s">
        <v>153</v>
      </c>
      <c r="E123" s="94" t="s">
        <v>153</v>
      </c>
      <c r="F123" s="14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16">
        <v>2</v>
      </c>
    </row>
    <row r="124" spans="1:25">
      <c r="A124" s="122"/>
      <c r="B124" s="103"/>
      <c r="C124" s="92"/>
      <c r="D124" s="113"/>
      <c r="E124" s="113"/>
      <c r="F124" s="14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16">
        <v>2</v>
      </c>
    </row>
    <row r="125" spans="1:25">
      <c r="A125" s="122"/>
      <c r="B125" s="102">
        <v>1</v>
      </c>
      <c r="C125" s="98">
        <v>1</v>
      </c>
      <c r="D125" s="106"/>
      <c r="E125" s="106">
        <v>1.2</v>
      </c>
      <c r="F125" s="14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16">
        <v>1</v>
      </c>
    </row>
    <row r="126" spans="1:25">
      <c r="A126" s="122"/>
      <c r="B126" s="103">
        <v>1</v>
      </c>
      <c r="C126" s="92">
        <v>2</v>
      </c>
      <c r="D126" s="137" t="s">
        <v>159</v>
      </c>
      <c r="E126" s="94">
        <v>1.2</v>
      </c>
      <c r="F126" s="14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16">
        <v>7</v>
      </c>
    </row>
    <row r="127" spans="1:25">
      <c r="A127" s="122"/>
      <c r="B127" s="103">
        <v>1</v>
      </c>
      <c r="C127" s="92">
        <v>3</v>
      </c>
      <c r="D127" s="94"/>
      <c r="E127" s="94">
        <v>1</v>
      </c>
      <c r="F127" s="14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116">
        <v>16</v>
      </c>
    </row>
    <row r="128" spans="1:25">
      <c r="A128" s="122"/>
      <c r="B128" s="103">
        <v>1</v>
      </c>
      <c r="C128" s="92">
        <v>4</v>
      </c>
      <c r="D128" s="94"/>
      <c r="E128" s="94">
        <v>1</v>
      </c>
      <c r="F128" s="14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16">
        <v>1.13333333333333</v>
      </c>
    </row>
    <row r="129" spans="1:25">
      <c r="A129" s="122"/>
      <c r="B129" s="103">
        <v>1</v>
      </c>
      <c r="C129" s="92">
        <v>5</v>
      </c>
      <c r="D129" s="137" t="s">
        <v>159</v>
      </c>
      <c r="E129" s="94">
        <v>1.2</v>
      </c>
      <c r="F129" s="14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17"/>
    </row>
    <row r="130" spans="1:25">
      <c r="A130" s="122"/>
      <c r="B130" s="103">
        <v>1</v>
      </c>
      <c r="C130" s="92">
        <v>6</v>
      </c>
      <c r="D130" s="94"/>
      <c r="E130" s="94">
        <v>1.2</v>
      </c>
      <c r="F130" s="14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117"/>
    </row>
    <row r="131" spans="1:25">
      <c r="A131" s="122"/>
      <c r="B131" s="104" t="s">
        <v>155</v>
      </c>
      <c r="C131" s="96"/>
      <c r="D131" s="110" t="s">
        <v>330</v>
      </c>
      <c r="E131" s="110">
        <v>1.1333333333333335</v>
      </c>
      <c r="F131" s="14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117"/>
    </row>
    <row r="132" spans="1:25">
      <c r="A132" s="122"/>
      <c r="B132" s="2" t="s">
        <v>156</v>
      </c>
      <c r="C132" s="118"/>
      <c r="D132" s="95" t="s">
        <v>330</v>
      </c>
      <c r="E132" s="95">
        <v>1.2</v>
      </c>
      <c r="F132" s="14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17"/>
    </row>
    <row r="133" spans="1:25">
      <c r="A133" s="122"/>
      <c r="B133" s="2" t="s">
        <v>157</v>
      </c>
      <c r="C133" s="118"/>
      <c r="D133" s="95" t="s">
        <v>330</v>
      </c>
      <c r="E133" s="95">
        <v>0.10327955589886442</v>
      </c>
      <c r="F133" s="178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17"/>
    </row>
    <row r="134" spans="1:25">
      <c r="A134" s="122"/>
      <c r="B134" s="2" t="s">
        <v>93</v>
      </c>
      <c r="C134" s="118"/>
      <c r="D134" s="97" t="s">
        <v>330</v>
      </c>
      <c r="E134" s="97">
        <v>9.1129019910762707E-2</v>
      </c>
      <c r="F134" s="14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20"/>
    </row>
    <row r="135" spans="1:25">
      <c r="A135" s="122"/>
      <c r="B135" s="105" t="s">
        <v>158</v>
      </c>
      <c r="C135" s="118"/>
      <c r="D135" s="97" t="s">
        <v>330</v>
      </c>
      <c r="E135" s="97">
        <v>3.1086244689504383E-15</v>
      </c>
      <c r="F135" s="14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20"/>
    </row>
    <row r="136" spans="1:25">
      <c r="B136" s="128"/>
      <c r="C136" s="104"/>
      <c r="D136" s="115"/>
      <c r="E136" s="115"/>
    </row>
    <row r="137" spans="1:25">
      <c r="B137" s="132" t="s">
        <v>220</v>
      </c>
      <c r="Y137" s="116" t="s">
        <v>170</v>
      </c>
    </row>
    <row r="138" spans="1:25">
      <c r="A138" s="112" t="s">
        <v>22</v>
      </c>
      <c r="B138" s="102" t="s">
        <v>119</v>
      </c>
      <c r="C138" s="99" t="s">
        <v>120</v>
      </c>
      <c r="D138" s="100" t="s">
        <v>141</v>
      </c>
      <c r="E138" s="101" t="s">
        <v>141</v>
      </c>
      <c r="F138" s="14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16">
        <v>1</v>
      </c>
    </row>
    <row r="139" spans="1:25">
      <c r="A139" s="122"/>
      <c r="B139" s="103" t="s">
        <v>142</v>
      </c>
      <c r="C139" s="92" t="s">
        <v>142</v>
      </c>
      <c r="D139" s="139" t="s">
        <v>143</v>
      </c>
      <c r="E139" s="140" t="s">
        <v>144</v>
      </c>
      <c r="F139" s="14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16" t="s">
        <v>3</v>
      </c>
    </row>
    <row r="140" spans="1:25">
      <c r="A140" s="122"/>
      <c r="B140" s="103"/>
      <c r="C140" s="92"/>
      <c r="D140" s="93" t="s">
        <v>153</v>
      </c>
      <c r="E140" s="94" t="s">
        <v>153</v>
      </c>
      <c r="F140" s="14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16">
        <v>0</v>
      </c>
    </row>
    <row r="141" spans="1:25">
      <c r="A141" s="122"/>
      <c r="B141" s="103"/>
      <c r="C141" s="92"/>
      <c r="D141" s="113"/>
      <c r="E141" s="113"/>
      <c r="F141" s="14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16">
        <v>0</v>
      </c>
    </row>
    <row r="142" spans="1:25">
      <c r="A142" s="122"/>
      <c r="B142" s="102">
        <v>1</v>
      </c>
      <c r="C142" s="98">
        <v>1</v>
      </c>
      <c r="D142" s="188"/>
      <c r="E142" s="188">
        <v>46.3</v>
      </c>
      <c r="F142" s="189"/>
      <c r="G142" s="190"/>
      <c r="H142" s="190"/>
      <c r="I142" s="190"/>
      <c r="J142" s="190"/>
      <c r="K142" s="190"/>
      <c r="L142" s="190"/>
      <c r="M142" s="190"/>
      <c r="N142" s="190"/>
      <c r="O142" s="190"/>
      <c r="P142" s="190"/>
      <c r="Q142" s="190"/>
      <c r="R142" s="190"/>
      <c r="S142" s="190"/>
      <c r="T142" s="190"/>
      <c r="U142" s="190"/>
      <c r="V142" s="190"/>
      <c r="W142" s="190"/>
      <c r="X142" s="190"/>
      <c r="Y142" s="191">
        <v>1</v>
      </c>
    </row>
    <row r="143" spans="1:25">
      <c r="A143" s="122"/>
      <c r="B143" s="103">
        <v>1</v>
      </c>
      <c r="C143" s="92">
        <v>2</v>
      </c>
      <c r="D143" s="192">
        <v>57.7</v>
      </c>
      <c r="E143" s="192">
        <v>53.1</v>
      </c>
      <c r="F143" s="189"/>
      <c r="G143" s="190"/>
      <c r="H143" s="190"/>
      <c r="I143" s="190"/>
      <c r="J143" s="190"/>
      <c r="K143" s="190"/>
      <c r="L143" s="190"/>
      <c r="M143" s="190"/>
      <c r="N143" s="190"/>
      <c r="O143" s="190"/>
      <c r="P143" s="190"/>
      <c r="Q143" s="190"/>
      <c r="R143" s="190"/>
      <c r="S143" s="190"/>
      <c r="T143" s="190"/>
      <c r="U143" s="190"/>
      <c r="V143" s="190"/>
      <c r="W143" s="190"/>
      <c r="X143" s="190"/>
      <c r="Y143" s="191">
        <v>8</v>
      </c>
    </row>
    <row r="144" spans="1:25">
      <c r="A144" s="122"/>
      <c r="B144" s="103">
        <v>1</v>
      </c>
      <c r="C144" s="92">
        <v>3</v>
      </c>
      <c r="D144" s="192"/>
      <c r="E144" s="192">
        <v>46.8</v>
      </c>
      <c r="F144" s="189"/>
      <c r="G144" s="190"/>
      <c r="H144" s="190"/>
      <c r="I144" s="190"/>
      <c r="J144" s="190"/>
      <c r="K144" s="190"/>
      <c r="L144" s="190"/>
      <c r="M144" s="190"/>
      <c r="N144" s="190"/>
      <c r="O144" s="190"/>
      <c r="P144" s="190"/>
      <c r="Q144" s="190"/>
      <c r="R144" s="190"/>
      <c r="S144" s="190"/>
      <c r="T144" s="190"/>
      <c r="U144" s="190"/>
      <c r="V144" s="190"/>
      <c r="W144" s="190"/>
      <c r="X144" s="190"/>
      <c r="Y144" s="191">
        <v>16</v>
      </c>
    </row>
    <row r="145" spans="1:25">
      <c r="A145" s="122"/>
      <c r="B145" s="103">
        <v>1</v>
      </c>
      <c r="C145" s="92">
        <v>4</v>
      </c>
      <c r="D145" s="192"/>
      <c r="E145" s="192">
        <v>44.8</v>
      </c>
      <c r="F145" s="189"/>
      <c r="G145" s="190"/>
      <c r="H145" s="190"/>
      <c r="I145" s="190"/>
      <c r="J145" s="190"/>
      <c r="K145" s="190"/>
      <c r="L145" s="190"/>
      <c r="M145" s="190"/>
      <c r="N145" s="190"/>
      <c r="O145" s="190"/>
      <c r="P145" s="190"/>
      <c r="Q145" s="190"/>
      <c r="R145" s="190"/>
      <c r="S145" s="190"/>
      <c r="T145" s="190"/>
      <c r="U145" s="190"/>
      <c r="V145" s="190"/>
      <c r="W145" s="190"/>
      <c r="X145" s="190"/>
      <c r="Y145" s="191">
        <v>54.2916666666667</v>
      </c>
    </row>
    <row r="146" spans="1:25">
      <c r="A146" s="122"/>
      <c r="B146" s="103">
        <v>1</v>
      </c>
      <c r="C146" s="92">
        <v>5</v>
      </c>
      <c r="D146" s="192">
        <v>60.9</v>
      </c>
      <c r="E146" s="192">
        <v>52</v>
      </c>
      <c r="F146" s="189"/>
      <c r="G146" s="190"/>
      <c r="H146" s="190"/>
      <c r="I146" s="190"/>
      <c r="J146" s="190"/>
      <c r="K146" s="190"/>
      <c r="L146" s="190"/>
      <c r="M146" s="190"/>
      <c r="N146" s="190"/>
      <c r="O146" s="190"/>
      <c r="P146" s="190"/>
      <c r="Q146" s="190"/>
      <c r="R146" s="190"/>
      <c r="S146" s="190"/>
      <c r="T146" s="190"/>
      <c r="U146" s="190"/>
      <c r="V146" s="190"/>
      <c r="W146" s="190"/>
      <c r="X146" s="190"/>
      <c r="Y146" s="193"/>
    </row>
    <row r="147" spans="1:25">
      <c r="A147" s="122"/>
      <c r="B147" s="103">
        <v>1</v>
      </c>
      <c r="C147" s="92">
        <v>6</v>
      </c>
      <c r="D147" s="192"/>
      <c r="E147" s="192">
        <v>52.7</v>
      </c>
      <c r="F147" s="189"/>
      <c r="G147" s="190"/>
      <c r="H147" s="190"/>
      <c r="I147" s="190"/>
      <c r="J147" s="190"/>
      <c r="K147" s="190"/>
      <c r="L147" s="190"/>
      <c r="M147" s="190"/>
      <c r="N147" s="190"/>
      <c r="O147" s="190"/>
      <c r="P147" s="190"/>
      <c r="Q147" s="190"/>
      <c r="R147" s="190"/>
      <c r="S147" s="190"/>
      <c r="T147" s="190"/>
      <c r="U147" s="190"/>
      <c r="V147" s="190"/>
      <c r="W147" s="190"/>
      <c r="X147" s="190"/>
      <c r="Y147" s="193"/>
    </row>
    <row r="148" spans="1:25">
      <c r="A148" s="122"/>
      <c r="B148" s="104" t="s">
        <v>155</v>
      </c>
      <c r="C148" s="96"/>
      <c r="D148" s="194">
        <v>59.3</v>
      </c>
      <c r="E148" s="194">
        <v>49.283333333333331</v>
      </c>
      <c r="F148" s="189"/>
      <c r="G148" s="190"/>
      <c r="H148" s="190"/>
      <c r="I148" s="190"/>
      <c r="J148" s="190"/>
      <c r="K148" s="190"/>
      <c r="L148" s="190"/>
      <c r="M148" s="190"/>
      <c r="N148" s="190"/>
      <c r="O148" s="190"/>
      <c r="P148" s="190"/>
      <c r="Q148" s="190"/>
      <c r="R148" s="190"/>
      <c r="S148" s="190"/>
      <c r="T148" s="190"/>
      <c r="U148" s="190"/>
      <c r="V148" s="190"/>
      <c r="W148" s="190"/>
      <c r="X148" s="190"/>
      <c r="Y148" s="193"/>
    </row>
    <row r="149" spans="1:25">
      <c r="A149" s="122"/>
      <c r="B149" s="2" t="s">
        <v>156</v>
      </c>
      <c r="C149" s="118"/>
      <c r="D149" s="195">
        <v>59.3</v>
      </c>
      <c r="E149" s="195">
        <v>49.4</v>
      </c>
      <c r="F149" s="189"/>
      <c r="G149" s="190"/>
      <c r="H149" s="190"/>
      <c r="I149" s="190"/>
      <c r="J149" s="190"/>
      <c r="K149" s="190"/>
      <c r="L149" s="190"/>
      <c r="M149" s="190"/>
      <c r="N149" s="190"/>
      <c r="O149" s="190"/>
      <c r="P149" s="190"/>
      <c r="Q149" s="190"/>
      <c r="R149" s="190"/>
      <c r="S149" s="190"/>
      <c r="T149" s="190"/>
      <c r="U149" s="190"/>
      <c r="V149" s="190"/>
      <c r="W149" s="190"/>
      <c r="X149" s="190"/>
      <c r="Y149" s="193"/>
    </row>
    <row r="150" spans="1:25">
      <c r="A150" s="122"/>
      <c r="B150" s="2" t="s">
        <v>157</v>
      </c>
      <c r="C150" s="118"/>
      <c r="D150" s="195">
        <v>2.2627416997969489</v>
      </c>
      <c r="E150" s="195">
        <v>3.7091328726087296</v>
      </c>
      <c r="F150" s="189"/>
      <c r="G150" s="190"/>
      <c r="H150" s="190"/>
      <c r="I150" s="190"/>
      <c r="J150" s="190"/>
      <c r="K150" s="190"/>
      <c r="L150" s="190"/>
      <c r="M150" s="190"/>
      <c r="N150" s="190"/>
      <c r="O150" s="190"/>
      <c r="P150" s="190"/>
      <c r="Q150" s="190"/>
      <c r="R150" s="190"/>
      <c r="S150" s="190"/>
      <c r="T150" s="190"/>
      <c r="U150" s="190"/>
      <c r="V150" s="190"/>
      <c r="W150" s="190"/>
      <c r="X150" s="190"/>
      <c r="Y150" s="193"/>
    </row>
    <row r="151" spans="1:25">
      <c r="A151" s="122"/>
      <c r="B151" s="2" t="s">
        <v>93</v>
      </c>
      <c r="C151" s="118"/>
      <c r="D151" s="97">
        <v>3.8157532880218364E-2</v>
      </c>
      <c r="E151" s="97">
        <v>7.5261404246372607E-2</v>
      </c>
      <c r="F151" s="14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20"/>
    </row>
    <row r="152" spans="1:25">
      <c r="A152" s="122"/>
      <c r="B152" s="105" t="s">
        <v>158</v>
      </c>
      <c r="C152" s="118"/>
      <c r="D152" s="97">
        <v>9.2248656945509655E-2</v>
      </c>
      <c r="E152" s="97">
        <v>-9.2248656945510987E-2</v>
      </c>
      <c r="F152" s="14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20"/>
    </row>
    <row r="153" spans="1:25">
      <c r="B153" s="128"/>
      <c r="C153" s="104"/>
      <c r="D153" s="115"/>
      <c r="E153" s="115"/>
    </row>
    <row r="154" spans="1:25">
      <c r="B154" s="132" t="s">
        <v>221</v>
      </c>
      <c r="Y154" s="116" t="s">
        <v>170</v>
      </c>
    </row>
    <row r="155" spans="1:25">
      <c r="A155" s="112" t="s">
        <v>25</v>
      </c>
      <c r="B155" s="102" t="s">
        <v>119</v>
      </c>
      <c r="C155" s="99" t="s">
        <v>120</v>
      </c>
      <c r="D155" s="100" t="s">
        <v>141</v>
      </c>
      <c r="E155" s="101" t="s">
        <v>141</v>
      </c>
      <c r="F155" s="14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16">
        <v>1</v>
      </c>
    </row>
    <row r="156" spans="1:25">
      <c r="A156" s="122"/>
      <c r="B156" s="103" t="s">
        <v>142</v>
      </c>
      <c r="C156" s="92" t="s">
        <v>142</v>
      </c>
      <c r="D156" s="139" t="s">
        <v>143</v>
      </c>
      <c r="E156" s="140" t="s">
        <v>144</v>
      </c>
      <c r="F156" s="14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16" t="s">
        <v>3</v>
      </c>
    </row>
    <row r="157" spans="1:25">
      <c r="A157" s="122"/>
      <c r="B157" s="103"/>
      <c r="C157" s="92"/>
      <c r="D157" s="93" t="s">
        <v>122</v>
      </c>
      <c r="E157" s="94" t="s">
        <v>153</v>
      </c>
      <c r="F157" s="14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16">
        <v>1</v>
      </c>
    </row>
    <row r="158" spans="1:25">
      <c r="A158" s="122"/>
      <c r="B158" s="103"/>
      <c r="C158" s="92"/>
      <c r="D158" s="113"/>
      <c r="E158" s="113"/>
      <c r="F158" s="14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16">
        <v>1</v>
      </c>
    </row>
    <row r="159" spans="1:25">
      <c r="A159" s="122"/>
      <c r="B159" s="102">
        <v>1</v>
      </c>
      <c r="C159" s="98">
        <v>1</v>
      </c>
      <c r="D159" s="180"/>
      <c r="E159" s="180">
        <v>17</v>
      </c>
      <c r="F159" s="181"/>
      <c r="G159" s="182"/>
      <c r="H159" s="182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3">
        <v>1</v>
      </c>
    </row>
    <row r="160" spans="1:25">
      <c r="A160" s="122"/>
      <c r="B160" s="103">
        <v>1</v>
      </c>
      <c r="C160" s="92">
        <v>2</v>
      </c>
      <c r="D160" s="184">
        <v>15</v>
      </c>
      <c r="E160" s="184">
        <v>18</v>
      </c>
      <c r="F160" s="181"/>
      <c r="G160" s="182"/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3">
        <v>9</v>
      </c>
    </row>
    <row r="161" spans="1:25">
      <c r="A161" s="122"/>
      <c r="B161" s="103">
        <v>1</v>
      </c>
      <c r="C161" s="92">
        <v>3</v>
      </c>
      <c r="D161" s="184"/>
      <c r="E161" s="184">
        <v>17</v>
      </c>
      <c r="F161" s="181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3">
        <v>16</v>
      </c>
    </row>
    <row r="162" spans="1:25">
      <c r="A162" s="122"/>
      <c r="B162" s="103">
        <v>1</v>
      </c>
      <c r="C162" s="92">
        <v>4</v>
      </c>
      <c r="D162" s="184"/>
      <c r="E162" s="184">
        <v>18</v>
      </c>
      <c r="F162" s="181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3">
        <v>16.25</v>
      </c>
    </row>
    <row r="163" spans="1:25">
      <c r="A163" s="122"/>
      <c r="B163" s="103">
        <v>1</v>
      </c>
      <c r="C163" s="92">
        <v>5</v>
      </c>
      <c r="D163" s="184">
        <v>15</v>
      </c>
      <c r="E163" s="184">
        <v>18</v>
      </c>
      <c r="F163" s="181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5"/>
    </row>
    <row r="164" spans="1:25">
      <c r="A164" s="122"/>
      <c r="B164" s="103">
        <v>1</v>
      </c>
      <c r="C164" s="92">
        <v>6</v>
      </c>
      <c r="D164" s="184"/>
      <c r="E164" s="184">
        <v>17</v>
      </c>
      <c r="F164" s="181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5"/>
    </row>
    <row r="165" spans="1:25">
      <c r="A165" s="122"/>
      <c r="B165" s="104" t="s">
        <v>155</v>
      </c>
      <c r="C165" s="96"/>
      <c r="D165" s="186">
        <v>15</v>
      </c>
      <c r="E165" s="186">
        <v>17.5</v>
      </c>
      <c r="F165" s="181"/>
      <c r="G165" s="182"/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5"/>
    </row>
    <row r="166" spans="1:25">
      <c r="A166" s="122"/>
      <c r="B166" s="2" t="s">
        <v>156</v>
      </c>
      <c r="C166" s="118"/>
      <c r="D166" s="187">
        <v>15</v>
      </c>
      <c r="E166" s="187">
        <v>17.5</v>
      </c>
      <c r="F166" s="181"/>
      <c r="G166" s="182"/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5"/>
    </row>
    <row r="167" spans="1:25">
      <c r="A167" s="122"/>
      <c r="B167" s="2" t="s">
        <v>157</v>
      </c>
      <c r="C167" s="118"/>
      <c r="D167" s="187">
        <v>0</v>
      </c>
      <c r="E167" s="187">
        <v>0.54772255750516607</v>
      </c>
      <c r="F167" s="181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5"/>
    </row>
    <row r="168" spans="1:25">
      <c r="A168" s="122"/>
      <c r="B168" s="2" t="s">
        <v>93</v>
      </c>
      <c r="C168" s="118"/>
      <c r="D168" s="97">
        <v>0</v>
      </c>
      <c r="E168" s="97">
        <v>3.129843185743806E-2</v>
      </c>
      <c r="F168" s="14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20"/>
    </row>
    <row r="169" spans="1:25">
      <c r="A169" s="122"/>
      <c r="B169" s="105" t="s">
        <v>158</v>
      </c>
      <c r="C169" s="118"/>
      <c r="D169" s="97">
        <v>-7.6923076923076872E-2</v>
      </c>
      <c r="E169" s="97">
        <v>7.6923076923076872E-2</v>
      </c>
      <c r="F169" s="14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120"/>
    </row>
    <row r="170" spans="1:25">
      <c r="B170" s="128"/>
      <c r="C170" s="104"/>
      <c r="D170" s="115"/>
      <c r="E170" s="115"/>
    </row>
    <row r="171" spans="1:25">
      <c r="B171" s="132" t="s">
        <v>222</v>
      </c>
      <c r="Y171" s="116" t="s">
        <v>170</v>
      </c>
    </row>
    <row r="172" spans="1:25">
      <c r="A172" s="112" t="s">
        <v>50</v>
      </c>
      <c r="B172" s="102" t="s">
        <v>119</v>
      </c>
      <c r="C172" s="99" t="s">
        <v>120</v>
      </c>
      <c r="D172" s="100" t="s">
        <v>141</v>
      </c>
      <c r="E172" s="14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16">
        <v>1</v>
      </c>
    </row>
    <row r="173" spans="1:25">
      <c r="A173" s="122"/>
      <c r="B173" s="103" t="s">
        <v>142</v>
      </c>
      <c r="C173" s="92" t="s">
        <v>142</v>
      </c>
      <c r="D173" s="139" t="s">
        <v>144</v>
      </c>
      <c r="E173" s="14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16" t="s">
        <v>3</v>
      </c>
    </row>
    <row r="174" spans="1:25">
      <c r="A174" s="122"/>
      <c r="B174" s="103"/>
      <c r="C174" s="92"/>
      <c r="D174" s="93" t="s">
        <v>153</v>
      </c>
      <c r="E174" s="14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16">
        <v>0</v>
      </c>
    </row>
    <row r="175" spans="1:25">
      <c r="A175" s="122"/>
      <c r="B175" s="103"/>
      <c r="C175" s="92"/>
      <c r="D175" s="113"/>
      <c r="E175" s="14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16">
        <v>0</v>
      </c>
    </row>
    <row r="176" spans="1:25">
      <c r="A176" s="122"/>
      <c r="B176" s="102">
        <v>1</v>
      </c>
      <c r="C176" s="98">
        <v>1</v>
      </c>
      <c r="D176" s="188">
        <v>89</v>
      </c>
      <c r="E176" s="189"/>
      <c r="F176" s="19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/>
      <c r="Q176" s="190"/>
      <c r="R176" s="190"/>
      <c r="S176" s="190"/>
      <c r="T176" s="190"/>
      <c r="U176" s="190"/>
      <c r="V176" s="190"/>
      <c r="W176" s="190"/>
      <c r="X176" s="190"/>
      <c r="Y176" s="191">
        <v>1</v>
      </c>
    </row>
    <row r="177" spans="1:25">
      <c r="A177" s="122"/>
      <c r="B177" s="103">
        <v>1</v>
      </c>
      <c r="C177" s="92">
        <v>2</v>
      </c>
      <c r="D177" s="192">
        <v>89</v>
      </c>
      <c r="E177" s="189"/>
      <c r="F177" s="19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/>
      <c r="Q177" s="190"/>
      <c r="R177" s="190"/>
      <c r="S177" s="190"/>
      <c r="T177" s="190"/>
      <c r="U177" s="190"/>
      <c r="V177" s="190"/>
      <c r="W177" s="190"/>
      <c r="X177" s="190"/>
      <c r="Y177" s="191">
        <v>10</v>
      </c>
    </row>
    <row r="178" spans="1:25">
      <c r="A178" s="122"/>
      <c r="B178" s="103">
        <v>1</v>
      </c>
      <c r="C178" s="92">
        <v>3</v>
      </c>
      <c r="D178" s="192">
        <v>89</v>
      </c>
      <c r="E178" s="189"/>
      <c r="F178" s="19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/>
      <c r="Q178" s="190"/>
      <c r="R178" s="190"/>
      <c r="S178" s="190"/>
      <c r="T178" s="190"/>
      <c r="U178" s="190"/>
      <c r="V178" s="190"/>
      <c r="W178" s="190"/>
      <c r="X178" s="190"/>
      <c r="Y178" s="191">
        <v>16</v>
      </c>
    </row>
    <row r="179" spans="1:25">
      <c r="A179" s="122"/>
      <c r="B179" s="103">
        <v>1</v>
      </c>
      <c r="C179" s="92">
        <v>4</v>
      </c>
      <c r="D179" s="192">
        <v>93</v>
      </c>
      <c r="E179" s="189"/>
      <c r="F179" s="19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/>
      <c r="Q179" s="190"/>
      <c r="R179" s="190"/>
      <c r="S179" s="190"/>
      <c r="T179" s="190"/>
      <c r="U179" s="190"/>
      <c r="V179" s="190"/>
      <c r="W179" s="190"/>
      <c r="X179" s="190"/>
      <c r="Y179" s="191">
        <v>89.8333333333333</v>
      </c>
    </row>
    <row r="180" spans="1:25">
      <c r="A180" s="122"/>
      <c r="B180" s="103">
        <v>1</v>
      </c>
      <c r="C180" s="92">
        <v>5</v>
      </c>
      <c r="D180" s="192">
        <v>94</v>
      </c>
      <c r="E180" s="189"/>
      <c r="F180" s="19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/>
      <c r="Q180" s="190"/>
      <c r="R180" s="190"/>
      <c r="S180" s="190"/>
      <c r="T180" s="190"/>
      <c r="U180" s="190"/>
      <c r="V180" s="190"/>
      <c r="W180" s="190"/>
      <c r="X180" s="190"/>
      <c r="Y180" s="193"/>
    </row>
    <row r="181" spans="1:25">
      <c r="A181" s="122"/>
      <c r="B181" s="103">
        <v>1</v>
      </c>
      <c r="C181" s="92">
        <v>6</v>
      </c>
      <c r="D181" s="192">
        <v>85</v>
      </c>
      <c r="E181" s="189"/>
      <c r="F181" s="19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/>
      <c r="Q181" s="190"/>
      <c r="R181" s="190"/>
      <c r="S181" s="190"/>
      <c r="T181" s="190"/>
      <c r="U181" s="190"/>
      <c r="V181" s="190"/>
      <c r="W181" s="190"/>
      <c r="X181" s="190"/>
      <c r="Y181" s="193"/>
    </row>
    <row r="182" spans="1:25">
      <c r="A182" s="122"/>
      <c r="B182" s="104" t="s">
        <v>155</v>
      </c>
      <c r="C182" s="96"/>
      <c r="D182" s="194">
        <v>89.833333333333329</v>
      </c>
      <c r="E182" s="189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0"/>
      <c r="S182" s="190"/>
      <c r="T182" s="190"/>
      <c r="U182" s="190"/>
      <c r="V182" s="190"/>
      <c r="W182" s="190"/>
      <c r="X182" s="190"/>
      <c r="Y182" s="193"/>
    </row>
    <row r="183" spans="1:25">
      <c r="A183" s="122"/>
      <c r="B183" s="2" t="s">
        <v>156</v>
      </c>
      <c r="C183" s="118"/>
      <c r="D183" s="195">
        <v>89</v>
      </c>
      <c r="E183" s="189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190"/>
      <c r="S183" s="190"/>
      <c r="T183" s="190"/>
      <c r="U183" s="190"/>
      <c r="V183" s="190"/>
      <c r="W183" s="190"/>
      <c r="X183" s="190"/>
      <c r="Y183" s="193"/>
    </row>
    <row r="184" spans="1:25">
      <c r="A184" s="122"/>
      <c r="B184" s="2" t="s">
        <v>157</v>
      </c>
      <c r="C184" s="118"/>
      <c r="D184" s="195">
        <v>3.2506409624359724</v>
      </c>
      <c r="E184" s="189"/>
      <c r="F184" s="19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/>
      <c r="Q184" s="190"/>
      <c r="R184" s="190"/>
      <c r="S184" s="190"/>
      <c r="T184" s="190"/>
      <c r="U184" s="190"/>
      <c r="V184" s="190"/>
      <c r="W184" s="190"/>
      <c r="X184" s="190"/>
      <c r="Y184" s="193"/>
    </row>
    <row r="185" spans="1:25">
      <c r="A185" s="122"/>
      <c r="B185" s="2" t="s">
        <v>93</v>
      </c>
      <c r="C185" s="118"/>
      <c r="D185" s="97">
        <v>3.6185242624519179E-2</v>
      </c>
      <c r="E185" s="14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20"/>
    </row>
    <row r="186" spans="1:25">
      <c r="A186" s="122"/>
      <c r="B186" s="105" t="s">
        <v>158</v>
      </c>
      <c r="C186" s="118"/>
      <c r="D186" s="97">
        <v>2.2204460492503131E-16</v>
      </c>
      <c r="E186" s="14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20"/>
    </row>
    <row r="187" spans="1:25">
      <c r="B187" s="128"/>
      <c r="C187" s="104"/>
      <c r="D187" s="115"/>
    </row>
    <row r="188" spans="1:25">
      <c r="B188" s="132" t="s">
        <v>223</v>
      </c>
      <c r="Y188" s="116" t="s">
        <v>170</v>
      </c>
    </row>
    <row r="189" spans="1:25">
      <c r="A189" s="112" t="s">
        <v>28</v>
      </c>
      <c r="B189" s="102" t="s">
        <v>119</v>
      </c>
      <c r="C189" s="99" t="s">
        <v>120</v>
      </c>
      <c r="D189" s="100" t="s">
        <v>141</v>
      </c>
      <c r="E189" s="14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16">
        <v>1</v>
      </c>
    </row>
    <row r="190" spans="1:25">
      <c r="A190" s="122"/>
      <c r="B190" s="103" t="s">
        <v>142</v>
      </c>
      <c r="C190" s="92" t="s">
        <v>142</v>
      </c>
      <c r="D190" s="139" t="s">
        <v>143</v>
      </c>
      <c r="E190" s="14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16" t="s">
        <v>3</v>
      </c>
    </row>
    <row r="191" spans="1:25">
      <c r="A191" s="122"/>
      <c r="B191" s="103"/>
      <c r="C191" s="92"/>
      <c r="D191" s="93" t="s">
        <v>153</v>
      </c>
      <c r="E191" s="14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16">
        <v>2</v>
      </c>
    </row>
    <row r="192" spans="1:25">
      <c r="A192" s="122"/>
      <c r="B192" s="103"/>
      <c r="C192" s="92"/>
      <c r="D192" s="113"/>
      <c r="E192" s="14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16">
        <v>2</v>
      </c>
    </row>
    <row r="193" spans="1:25">
      <c r="A193" s="122"/>
      <c r="B193" s="102">
        <v>1</v>
      </c>
      <c r="C193" s="98">
        <v>1</v>
      </c>
      <c r="D193" s="106">
        <v>9.4</v>
      </c>
      <c r="E193" s="14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16">
        <v>1</v>
      </c>
    </row>
    <row r="194" spans="1:25">
      <c r="A194" s="122"/>
      <c r="B194" s="103">
        <v>1</v>
      </c>
      <c r="C194" s="92">
        <v>2</v>
      </c>
      <c r="D194" s="94">
        <v>9.6999999999999993</v>
      </c>
      <c r="E194" s="14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16">
        <v>11</v>
      </c>
    </row>
    <row r="195" spans="1:25">
      <c r="A195" s="122"/>
      <c r="B195" s="104" t="s">
        <v>155</v>
      </c>
      <c r="C195" s="96"/>
      <c r="D195" s="110">
        <v>9.5500000000000007</v>
      </c>
      <c r="E195" s="14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117"/>
    </row>
    <row r="196" spans="1:25">
      <c r="A196" s="122"/>
      <c r="B196" s="2" t="s">
        <v>156</v>
      </c>
      <c r="C196" s="118"/>
      <c r="D196" s="95">
        <v>9.5500000000000007</v>
      </c>
      <c r="E196" s="14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117">
        <v>9.5500000000000007</v>
      </c>
    </row>
    <row r="197" spans="1:25">
      <c r="A197" s="122"/>
      <c r="B197" s="2" t="s">
        <v>157</v>
      </c>
      <c r="C197" s="118"/>
      <c r="D197" s="95">
        <v>0.21213203435596351</v>
      </c>
      <c r="E197" s="178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17"/>
    </row>
    <row r="198" spans="1:25">
      <c r="A198" s="122"/>
      <c r="B198" s="2" t="s">
        <v>93</v>
      </c>
      <c r="C198" s="118"/>
      <c r="D198" s="97">
        <v>2.2212778466593034E-2</v>
      </c>
      <c r="E198" s="14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20"/>
    </row>
    <row r="199" spans="1:25">
      <c r="A199" s="122"/>
      <c r="B199" s="105" t="s">
        <v>158</v>
      </c>
      <c r="C199" s="118"/>
      <c r="D199" s="97">
        <v>0</v>
      </c>
      <c r="E199" s="14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20"/>
    </row>
    <row r="200" spans="1:25">
      <c r="B200" s="128"/>
      <c r="C200" s="104"/>
      <c r="D200" s="115"/>
    </row>
    <row r="201" spans="1:25">
      <c r="B201" s="132" t="s">
        <v>328</v>
      </c>
      <c r="Y201" s="116" t="s">
        <v>66</v>
      </c>
    </row>
    <row r="202" spans="1:25">
      <c r="A202" s="112" t="s">
        <v>0</v>
      </c>
      <c r="B202" s="102" t="s">
        <v>119</v>
      </c>
      <c r="C202" s="99" t="s">
        <v>120</v>
      </c>
      <c r="D202" s="100" t="s">
        <v>141</v>
      </c>
      <c r="E202" s="101" t="s">
        <v>141</v>
      </c>
      <c r="F202" s="101" t="s">
        <v>141</v>
      </c>
      <c r="G202" s="101" t="s">
        <v>141</v>
      </c>
      <c r="H202" s="101" t="s">
        <v>141</v>
      </c>
      <c r="I202" s="101" t="s">
        <v>141</v>
      </c>
      <c r="J202" s="101" t="s">
        <v>141</v>
      </c>
      <c r="K202" s="101" t="s">
        <v>141</v>
      </c>
      <c r="L202" s="101" t="s">
        <v>141</v>
      </c>
      <c r="M202" s="101" t="s">
        <v>141</v>
      </c>
      <c r="N202" s="101" t="s">
        <v>141</v>
      </c>
      <c r="O202" s="101" t="s">
        <v>141</v>
      </c>
      <c r="P202" s="101" t="s">
        <v>141</v>
      </c>
      <c r="Q202" s="101" t="s">
        <v>141</v>
      </c>
      <c r="R202" s="101" t="s">
        <v>141</v>
      </c>
      <c r="S202" s="101" t="s">
        <v>141</v>
      </c>
      <c r="T202" s="101" t="s">
        <v>141</v>
      </c>
      <c r="U202" s="101" t="s">
        <v>141</v>
      </c>
      <c r="V202" s="142" t="s">
        <v>141</v>
      </c>
      <c r="W202" s="148"/>
      <c r="X202" s="2"/>
      <c r="Y202" s="116">
        <v>1E-4</v>
      </c>
    </row>
    <row r="203" spans="1:25">
      <c r="A203" s="122"/>
      <c r="B203" s="103" t="s">
        <v>142</v>
      </c>
      <c r="C203" s="92" t="s">
        <v>142</v>
      </c>
      <c r="D203" s="139" t="s">
        <v>145</v>
      </c>
      <c r="E203" s="140" t="s">
        <v>146</v>
      </c>
      <c r="F203" s="140" t="s">
        <v>147</v>
      </c>
      <c r="G203" s="140" t="s">
        <v>148</v>
      </c>
      <c r="H203" s="140" t="s">
        <v>143</v>
      </c>
      <c r="I203" s="140" t="s">
        <v>149</v>
      </c>
      <c r="J203" s="140" t="s">
        <v>150</v>
      </c>
      <c r="K203" s="140" t="s">
        <v>144</v>
      </c>
      <c r="L203" s="140" t="s">
        <v>151</v>
      </c>
      <c r="M203" s="140" t="s">
        <v>152</v>
      </c>
      <c r="N203" s="140" t="s">
        <v>160</v>
      </c>
      <c r="O203" s="140" t="s">
        <v>161</v>
      </c>
      <c r="P203" s="140" t="s">
        <v>162</v>
      </c>
      <c r="Q203" s="140" t="s">
        <v>163</v>
      </c>
      <c r="R203" s="140" t="s">
        <v>164</v>
      </c>
      <c r="S203" s="140" t="s">
        <v>165</v>
      </c>
      <c r="T203" s="140" t="s">
        <v>166</v>
      </c>
      <c r="U203" s="140" t="s">
        <v>167</v>
      </c>
      <c r="V203" s="143" t="s">
        <v>168</v>
      </c>
      <c r="W203" s="148"/>
      <c r="X203" s="2"/>
      <c r="Y203" s="116" t="s">
        <v>1</v>
      </c>
    </row>
    <row r="204" spans="1:25">
      <c r="A204" s="122"/>
      <c r="B204" s="103"/>
      <c r="C204" s="92"/>
      <c r="D204" s="93" t="s">
        <v>122</v>
      </c>
      <c r="E204" s="94" t="s">
        <v>122</v>
      </c>
      <c r="F204" s="94" t="s">
        <v>122</v>
      </c>
      <c r="G204" s="94" t="s">
        <v>122</v>
      </c>
      <c r="H204" s="94" t="s">
        <v>122</v>
      </c>
      <c r="I204" s="94" t="s">
        <v>122</v>
      </c>
      <c r="J204" s="94" t="s">
        <v>122</v>
      </c>
      <c r="K204" s="94" t="s">
        <v>153</v>
      </c>
      <c r="L204" s="94" t="s">
        <v>169</v>
      </c>
      <c r="M204" s="94" t="s">
        <v>122</v>
      </c>
      <c r="N204" s="94" t="s">
        <v>122</v>
      </c>
      <c r="O204" s="94" t="s">
        <v>122</v>
      </c>
      <c r="P204" s="94" t="s">
        <v>122</v>
      </c>
      <c r="Q204" s="94" t="s">
        <v>169</v>
      </c>
      <c r="R204" s="94" t="s">
        <v>122</v>
      </c>
      <c r="S204" s="94" t="s">
        <v>122</v>
      </c>
      <c r="T204" s="94" t="s">
        <v>122</v>
      </c>
      <c r="U204" s="94" t="s">
        <v>122</v>
      </c>
      <c r="V204" s="144" t="s">
        <v>169</v>
      </c>
      <c r="W204" s="148"/>
      <c r="X204" s="2"/>
      <c r="Y204" s="116">
        <v>3</v>
      </c>
    </row>
    <row r="205" spans="1:25">
      <c r="A205" s="122"/>
      <c r="B205" s="103"/>
      <c r="C205" s="92"/>
      <c r="D205" s="113"/>
      <c r="E205" s="113"/>
      <c r="F205" s="113"/>
      <c r="G205" s="113"/>
      <c r="H205" s="113"/>
      <c r="I205" s="113"/>
      <c r="J205" s="113"/>
      <c r="K205" s="113"/>
      <c r="L205" s="113"/>
      <c r="M205" s="113"/>
      <c r="N205" s="113"/>
      <c r="O205" s="113"/>
      <c r="P205" s="113"/>
      <c r="Q205" s="113"/>
      <c r="R205" s="113"/>
      <c r="S205" s="113"/>
      <c r="T205" s="113"/>
      <c r="U205" s="113"/>
      <c r="V205" s="145"/>
      <c r="W205" s="148"/>
      <c r="X205" s="2"/>
      <c r="Y205" s="116">
        <v>3</v>
      </c>
    </row>
    <row r="206" spans="1:25">
      <c r="A206" s="122"/>
      <c r="B206" s="102">
        <v>1</v>
      </c>
      <c r="C206" s="98">
        <v>1</v>
      </c>
      <c r="D206" s="205">
        <v>0.75476698093298178</v>
      </c>
      <c r="E206" s="205">
        <v>0.77799998034606688</v>
      </c>
      <c r="F206" s="213">
        <v>0.79232343248116877</v>
      </c>
      <c r="G206" s="214">
        <v>0.84729997859540163</v>
      </c>
      <c r="H206" s="213">
        <v>0.7489999810786685</v>
      </c>
      <c r="I206" s="205">
        <v>0.77129998051532311</v>
      </c>
      <c r="J206" s="213">
        <v>0.7729999804723775</v>
      </c>
      <c r="K206" s="205">
        <v>0.72109998178348178</v>
      </c>
      <c r="L206" s="205">
        <v>0.73099998153338674</v>
      </c>
      <c r="M206" s="205">
        <v>0.74699998112919275</v>
      </c>
      <c r="N206" s="205">
        <v>0.71099998203862924</v>
      </c>
      <c r="O206" s="205">
        <v>0.75369998095993651</v>
      </c>
      <c r="P206" s="205">
        <v>0.77189998050016584</v>
      </c>
      <c r="Q206" s="205">
        <v>0.75599998090183362</v>
      </c>
      <c r="R206" s="205">
        <v>0.73884760038275821</v>
      </c>
      <c r="S206" s="205">
        <v>0.73799998135655187</v>
      </c>
      <c r="T206" s="205">
        <v>0.7729999804723775</v>
      </c>
      <c r="U206" s="223">
        <v>0.73999998130602762</v>
      </c>
      <c r="V206" s="230">
        <v>0.76199998075026087</v>
      </c>
      <c r="W206" s="224"/>
      <c r="X206" s="207"/>
      <c r="Y206" s="208">
        <v>1E-4</v>
      </c>
    </row>
    <row r="207" spans="1:25">
      <c r="A207" s="122"/>
      <c r="B207" s="103">
        <v>1</v>
      </c>
      <c r="C207" s="92">
        <v>2</v>
      </c>
      <c r="D207" s="209">
        <v>0.74638098114483009</v>
      </c>
      <c r="E207" s="209">
        <v>0.77499998042185325</v>
      </c>
      <c r="F207" s="215">
        <v>0.78477844628238236</v>
      </c>
      <c r="G207" s="216">
        <v>0.83639997887075879</v>
      </c>
      <c r="H207" s="215">
        <v>0.75299998097762</v>
      </c>
      <c r="I207" s="209">
        <v>0.77449998043448431</v>
      </c>
      <c r="J207" s="215">
        <v>0.75099998102814425</v>
      </c>
      <c r="K207" s="209">
        <v>0.72809998160664691</v>
      </c>
      <c r="L207" s="209">
        <v>0.74299998123024125</v>
      </c>
      <c r="M207" s="209">
        <v>0.74999998105340637</v>
      </c>
      <c r="N207" s="209">
        <v>0.71099998203862924</v>
      </c>
      <c r="O207" s="209">
        <v>0.75399998095235787</v>
      </c>
      <c r="P207" s="209">
        <v>0.77879998032585718</v>
      </c>
      <c r="Q207" s="209">
        <v>0.74599998115445487</v>
      </c>
      <c r="R207" s="209">
        <v>0.75381640607776834</v>
      </c>
      <c r="S207" s="209">
        <v>0.73799998135655187</v>
      </c>
      <c r="T207" s="209">
        <v>0.77799998034606688</v>
      </c>
      <c r="U207" s="226">
        <v>0.74399998120497912</v>
      </c>
      <c r="V207" s="227">
        <v>0.76399998069973662</v>
      </c>
      <c r="W207" s="224"/>
      <c r="X207" s="207"/>
      <c r="Y207" s="208" t="e">
        <v>#N/A</v>
      </c>
    </row>
    <row r="208" spans="1:25">
      <c r="A208" s="122"/>
      <c r="B208" s="103">
        <v>1</v>
      </c>
      <c r="C208" s="92">
        <v>3</v>
      </c>
      <c r="D208" s="209">
        <v>0.74281198123499048</v>
      </c>
      <c r="E208" s="209">
        <v>0.77099998052290175</v>
      </c>
      <c r="F208" s="215">
        <v>0.78054204002832117</v>
      </c>
      <c r="G208" s="216">
        <v>0.80429997968167299</v>
      </c>
      <c r="H208" s="215">
        <v>0.76399998069973662</v>
      </c>
      <c r="I208" s="209">
        <v>0.75929998081846861</v>
      </c>
      <c r="J208" s="215">
        <v>0.75599998090183362</v>
      </c>
      <c r="K208" s="215">
        <v>0.71879998184158467</v>
      </c>
      <c r="L208" s="111">
        <v>0.75799998085130937</v>
      </c>
      <c r="M208" s="111">
        <v>0.73599998140707612</v>
      </c>
      <c r="N208" s="111">
        <v>0.72399998171022162</v>
      </c>
      <c r="O208" s="111">
        <v>0.76549998066184344</v>
      </c>
      <c r="P208" s="111">
        <v>0.76989998055069009</v>
      </c>
      <c r="Q208" s="111">
        <v>0.74799998110393062</v>
      </c>
      <c r="R208" s="111">
        <v>0.74207581063747374</v>
      </c>
      <c r="S208" s="111">
        <v>0.74799998110393062</v>
      </c>
      <c r="T208" s="209">
        <v>0.78699998011870775</v>
      </c>
      <c r="U208" s="226">
        <v>0.7489999810786685</v>
      </c>
      <c r="V208" s="227">
        <v>0.76499998067447461</v>
      </c>
      <c r="W208" s="224"/>
      <c r="X208" s="207"/>
      <c r="Y208" s="208">
        <v>16</v>
      </c>
    </row>
    <row r="209" spans="1:25">
      <c r="A209" s="122"/>
      <c r="B209" s="103">
        <v>1</v>
      </c>
      <c r="C209" s="92">
        <v>4</v>
      </c>
      <c r="D209" s="209">
        <v>0.7527309809844156</v>
      </c>
      <c r="E209" s="209">
        <v>0.76299998072499875</v>
      </c>
      <c r="F209" s="215">
        <v>0.78686360585721282</v>
      </c>
      <c r="G209" s="216">
        <v>0.82629997912590625</v>
      </c>
      <c r="H209" s="215">
        <v>0.7409999812807655</v>
      </c>
      <c r="I209" s="209">
        <v>0.75759998086141422</v>
      </c>
      <c r="J209" s="215">
        <v>0.74599998115445487</v>
      </c>
      <c r="K209" s="215">
        <v>0.72169998176832451</v>
      </c>
      <c r="L209" s="111">
        <v>0.7649999806744745</v>
      </c>
      <c r="M209" s="111">
        <v>0.7649999806744745</v>
      </c>
      <c r="N209" s="111">
        <v>0.70499998219020199</v>
      </c>
      <c r="O209" s="111">
        <v>0.75569998090941226</v>
      </c>
      <c r="P209" s="111">
        <v>0.77109998052037554</v>
      </c>
      <c r="Q209" s="217">
        <v>0.78299998021975625</v>
      </c>
      <c r="R209" s="111">
        <v>0.75706381066219308</v>
      </c>
      <c r="S209" s="111">
        <v>0.74999998105340637</v>
      </c>
      <c r="T209" s="209">
        <v>0.78199998024501849</v>
      </c>
      <c r="U209" s="226">
        <v>0.75999998080078512</v>
      </c>
      <c r="V209" s="227">
        <v>0.76999998054816388</v>
      </c>
      <c r="W209" s="224"/>
      <c r="X209" s="207"/>
      <c r="Y209" s="208">
        <v>0.75491973877963869</v>
      </c>
    </row>
    <row r="210" spans="1:25">
      <c r="A210" s="122"/>
      <c r="B210" s="103">
        <v>1</v>
      </c>
      <c r="C210" s="92">
        <v>5</v>
      </c>
      <c r="D210" s="209">
        <v>0.75362848096174273</v>
      </c>
      <c r="E210" s="209">
        <v>0.77399998044711538</v>
      </c>
      <c r="F210" s="209">
        <v>0.79324955172690403</v>
      </c>
      <c r="G210" s="216">
        <v>0.8226999792168499</v>
      </c>
      <c r="H210" s="209">
        <v>0.7489999810786685</v>
      </c>
      <c r="I210" s="209">
        <v>0.74929998107108986</v>
      </c>
      <c r="J210" s="209">
        <v>0.75399998095235787</v>
      </c>
      <c r="K210" s="209">
        <v>0.71399998196284287</v>
      </c>
      <c r="L210" s="209">
        <v>0.76399998069973662</v>
      </c>
      <c r="M210" s="209">
        <v>0.75899998082604725</v>
      </c>
      <c r="N210" s="209">
        <v>0.736999981381814</v>
      </c>
      <c r="O210" s="209">
        <v>0.75579998090688605</v>
      </c>
      <c r="P210" s="209">
        <v>0.77279998047742993</v>
      </c>
      <c r="Q210" s="209">
        <v>0.74199998125550337</v>
      </c>
      <c r="R210" s="209">
        <v>0.72322165660673077</v>
      </c>
      <c r="S210" s="209">
        <v>0.74399998120497912</v>
      </c>
      <c r="T210" s="209">
        <v>0.78599998014396999</v>
      </c>
      <c r="U210" s="226">
        <v>0.7569999808765715</v>
      </c>
      <c r="V210" s="227">
        <v>0.77099998052290175</v>
      </c>
      <c r="W210" s="224"/>
      <c r="X210" s="207"/>
      <c r="Y210" s="119"/>
    </row>
    <row r="211" spans="1:25">
      <c r="A211" s="122"/>
      <c r="B211" s="103">
        <v>1</v>
      </c>
      <c r="C211" s="92">
        <v>6</v>
      </c>
      <c r="D211" s="209">
        <v>0.75322098097203705</v>
      </c>
      <c r="E211" s="209">
        <v>0.77799998034606688</v>
      </c>
      <c r="F211" s="209">
        <v>0.79313179101939579</v>
      </c>
      <c r="G211" s="216">
        <v>0.80309997971198754</v>
      </c>
      <c r="H211" s="209">
        <v>0.73599998140707612</v>
      </c>
      <c r="I211" s="209">
        <v>0.77659998038143385</v>
      </c>
      <c r="J211" s="209">
        <v>0.74999998105340637</v>
      </c>
      <c r="K211" s="209">
        <v>0.70539998218009714</v>
      </c>
      <c r="L211" s="209">
        <v>0.77199998049763963</v>
      </c>
      <c r="M211" s="209">
        <v>0.75499998092709575</v>
      </c>
      <c r="N211" s="209">
        <v>0.73199998150812462</v>
      </c>
      <c r="O211" s="209">
        <v>0.75429998094477924</v>
      </c>
      <c r="P211" s="209">
        <v>0.776999980371329</v>
      </c>
      <c r="Q211" s="209">
        <v>0.7409999812807655</v>
      </c>
      <c r="R211" s="209">
        <v>0.73207690458310437</v>
      </c>
      <c r="S211" s="209">
        <v>0.75999998080078512</v>
      </c>
      <c r="T211" s="209">
        <v>0.78399998019449413</v>
      </c>
      <c r="U211" s="226">
        <v>0.74699998112919275</v>
      </c>
      <c r="V211" s="227">
        <v>0.768999980573426</v>
      </c>
      <c r="W211" s="224"/>
      <c r="X211" s="207"/>
      <c r="Y211" s="119"/>
    </row>
    <row r="212" spans="1:25">
      <c r="A212" s="122"/>
      <c r="B212" s="104" t="s">
        <v>155</v>
      </c>
      <c r="C212" s="96"/>
      <c r="D212" s="210">
        <v>0.75059006437183295</v>
      </c>
      <c r="E212" s="210">
        <v>0.77316664713483385</v>
      </c>
      <c r="F212" s="210">
        <v>0.78848147789923084</v>
      </c>
      <c r="G212" s="210">
        <v>0.82334997920042952</v>
      </c>
      <c r="H212" s="210">
        <v>0.74866664775375591</v>
      </c>
      <c r="I212" s="210">
        <v>0.7647666473470357</v>
      </c>
      <c r="J212" s="210">
        <v>0.75499998092709575</v>
      </c>
      <c r="K212" s="210">
        <v>0.71818331519049627</v>
      </c>
      <c r="L212" s="210">
        <v>0.75549998091446469</v>
      </c>
      <c r="M212" s="210">
        <v>0.75199998100288212</v>
      </c>
      <c r="N212" s="210">
        <v>0.71999998181127012</v>
      </c>
      <c r="O212" s="210">
        <v>0.75649998088920256</v>
      </c>
      <c r="P212" s="210">
        <v>0.77358331379097456</v>
      </c>
      <c r="Q212" s="210">
        <v>0.75266664765270741</v>
      </c>
      <c r="R212" s="210">
        <v>0.74118369815833807</v>
      </c>
      <c r="S212" s="210">
        <v>0.74633331447936746</v>
      </c>
      <c r="T212" s="210">
        <v>0.78166664692010579</v>
      </c>
      <c r="U212" s="210">
        <v>0.74949998106603744</v>
      </c>
      <c r="V212" s="231">
        <v>0.7668333139614939</v>
      </c>
      <c r="W212" s="224"/>
      <c r="X212" s="207"/>
      <c r="Y212" s="119"/>
    </row>
    <row r="213" spans="1:25">
      <c r="A213" s="122"/>
      <c r="B213" s="2" t="s">
        <v>156</v>
      </c>
      <c r="C213" s="118"/>
      <c r="D213" s="111">
        <v>0.75297598097822627</v>
      </c>
      <c r="E213" s="111">
        <v>0.77449998043448431</v>
      </c>
      <c r="F213" s="111">
        <v>0.78959351916919085</v>
      </c>
      <c r="G213" s="111">
        <v>0.82449997917137807</v>
      </c>
      <c r="H213" s="111">
        <v>0.7489999810786685</v>
      </c>
      <c r="I213" s="111">
        <v>0.76529998066689586</v>
      </c>
      <c r="J213" s="111">
        <v>0.75249998099025106</v>
      </c>
      <c r="K213" s="111">
        <v>0.71994998181253322</v>
      </c>
      <c r="L213" s="111">
        <v>0.760999980775523</v>
      </c>
      <c r="M213" s="111">
        <v>0.75249998099025106</v>
      </c>
      <c r="N213" s="111">
        <v>0.71749998187442543</v>
      </c>
      <c r="O213" s="111">
        <v>0.75499998092709575</v>
      </c>
      <c r="P213" s="111">
        <v>0.77234998048879788</v>
      </c>
      <c r="Q213" s="111">
        <v>0.74699998112919275</v>
      </c>
      <c r="R213" s="111">
        <v>0.74046170551011592</v>
      </c>
      <c r="S213" s="111">
        <v>0.74599998115445487</v>
      </c>
      <c r="T213" s="111">
        <v>0.78299998021975625</v>
      </c>
      <c r="U213" s="111">
        <v>0.74799998110393062</v>
      </c>
      <c r="V213" s="146">
        <v>0.76699998062395025</v>
      </c>
      <c r="W213" s="224"/>
      <c r="X213" s="207"/>
      <c r="Y213" s="119"/>
    </row>
    <row r="214" spans="1:25">
      <c r="A214" s="122"/>
      <c r="B214" s="2" t="s">
        <v>157</v>
      </c>
      <c r="C214" s="118"/>
      <c r="D214" s="111">
        <v>4.8249106173559354E-3</v>
      </c>
      <c r="E214" s="111">
        <v>5.6361924258917636E-3</v>
      </c>
      <c r="F214" s="111">
        <v>5.2627973922079107E-3</v>
      </c>
      <c r="G214" s="111">
        <v>1.7469945179652103E-2</v>
      </c>
      <c r="H214" s="111">
        <v>9.729679433758567E-3</v>
      </c>
      <c r="I214" s="111">
        <v>1.0935385709925471E-2</v>
      </c>
      <c r="J214" s="111">
        <v>9.4657274138349942E-3</v>
      </c>
      <c r="K214" s="111">
        <v>7.7525262740654466E-3</v>
      </c>
      <c r="L214" s="111">
        <v>1.5475787149590884E-2</v>
      </c>
      <c r="M214" s="111">
        <v>1.0119288256904084E-2</v>
      </c>
      <c r="N214" s="111">
        <v>1.2930583573541666E-2</v>
      </c>
      <c r="O214" s="111">
        <v>4.4957756815486105E-3</v>
      </c>
      <c r="P214" s="111">
        <v>3.5233032851963624E-3</v>
      </c>
      <c r="Q214" s="111">
        <v>1.5794513416454166E-2</v>
      </c>
      <c r="R214" s="111">
        <v>1.283421307232206E-2</v>
      </c>
      <c r="S214" s="111">
        <v>8.3346663494656761E-3</v>
      </c>
      <c r="T214" s="111">
        <v>5.3166404089908855E-3</v>
      </c>
      <c r="U214" s="111">
        <v>7.6615923302030741E-3</v>
      </c>
      <c r="V214" s="146">
        <v>3.6560451298261886E-3</v>
      </c>
      <c r="W214" s="224"/>
      <c r="X214" s="207"/>
      <c r="Y214" s="119"/>
    </row>
    <row r="215" spans="1:25">
      <c r="A215" s="122"/>
      <c r="B215" s="2" t="s">
        <v>93</v>
      </c>
      <c r="C215" s="118"/>
      <c r="D215" s="97">
        <v>6.4281567880783127E-3</v>
      </c>
      <c r="E215" s="97">
        <v>7.2897511122318997E-3</v>
      </c>
      <c r="F215" s="97">
        <v>6.674598630052416E-3</v>
      </c>
      <c r="G215" s="97">
        <v>2.1218127917629257E-2</v>
      </c>
      <c r="H215" s="97">
        <v>1.2996010257637065E-2</v>
      </c>
      <c r="I215" s="97">
        <v>1.4298983549897429E-2</v>
      </c>
      <c r="J215" s="97">
        <v>1.2537387619813758E-2</v>
      </c>
      <c r="K215" s="97">
        <v>1.0794634336512133E-2</v>
      </c>
      <c r="L215" s="97">
        <v>2.0484166168818214E-2</v>
      </c>
      <c r="M215" s="97">
        <v>1.3456500681567571E-2</v>
      </c>
      <c r="N215" s="97">
        <v>1.7959144305827349E-2</v>
      </c>
      <c r="O215" s="97">
        <v>5.9428629148994844E-3</v>
      </c>
      <c r="P215" s="97">
        <v>4.5545233750328455E-3</v>
      </c>
      <c r="Q215" s="97">
        <v>2.0984739347374416E-2</v>
      </c>
      <c r="R215" s="97">
        <v>1.7315832909185633E-2</v>
      </c>
      <c r="S215" s="97">
        <v>1.1167485341693251E-2</v>
      </c>
      <c r="T215" s="97">
        <v>6.801672336845018E-3</v>
      </c>
      <c r="U215" s="97">
        <v>1.0222271546032263E-2</v>
      </c>
      <c r="V215" s="147">
        <v>4.7677181771601735E-3</v>
      </c>
      <c r="W215" s="148"/>
      <c r="X215" s="2"/>
      <c r="Y215" s="120"/>
    </row>
    <row r="216" spans="1:25">
      <c r="A216" s="122"/>
      <c r="B216" s="105" t="s">
        <v>158</v>
      </c>
      <c r="C216" s="118"/>
      <c r="D216" s="97">
        <v>-5.7352777856952697E-3</v>
      </c>
      <c r="E216" s="97">
        <v>2.417066002896151E-2</v>
      </c>
      <c r="F216" s="97">
        <v>4.4457360690881131E-2</v>
      </c>
      <c r="G216" s="97">
        <v>9.0645716233902274E-2</v>
      </c>
      <c r="H216" s="97">
        <v>-8.2831203168580725E-3</v>
      </c>
      <c r="I216" s="97">
        <v>1.3043649624680631E-2</v>
      </c>
      <c r="J216" s="97">
        <v>1.0629228954428527E-4</v>
      </c>
      <c r="K216" s="97">
        <v>-4.8662687835568375E-2</v>
      </c>
      <c r="L216" s="97">
        <v>7.6861433741814977E-4</v>
      </c>
      <c r="M216" s="97">
        <v>-3.8676399976989018E-3</v>
      </c>
      <c r="N216" s="97">
        <v>-4.6256251061626674E-2</v>
      </c>
      <c r="O216" s="97">
        <v>2.0932584331658788E-3</v>
      </c>
      <c r="P216" s="97">
        <v>2.4722595068856323E-2</v>
      </c>
      <c r="Q216" s="97">
        <v>-2.9845439338670454E-3</v>
      </c>
      <c r="R216" s="97">
        <v>-1.8195365567610589E-2</v>
      </c>
      <c r="S216" s="97">
        <v>-1.1373956540269514E-2</v>
      </c>
      <c r="T216" s="97">
        <v>3.5430134842817429E-2</v>
      </c>
      <c r="U216" s="97">
        <v>-7.1792502370683353E-3</v>
      </c>
      <c r="V216" s="147">
        <v>1.5781247422559153E-2</v>
      </c>
      <c r="W216" s="148"/>
      <c r="X216" s="2"/>
      <c r="Y216" s="120"/>
    </row>
    <row r="217" spans="1:25">
      <c r="B217" s="128"/>
      <c r="C217" s="104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</row>
    <row r="218" spans="1:25">
      <c r="B218" s="132" t="s">
        <v>224</v>
      </c>
      <c r="Y218" s="116" t="s">
        <v>170</v>
      </c>
    </row>
    <row r="219" spans="1:25">
      <c r="A219" s="112" t="s">
        <v>33</v>
      </c>
      <c r="B219" s="102" t="s">
        <v>119</v>
      </c>
      <c r="C219" s="99" t="s">
        <v>120</v>
      </c>
      <c r="D219" s="100" t="s">
        <v>141</v>
      </c>
      <c r="E219" s="141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16">
        <v>1</v>
      </c>
    </row>
    <row r="220" spans="1:25">
      <c r="A220" s="122"/>
      <c r="B220" s="103" t="s">
        <v>142</v>
      </c>
      <c r="C220" s="92" t="s">
        <v>142</v>
      </c>
      <c r="D220" s="139" t="s">
        <v>143</v>
      </c>
      <c r="E220" s="141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16" t="s">
        <v>3</v>
      </c>
    </row>
    <row r="221" spans="1:25">
      <c r="A221" s="122"/>
      <c r="B221" s="103"/>
      <c r="C221" s="92"/>
      <c r="D221" s="93" t="s">
        <v>153</v>
      </c>
      <c r="E221" s="141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116">
        <v>2</v>
      </c>
    </row>
    <row r="222" spans="1:25">
      <c r="A222" s="122"/>
      <c r="B222" s="103"/>
      <c r="C222" s="92"/>
      <c r="D222" s="113"/>
      <c r="E222" s="141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116">
        <v>2</v>
      </c>
    </row>
    <row r="223" spans="1:25">
      <c r="A223" s="122"/>
      <c r="B223" s="102">
        <v>1</v>
      </c>
      <c r="C223" s="98">
        <v>1</v>
      </c>
      <c r="D223" s="106">
        <v>4.3</v>
      </c>
      <c r="E223" s="14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16">
        <v>1</v>
      </c>
    </row>
    <row r="224" spans="1:25">
      <c r="A224" s="122"/>
      <c r="B224" s="103">
        <v>1</v>
      </c>
      <c r="C224" s="92">
        <v>2</v>
      </c>
      <c r="D224" s="94">
        <v>4.3499999999999996</v>
      </c>
      <c r="E224" s="14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16">
        <v>12</v>
      </c>
    </row>
    <row r="225" spans="1:25">
      <c r="A225" s="122"/>
      <c r="B225" s="104" t="s">
        <v>155</v>
      </c>
      <c r="C225" s="96"/>
      <c r="D225" s="110">
        <v>4.3249999999999993</v>
      </c>
      <c r="E225" s="14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17"/>
    </row>
    <row r="226" spans="1:25">
      <c r="A226" s="122"/>
      <c r="B226" s="2" t="s">
        <v>156</v>
      </c>
      <c r="C226" s="118"/>
      <c r="D226" s="95">
        <v>4.3249999999999993</v>
      </c>
      <c r="E226" s="14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17">
        <v>4.3250000000000002</v>
      </c>
    </row>
    <row r="227" spans="1:25">
      <c r="A227" s="122"/>
      <c r="B227" s="2" t="s">
        <v>157</v>
      </c>
      <c r="C227" s="118"/>
      <c r="D227" s="95">
        <v>3.5355339059327251E-2</v>
      </c>
      <c r="E227" s="178"/>
      <c r="F227" s="179"/>
      <c r="G227" s="179"/>
      <c r="H227" s="179"/>
      <c r="I227" s="179"/>
      <c r="J227" s="179"/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17"/>
    </row>
    <row r="228" spans="1:25">
      <c r="A228" s="122"/>
      <c r="B228" s="2" t="s">
        <v>93</v>
      </c>
      <c r="C228" s="118"/>
      <c r="D228" s="97">
        <v>8.1746448692086148E-3</v>
      </c>
      <c r="E228" s="14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20"/>
    </row>
    <row r="229" spans="1:25">
      <c r="A229" s="122"/>
      <c r="B229" s="105" t="s">
        <v>158</v>
      </c>
      <c r="C229" s="118"/>
      <c r="D229" s="97">
        <v>-2.2204460492503131E-16</v>
      </c>
      <c r="E229" s="14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20"/>
    </row>
    <row r="230" spans="1:25">
      <c r="B230" s="128"/>
      <c r="C230" s="104"/>
      <c r="D230" s="115"/>
    </row>
    <row r="231" spans="1:25">
      <c r="B231" s="132" t="s">
        <v>225</v>
      </c>
      <c r="Y231" s="116" t="s">
        <v>170</v>
      </c>
    </row>
    <row r="232" spans="1:25">
      <c r="A232" s="112" t="s">
        <v>36</v>
      </c>
      <c r="B232" s="102" t="s">
        <v>119</v>
      </c>
      <c r="C232" s="99" t="s">
        <v>120</v>
      </c>
      <c r="D232" s="100" t="s">
        <v>141</v>
      </c>
      <c r="E232" s="14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16">
        <v>1</v>
      </c>
    </row>
    <row r="233" spans="1:25">
      <c r="A233" s="122"/>
      <c r="B233" s="103" t="s">
        <v>142</v>
      </c>
      <c r="C233" s="92" t="s">
        <v>142</v>
      </c>
      <c r="D233" s="139" t="s">
        <v>143</v>
      </c>
      <c r="E233" s="14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16" t="s">
        <v>3</v>
      </c>
    </row>
    <row r="234" spans="1:25">
      <c r="A234" s="122"/>
      <c r="B234" s="103"/>
      <c r="C234" s="92"/>
      <c r="D234" s="93" t="s">
        <v>153</v>
      </c>
      <c r="E234" s="14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16">
        <v>2</v>
      </c>
    </row>
    <row r="235" spans="1:25">
      <c r="A235" s="122"/>
      <c r="B235" s="103"/>
      <c r="C235" s="92"/>
      <c r="D235" s="113"/>
      <c r="E235" s="141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116">
        <v>2</v>
      </c>
    </row>
    <row r="236" spans="1:25">
      <c r="A236" s="122"/>
      <c r="B236" s="102">
        <v>1</v>
      </c>
      <c r="C236" s="98">
        <v>1</v>
      </c>
      <c r="D236" s="106">
        <v>2.4</v>
      </c>
      <c r="E236" s="14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16">
        <v>1</v>
      </c>
    </row>
    <row r="237" spans="1:25">
      <c r="A237" s="122"/>
      <c r="B237" s="103">
        <v>1</v>
      </c>
      <c r="C237" s="92">
        <v>2</v>
      </c>
      <c r="D237" s="94">
        <v>2.5</v>
      </c>
      <c r="E237" s="14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16">
        <v>13</v>
      </c>
    </row>
    <row r="238" spans="1:25">
      <c r="A238" s="122"/>
      <c r="B238" s="104" t="s">
        <v>155</v>
      </c>
      <c r="C238" s="96"/>
      <c r="D238" s="110">
        <v>2.4500000000000002</v>
      </c>
      <c r="E238" s="141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17"/>
    </row>
    <row r="239" spans="1:25">
      <c r="A239" s="122"/>
      <c r="B239" s="2" t="s">
        <v>156</v>
      </c>
      <c r="C239" s="118"/>
      <c r="D239" s="95">
        <v>2.4500000000000002</v>
      </c>
      <c r="E239" s="141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17">
        <v>2.4500000000000002</v>
      </c>
    </row>
    <row r="240" spans="1:25">
      <c r="A240" s="122"/>
      <c r="B240" s="2" t="s">
        <v>157</v>
      </c>
      <c r="C240" s="118"/>
      <c r="D240" s="95">
        <v>7.0710678118654821E-2</v>
      </c>
      <c r="E240" s="178"/>
      <c r="F240" s="179"/>
      <c r="G240" s="179"/>
      <c r="H240" s="179"/>
      <c r="I240" s="179"/>
      <c r="J240" s="179"/>
      <c r="K240" s="179"/>
      <c r="L240" s="179"/>
      <c r="M240" s="179"/>
      <c r="N240" s="179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17"/>
    </row>
    <row r="241" spans="1:25">
      <c r="A241" s="122"/>
      <c r="B241" s="2" t="s">
        <v>93</v>
      </c>
      <c r="C241" s="118"/>
      <c r="D241" s="97">
        <v>2.8861501272920333E-2</v>
      </c>
      <c r="E241" s="14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20"/>
    </row>
    <row r="242" spans="1:25">
      <c r="A242" s="122"/>
      <c r="B242" s="105" t="s">
        <v>158</v>
      </c>
      <c r="C242" s="118"/>
      <c r="D242" s="97">
        <v>0</v>
      </c>
      <c r="E242" s="14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20"/>
    </row>
    <row r="243" spans="1:25">
      <c r="B243" s="128"/>
      <c r="C243" s="104"/>
      <c r="D243" s="115"/>
    </row>
    <row r="244" spans="1:25">
      <c r="B244" s="132" t="s">
        <v>226</v>
      </c>
      <c r="Y244" s="116" t="s">
        <v>170</v>
      </c>
    </row>
    <row r="245" spans="1:25">
      <c r="A245" s="112" t="s">
        <v>39</v>
      </c>
      <c r="B245" s="102" t="s">
        <v>119</v>
      </c>
      <c r="C245" s="99" t="s">
        <v>120</v>
      </c>
      <c r="D245" s="100" t="s">
        <v>141</v>
      </c>
      <c r="E245" s="141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16">
        <v>1</v>
      </c>
    </row>
    <row r="246" spans="1:25">
      <c r="A246" s="122"/>
      <c r="B246" s="103" t="s">
        <v>142</v>
      </c>
      <c r="C246" s="92" t="s">
        <v>142</v>
      </c>
      <c r="D246" s="139" t="s">
        <v>143</v>
      </c>
      <c r="E246" s="141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16" t="s">
        <v>3</v>
      </c>
    </row>
    <row r="247" spans="1:25">
      <c r="A247" s="122"/>
      <c r="B247" s="103"/>
      <c r="C247" s="92"/>
      <c r="D247" s="93" t="s">
        <v>153</v>
      </c>
      <c r="E247" s="141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116">
        <v>2</v>
      </c>
    </row>
    <row r="248" spans="1:25">
      <c r="A248" s="122"/>
      <c r="B248" s="103"/>
      <c r="C248" s="92"/>
      <c r="D248" s="113"/>
      <c r="E248" s="141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116">
        <v>2</v>
      </c>
    </row>
    <row r="249" spans="1:25">
      <c r="A249" s="122"/>
      <c r="B249" s="102">
        <v>1</v>
      </c>
      <c r="C249" s="98">
        <v>1</v>
      </c>
      <c r="D249" s="106">
        <v>1.25</v>
      </c>
      <c r="E249" s="141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16">
        <v>1</v>
      </c>
    </row>
    <row r="250" spans="1:25">
      <c r="A250" s="122"/>
      <c r="B250" s="103">
        <v>1</v>
      </c>
      <c r="C250" s="92">
        <v>2</v>
      </c>
      <c r="D250" s="94">
        <v>1.3</v>
      </c>
      <c r="E250" s="141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16">
        <v>14</v>
      </c>
    </row>
    <row r="251" spans="1:25">
      <c r="A251" s="122"/>
      <c r="B251" s="104" t="s">
        <v>155</v>
      </c>
      <c r="C251" s="96"/>
      <c r="D251" s="110">
        <v>1.2749999999999999</v>
      </c>
      <c r="E251" s="141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17"/>
    </row>
    <row r="252" spans="1:25">
      <c r="A252" s="122"/>
      <c r="B252" s="2" t="s">
        <v>156</v>
      </c>
      <c r="C252" s="118"/>
      <c r="D252" s="95">
        <v>1.2749999999999999</v>
      </c>
      <c r="E252" s="141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17">
        <v>1.2749999999999999</v>
      </c>
    </row>
    <row r="253" spans="1:25">
      <c r="A253" s="122"/>
      <c r="B253" s="2" t="s">
        <v>157</v>
      </c>
      <c r="C253" s="118"/>
      <c r="D253" s="95">
        <v>3.5355339059327411E-2</v>
      </c>
      <c r="E253" s="178"/>
      <c r="F253" s="179"/>
      <c r="G253" s="179"/>
      <c r="H253" s="179"/>
      <c r="I253" s="179"/>
      <c r="J253" s="179"/>
      <c r="K253" s="179"/>
      <c r="L253" s="179"/>
      <c r="M253" s="179"/>
      <c r="N253" s="179"/>
      <c r="O253" s="179"/>
      <c r="P253" s="179"/>
      <c r="Q253" s="179"/>
      <c r="R253" s="179"/>
      <c r="S253" s="179"/>
      <c r="T253" s="179"/>
      <c r="U253" s="179"/>
      <c r="V253" s="179"/>
      <c r="W253" s="179"/>
      <c r="X253" s="179"/>
      <c r="Y253" s="117"/>
    </row>
    <row r="254" spans="1:25">
      <c r="A254" s="122"/>
      <c r="B254" s="2" t="s">
        <v>93</v>
      </c>
      <c r="C254" s="118"/>
      <c r="D254" s="97">
        <v>2.7729677693590127E-2</v>
      </c>
      <c r="E254" s="14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20"/>
    </row>
    <row r="255" spans="1:25">
      <c r="A255" s="122"/>
      <c r="B255" s="105" t="s">
        <v>158</v>
      </c>
      <c r="C255" s="118"/>
      <c r="D255" s="97">
        <v>0</v>
      </c>
      <c r="E255" s="141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120"/>
    </row>
    <row r="256" spans="1:25">
      <c r="B256" s="128"/>
      <c r="C256" s="104"/>
      <c r="D256" s="115"/>
    </row>
    <row r="257" spans="1:25">
      <c r="B257" s="132" t="s">
        <v>227</v>
      </c>
      <c r="Y257" s="116" t="s">
        <v>170</v>
      </c>
    </row>
    <row r="258" spans="1:25">
      <c r="A258" s="112" t="s">
        <v>51</v>
      </c>
      <c r="B258" s="102" t="s">
        <v>119</v>
      </c>
      <c r="C258" s="99" t="s">
        <v>120</v>
      </c>
      <c r="D258" s="100" t="s">
        <v>141</v>
      </c>
      <c r="E258" s="14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16">
        <v>1</v>
      </c>
    </row>
    <row r="259" spans="1:25">
      <c r="A259" s="122"/>
      <c r="B259" s="103" t="s">
        <v>142</v>
      </c>
      <c r="C259" s="92" t="s">
        <v>142</v>
      </c>
      <c r="D259" s="139" t="s">
        <v>144</v>
      </c>
      <c r="E259" s="14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16" t="s">
        <v>1</v>
      </c>
    </row>
    <row r="260" spans="1:25">
      <c r="A260" s="122"/>
      <c r="B260" s="103"/>
      <c r="C260" s="92"/>
      <c r="D260" s="93" t="s">
        <v>153</v>
      </c>
      <c r="E260" s="14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116">
        <v>2</v>
      </c>
    </row>
    <row r="261" spans="1:25">
      <c r="A261" s="122"/>
      <c r="B261" s="103"/>
      <c r="C261" s="92"/>
      <c r="D261" s="113"/>
      <c r="E261" s="14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116">
        <v>2</v>
      </c>
    </row>
    <row r="262" spans="1:25">
      <c r="A262" s="122"/>
      <c r="B262" s="102">
        <v>1</v>
      </c>
      <c r="C262" s="98">
        <v>1</v>
      </c>
      <c r="D262" s="106">
        <v>5.8</v>
      </c>
      <c r="E262" s="14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16">
        <v>1</v>
      </c>
    </row>
    <row r="263" spans="1:25">
      <c r="A263" s="122"/>
      <c r="B263" s="103">
        <v>1</v>
      </c>
      <c r="C263" s="92">
        <v>2</v>
      </c>
      <c r="D263" s="94">
        <v>5.9</v>
      </c>
      <c r="E263" s="14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16">
        <v>15</v>
      </c>
    </row>
    <row r="264" spans="1:25">
      <c r="A264" s="122"/>
      <c r="B264" s="103">
        <v>1</v>
      </c>
      <c r="C264" s="92">
        <v>3</v>
      </c>
      <c r="D264" s="94">
        <v>5.8</v>
      </c>
      <c r="E264" s="14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16">
        <v>16</v>
      </c>
    </row>
    <row r="265" spans="1:25">
      <c r="A265" s="122"/>
      <c r="B265" s="103">
        <v>1</v>
      </c>
      <c r="C265" s="92">
        <v>4</v>
      </c>
      <c r="D265" s="94">
        <v>5.9</v>
      </c>
      <c r="E265" s="14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16">
        <v>5.8</v>
      </c>
    </row>
    <row r="266" spans="1:25">
      <c r="A266" s="122"/>
      <c r="B266" s="103">
        <v>1</v>
      </c>
      <c r="C266" s="92">
        <v>5</v>
      </c>
      <c r="D266" s="94">
        <v>5.7</v>
      </c>
      <c r="E266" s="14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117"/>
    </row>
    <row r="267" spans="1:25">
      <c r="A267" s="122"/>
      <c r="B267" s="103">
        <v>1</v>
      </c>
      <c r="C267" s="92">
        <v>6</v>
      </c>
      <c r="D267" s="94">
        <v>5.7</v>
      </c>
      <c r="E267" s="14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117"/>
    </row>
    <row r="268" spans="1:25">
      <c r="A268" s="122"/>
      <c r="B268" s="104" t="s">
        <v>155</v>
      </c>
      <c r="C268" s="96"/>
      <c r="D268" s="110">
        <v>5.8</v>
      </c>
      <c r="E268" s="14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117"/>
    </row>
    <row r="269" spans="1:25">
      <c r="A269" s="122"/>
      <c r="B269" s="2" t="s">
        <v>156</v>
      </c>
      <c r="C269" s="118"/>
      <c r="D269" s="95">
        <v>5.8</v>
      </c>
      <c r="E269" s="141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117"/>
    </row>
    <row r="270" spans="1:25">
      <c r="A270" s="122"/>
      <c r="B270" s="2" t="s">
        <v>157</v>
      </c>
      <c r="C270" s="118"/>
      <c r="D270" s="95">
        <v>8.9442719099991672E-2</v>
      </c>
      <c r="E270" s="178"/>
      <c r="F270" s="179"/>
      <c r="G270" s="179"/>
      <c r="H270" s="179"/>
      <c r="I270" s="179"/>
      <c r="J270" s="179"/>
      <c r="K270" s="179"/>
      <c r="L270" s="179"/>
      <c r="M270" s="179"/>
      <c r="N270" s="179"/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17"/>
    </row>
    <row r="271" spans="1:25">
      <c r="A271" s="122"/>
      <c r="B271" s="2" t="s">
        <v>93</v>
      </c>
      <c r="C271" s="118"/>
      <c r="D271" s="97">
        <v>1.5421158465515806E-2</v>
      </c>
      <c r="E271" s="14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20"/>
    </row>
    <row r="272" spans="1:25">
      <c r="A272" s="122"/>
      <c r="B272" s="105" t="s">
        <v>158</v>
      </c>
      <c r="C272" s="118"/>
      <c r="D272" s="97">
        <v>0</v>
      </c>
      <c r="E272" s="141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120"/>
    </row>
    <row r="273" spans="1:25">
      <c r="B273" s="128"/>
      <c r="C273" s="104"/>
      <c r="D273" s="115"/>
    </row>
    <row r="274" spans="1:25">
      <c r="B274" s="132" t="s">
        <v>228</v>
      </c>
      <c r="Y274" s="116" t="s">
        <v>170</v>
      </c>
    </row>
    <row r="275" spans="1:25">
      <c r="A275" s="112" t="s">
        <v>42</v>
      </c>
      <c r="B275" s="102" t="s">
        <v>119</v>
      </c>
      <c r="C275" s="99" t="s">
        <v>120</v>
      </c>
      <c r="D275" s="100" t="s">
        <v>141</v>
      </c>
      <c r="E275" s="101" t="s">
        <v>141</v>
      </c>
      <c r="F275" s="141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16">
        <v>1</v>
      </c>
    </row>
    <row r="276" spans="1:25">
      <c r="A276" s="122"/>
      <c r="B276" s="103" t="s">
        <v>142</v>
      </c>
      <c r="C276" s="92" t="s">
        <v>142</v>
      </c>
      <c r="D276" s="139" t="s">
        <v>143</v>
      </c>
      <c r="E276" s="140" t="s">
        <v>144</v>
      </c>
      <c r="F276" s="141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16" t="s">
        <v>3</v>
      </c>
    </row>
    <row r="277" spans="1:25">
      <c r="A277" s="122"/>
      <c r="B277" s="103"/>
      <c r="C277" s="92"/>
      <c r="D277" s="93" t="s">
        <v>153</v>
      </c>
      <c r="E277" s="94" t="s">
        <v>153</v>
      </c>
      <c r="F277" s="141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16">
        <v>1</v>
      </c>
    </row>
    <row r="278" spans="1:25">
      <c r="A278" s="122"/>
      <c r="B278" s="103"/>
      <c r="C278" s="92"/>
      <c r="D278" s="113"/>
      <c r="E278" s="113"/>
      <c r="F278" s="141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16">
        <v>1</v>
      </c>
    </row>
    <row r="279" spans="1:25">
      <c r="A279" s="122"/>
      <c r="B279" s="102">
        <v>1</v>
      </c>
      <c r="C279" s="98">
        <v>1</v>
      </c>
      <c r="D279" s="180"/>
      <c r="E279" s="180">
        <v>28.3</v>
      </c>
      <c r="F279" s="181"/>
      <c r="G279" s="182"/>
      <c r="H279" s="182"/>
      <c r="I279" s="182"/>
      <c r="J279" s="182"/>
      <c r="K279" s="182"/>
      <c r="L279" s="182"/>
      <c r="M279" s="182"/>
      <c r="N279" s="182"/>
      <c r="O279" s="182"/>
      <c r="P279" s="182"/>
      <c r="Q279" s="182"/>
      <c r="R279" s="182"/>
      <c r="S279" s="182"/>
      <c r="T279" s="182"/>
      <c r="U279" s="182"/>
      <c r="V279" s="182"/>
      <c r="W279" s="182"/>
      <c r="X279" s="182"/>
      <c r="Y279" s="183">
        <v>1</v>
      </c>
    </row>
    <row r="280" spans="1:25">
      <c r="A280" s="122"/>
      <c r="B280" s="103">
        <v>1</v>
      </c>
      <c r="C280" s="92">
        <v>2</v>
      </c>
      <c r="D280" s="184">
        <v>16.399999999999999</v>
      </c>
      <c r="E280" s="184">
        <v>28.9</v>
      </c>
      <c r="F280" s="181"/>
      <c r="G280" s="182"/>
      <c r="H280" s="182"/>
      <c r="I280" s="182"/>
      <c r="J280" s="182"/>
      <c r="K280" s="182"/>
      <c r="L280" s="182"/>
      <c r="M280" s="182"/>
      <c r="N280" s="182"/>
      <c r="O280" s="182"/>
      <c r="P280" s="182"/>
      <c r="Q280" s="182"/>
      <c r="R280" s="182"/>
      <c r="S280" s="182"/>
      <c r="T280" s="182"/>
      <c r="U280" s="182"/>
      <c r="V280" s="182"/>
      <c r="W280" s="182"/>
      <c r="X280" s="182"/>
      <c r="Y280" s="183">
        <v>16</v>
      </c>
    </row>
    <row r="281" spans="1:25">
      <c r="A281" s="122"/>
      <c r="B281" s="103">
        <v>1</v>
      </c>
      <c r="C281" s="92">
        <v>3</v>
      </c>
      <c r="D281" s="184"/>
      <c r="E281" s="184">
        <v>28.3</v>
      </c>
      <c r="F281" s="181"/>
      <c r="G281" s="182"/>
      <c r="H281" s="182"/>
      <c r="I281" s="182"/>
      <c r="J281" s="182"/>
      <c r="K281" s="182"/>
      <c r="L281" s="182"/>
      <c r="M281" s="182"/>
      <c r="N281" s="182"/>
      <c r="O281" s="182"/>
      <c r="P281" s="182"/>
      <c r="Q281" s="182"/>
      <c r="R281" s="182"/>
      <c r="S281" s="182"/>
      <c r="T281" s="182"/>
      <c r="U281" s="182"/>
      <c r="V281" s="182"/>
      <c r="W281" s="182"/>
      <c r="X281" s="182"/>
      <c r="Y281" s="183">
        <v>16</v>
      </c>
    </row>
    <row r="282" spans="1:25">
      <c r="A282" s="122"/>
      <c r="B282" s="103">
        <v>1</v>
      </c>
      <c r="C282" s="92">
        <v>4</v>
      </c>
      <c r="D282" s="184"/>
      <c r="E282" s="184">
        <v>28.9</v>
      </c>
      <c r="F282" s="181"/>
      <c r="G282" s="182"/>
      <c r="H282" s="182"/>
      <c r="I282" s="182"/>
      <c r="J282" s="182"/>
      <c r="K282" s="182"/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3">
        <v>22.608333333333299</v>
      </c>
    </row>
    <row r="283" spans="1:25">
      <c r="A283" s="122"/>
      <c r="B283" s="103">
        <v>1</v>
      </c>
      <c r="C283" s="92">
        <v>5</v>
      </c>
      <c r="D283" s="184">
        <v>17</v>
      </c>
      <c r="E283" s="184">
        <v>28.7</v>
      </c>
      <c r="F283" s="181"/>
      <c r="G283" s="182"/>
      <c r="H283" s="182"/>
      <c r="I283" s="182"/>
      <c r="J283" s="182"/>
      <c r="K283" s="182"/>
      <c r="L283" s="182"/>
      <c r="M283" s="182"/>
      <c r="N283" s="182"/>
      <c r="O283" s="182"/>
      <c r="P283" s="182"/>
      <c r="Q283" s="182"/>
      <c r="R283" s="182"/>
      <c r="S283" s="182"/>
      <c r="T283" s="182"/>
      <c r="U283" s="182"/>
      <c r="V283" s="182"/>
      <c r="W283" s="182"/>
      <c r="X283" s="182"/>
      <c r="Y283" s="185"/>
    </row>
    <row r="284" spans="1:25">
      <c r="A284" s="122"/>
      <c r="B284" s="103">
        <v>1</v>
      </c>
      <c r="C284" s="92">
        <v>6</v>
      </c>
      <c r="D284" s="184"/>
      <c r="E284" s="184">
        <v>28</v>
      </c>
      <c r="F284" s="181"/>
      <c r="G284" s="182"/>
      <c r="H284" s="182"/>
      <c r="I284" s="182"/>
      <c r="J284" s="182"/>
      <c r="K284" s="182"/>
      <c r="L284" s="182"/>
      <c r="M284" s="182"/>
      <c r="N284" s="182"/>
      <c r="O284" s="182"/>
      <c r="P284" s="182"/>
      <c r="Q284" s="182"/>
      <c r="R284" s="182"/>
      <c r="S284" s="182"/>
      <c r="T284" s="182"/>
      <c r="U284" s="182"/>
      <c r="V284" s="182"/>
      <c r="W284" s="182"/>
      <c r="X284" s="182"/>
      <c r="Y284" s="185"/>
    </row>
    <row r="285" spans="1:25">
      <c r="A285" s="122"/>
      <c r="B285" s="104" t="s">
        <v>155</v>
      </c>
      <c r="C285" s="96"/>
      <c r="D285" s="186">
        <v>16.7</v>
      </c>
      <c r="E285" s="186">
        <v>28.516666666666666</v>
      </c>
      <c r="F285" s="181"/>
      <c r="G285" s="182"/>
      <c r="H285" s="182"/>
      <c r="I285" s="182"/>
      <c r="J285" s="182"/>
      <c r="K285" s="182"/>
      <c r="L285" s="182"/>
      <c r="M285" s="182"/>
      <c r="N285" s="182"/>
      <c r="O285" s="182"/>
      <c r="P285" s="182"/>
      <c r="Q285" s="182"/>
      <c r="R285" s="182"/>
      <c r="S285" s="182"/>
      <c r="T285" s="182"/>
      <c r="U285" s="182"/>
      <c r="V285" s="182"/>
      <c r="W285" s="182"/>
      <c r="X285" s="182"/>
      <c r="Y285" s="185"/>
    </row>
    <row r="286" spans="1:25">
      <c r="A286" s="122"/>
      <c r="B286" s="2" t="s">
        <v>156</v>
      </c>
      <c r="C286" s="118"/>
      <c r="D286" s="187">
        <v>16.7</v>
      </c>
      <c r="E286" s="187">
        <v>28.5</v>
      </c>
      <c r="F286" s="181"/>
      <c r="G286" s="182"/>
      <c r="H286" s="182"/>
      <c r="I286" s="182"/>
      <c r="J286" s="182"/>
      <c r="K286" s="182"/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5"/>
    </row>
    <row r="287" spans="1:25">
      <c r="A287" s="122"/>
      <c r="B287" s="2" t="s">
        <v>157</v>
      </c>
      <c r="C287" s="118"/>
      <c r="D287" s="187">
        <v>0.42426406871192951</v>
      </c>
      <c r="E287" s="187">
        <v>0.37103458958251601</v>
      </c>
      <c r="F287" s="181"/>
      <c r="G287" s="182"/>
      <c r="H287" s="182"/>
      <c r="I287" s="182"/>
      <c r="J287" s="182"/>
      <c r="K287" s="182"/>
      <c r="L287" s="182"/>
      <c r="M287" s="182"/>
      <c r="N287" s="182"/>
      <c r="O287" s="182"/>
      <c r="P287" s="182"/>
      <c r="Q287" s="182"/>
      <c r="R287" s="182"/>
      <c r="S287" s="182"/>
      <c r="T287" s="182"/>
      <c r="U287" s="182"/>
      <c r="V287" s="182"/>
      <c r="W287" s="182"/>
      <c r="X287" s="182"/>
      <c r="Y287" s="185"/>
    </row>
    <row r="288" spans="1:25">
      <c r="A288" s="122"/>
      <c r="B288" s="2" t="s">
        <v>93</v>
      </c>
      <c r="C288" s="118"/>
      <c r="D288" s="97">
        <v>2.5405034054606559E-2</v>
      </c>
      <c r="E288" s="97">
        <v>1.3011148670339544E-2</v>
      </c>
      <c r="F288" s="141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20"/>
    </row>
    <row r="289" spans="1:25">
      <c r="A289" s="122"/>
      <c r="B289" s="105" t="s">
        <v>158</v>
      </c>
      <c r="C289" s="118"/>
      <c r="D289" s="97">
        <v>-0.26133431625506709</v>
      </c>
      <c r="E289" s="97">
        <v>0.26133431625507009</v>
      </c>
      <c r="F289" s="141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120"/>
    </row>
    <row r="290" spans="1:25">
      <c r="B290" s="128"/>
      <c r="C290" s="104"/>
      <c r="D290" s="115"/>
      <c r="E290" s="115"/>
    </row>
    <row r="291" spans="1:25">
      <c r="B291" s="132" t="s">
        <v>229</v>
      </c>
      <c r="Y291" s="116" t="s">
        <v>170</v>
      </c>
    </row>
    <row r="292" spans="1:25">
      <c r="A292" s="112" t="s">
        <v>5</v>
      </c>
      <c r="B292" s="102" t="s">
        <v>119</v>
      </c>
      <c r="C292" s="99" t="s">
        <v>120</v>
      </c>
      <c r="D292" s="100" t="s">
        <v>141</v>
      </c>
      <c r="E292" s="14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116">
        <v>1</v>
      </c>
    </row>
    <row r="293" spans="1:25">
      <c r="A293" s="122"/>
      <c r="B293" s="103" t="s">
        <v>142</v>
      </c>
      <c r="C293" s="92" t="s">
        <v>142</v>
      </c>
      <c r="D293" s="139" t="s">
        <v>143</v>
      </c>
      <c r="E293" s="14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116" t="s">
        <v>3</v>
      </c>
    </row>
    <row r="294" spans="1:25">
      <c r="A294" s="122"/>
      <c r="B294" s="103"/>
      <c r="C294" s="92"/>
      <c r="D294" s="93" t="s">
        <v>153</v>
      </c>
      <c r="E294" s="14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116">
        <v>2</v>
      </c>
    </row>
    <row r="295" spans="1:25">
      <c r="A295" s="122"/>
      <c r="B295" s="103"/>
      <c r="C295" s="92"/>
      <c r="D295" s="113"/>
      <c r="E295" s="141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116">
        <v>2</v>
      </c>
    </row>
    <row r="296" spans="1:25">
      <c r="A296" s="122"/>
      <c r="B296" s="102">
        <v>1</v>
      </c>
      <c r="C296" s="98">
        <v>1</v>
      </c>
      <c r="D296" s="106">
        <v>5.4</v>
      </c>
      <c r="E296" s="141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116">
        <v>1</v>
      </c>
    </row>
    <row r="297" spans="1:25">
      <c r="A297" s="122"/>
      <c r="B297" s="103">
        <v>1</v>
      </c>
      <c r="C297" s="92">
        <v>2</v>
      </c>
      <c r="D297" s="94">
        <v>5.6</v>
      </c>
      <c r="E297" s="141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116">
        <v>17</v>
      </c>
    </row>
    <row r="298" spans="1:25">
      <c r="A298" s="122"/>
      <c r="B298" s="104" t="s">
        <v>155</v>
      </c>
      <c r="C298" s="96"/>
      <c r="D298" s="110">
        <v>5.5</v>
      </c>
      <c r="E298" s="141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117"/>
    </row>
    <row r="299" spans="1:25">
      <c r="A299" s="122"/>
      <c r="B299" s="2" t="s">
        <v>156</v>
      </c>
      <c r="C299" s="118"/>
      <c r="D299" s="95">
        <v>5.5</v>
      </c>
      <c r="E299" s="141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117">
        <v>5.5</v>
      </c>
    </row>
    <row r="300" spans="1:25">
      <c r="A300" s="122"/>
      <c r="B300" s="2" t="s">
        <v>157</v>
      </c>
      <c r="C300" s="118"/>
      <c r="D300" s="95">
        <v>0.141421356237309</v>
      </c>
      <c r="E300" s="178"/>
      <c r="F300" s="179"/>
      <c r="G300" s="179"/>
      <c r="H300" s="179"/>
      <c r="I300" s="179"/>
      <c r="J300" s="179"/>
      <c r="K300" s="179"/>
      <c r="L300" s="179"/>
      <c r="M300" s="179"/>
      <c r="N300" s="179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17"/>
    </row>
    <row r="301" spans="1:25">
      <c r="A301" s="122"/>
      <c r="B301" s="2" t="s">
        <v>93</v>
      </c>
      <c r="C301" s="118"/>
      <c r="D301" s="97">
        <v>2.5712973861328911E-2</v>
      </c>
      <c r="E301" s="141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120"/>
    </row>
    <row r="302" spans="1:25">
      <c r="A302" s="122"/>
      <c r="B302" s="105" t="s">
        <v>158</v>
      </c>
      <c r="C302" s="118"/>
      <c r="D302" s="97">
        <v>0</v>
      </c>
      <c r="E302" s="141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120"/>
    </row>
    <row r="303" spans="1:25">
      <c r="B303" s="128"/>
      <c r="C303" s="104"/>
      <c r="D303" s="115"/>
    </row>
    <row r="304" spans="1:25">
      <c r="B304" s="132" t="s">
        <v>230</v>
      </c>
      <c r="Y304" s="116" t="s">
        <v>170</v>
      </c>
    </row>
    <row r="305" spans="1:25">
      <c r="A305" s="112" t="s">
        <v>8</v>
      </c>
      <c r="B305" s="102" t="s">
        <v>119</v>
      </c>
      <c r="C305" s="99" t="s">
        <v>120</v>
      </c>
      <c r="D305" s="100" t="s">
        <v>141</v>
      </c>
      <c r="E305" s="101" t="s">
        <v>141</v>
      </c>
      <c r="F305" s="141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16">
        <v>1</v>
      </c>
    </row>
    <row r="306" spans="1:25">
      <c r="A306" s="122"/>
      <c r="B306" s="103" t="s">
        <v>142</v>
      </c>
      <c r="C306" s="92" t="s">
        <v>142</v>
      </c>
      <c r="D306" s="139" t="s">
        <v>143</v>
      </c>
      <c r="E306" s="140" t="s">
        <v>144</v>
      </c>
      <c r="F306" s="141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116" t="s">
        <v>3</v>
      </c>
    </row>
    <row r="307" spans="1:25">
      <c r="A307" s="122"/>
      <c r="B307" s="103"/>
      <c r="C307" s="92"/>
      <c r="D307" s="93" t="s">
        <v>153</v>
      </c>
      <c r="E307" s="94" t="s">
        <v>153</v>
      </c>
      <c r="F307" s="141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116">
        <v>2</v>
      </c>
    </row>
    <row r="308" spans="1:25">
      <c r="A308" s="122"/>
      <c r="B308" s="103"/>
      <c r="C308" s="92"/>
      <c r="D308" s="113"/>
      <c r="E308" s="113"/>
      <c r="F308" s="141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116">
        <v>2</v>
      </c>
    </row>
    <row r="309" spans="1:25">
      <c r="A309" s="122"/>
      <c r="B309" s="102">
        <v>1</v>
      </c>
      <c r="C309" s="98">
        <v>1</v>
      </c>
      <c r="D309" s="106"/>
      <c r="E309" s="106">
        <v>1.2</v>
      </c>
      <c r="F309" s="141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116">
        <v>1</v>
      </c>
    </row>
    <row r="310" spans="1:25">
      <c r="A310" s="122"/>
      <c r="B310" s="103">
        <v>1</v>
      </c>
      <c r="C310" s="92">
        <v>2</v>
      </c>
      <c r="D310" s="94">
        <v>2.8</v>
      </c>
      <c r="E310" s="94">
        <v>1.2</v>
      </c>
      <c r="F310" s="141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16">
        <v>18</v>
      </c>
    </row>
    <row r="311" spans="1:25">
      <c r="A311" s="122"/>
      <c r="B311" s="103">
        <v>1</v>
      </c>
      <c r="C311" s="92">
        <v>3</v>
      </c>
      <c r="D311" s="94"/>
      <c r="E311" s="94">
        <v>1.1000000000000001</v>
      </c>
      <c r="F311" s="141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16">
        <v>16</v>
      </c>
    </row>
    <row r="312" spans="1:25">
      <c r="A312" s="122"/>
      <c r="B312" s="103">
        <v>1</v>
      </c>
      <c r="C312" s="92">
        <v>4</v>
      </c>
      <c r="D312" s="94"/>
      <c r="E312" s="94">
        <v>1.1000000000000001</v>
      </c>
      <c r="F312" s="141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116">
        <v>2.06666666666667</v>
      </c>
    </row>
    <row r="313" spans="1:25">
      <c r="A313" s="122"/>
      <c r="B313" s="103">
        <v>1</v>
      </c>
      <c r="C313" s="92">
        <v>5</v>
      </c>
      <c r="D313" s="94">
        <v>2.8</v>
      </c>
      <c r="E313" s="94">
        <v>1.2</v>
      </c>
      <c r="F313" s="141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117"/>
    </row>
    <row r="314" spans="1:25">
      <c r="A314" s="122"/>
      <c r="B314" s="103">
        <v>1</v>
      </c>
      <c r="C314" s="92">
        <v>6</v>
      </c>
      <c r="D314" s="94"/>
      <c r="E314" s="94">
        <v>2.2000000000000002</v>
      </c>
      <c r="F314" s="141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117"/>
    </row>
    <row r="315" spans="1:25">
      <c r="A315" s="122"/>
      <c r="B315" s="104" t="s">
        <v>155</v>
      </c>
      <c r="C315" s="96"/>
      <c r="D315" s="110">
        <v>2.8</v>
      </c>
      <c r="E315" s="110">
        <v>1.3333333333333333</v>
      </c>
      <c r="F315" s="141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117"/>
    </row>
    <row r="316" spans="1:25">
      <c r="A316" s="122"/>
      <c r="B316" s="2" t="s">
        <v>156</v>
      </c>
      <c r="C316" s="118"/>
      <c r="D316" s="95">
        <v>2.8</v>
      </c>
      <c r="E316" s="95">
        <v>1.2</v>
      </c>
      <c r="F316" s="141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117"/>
    </row>
    <row r="317" spans="1:25">
      <c r="A317" s="122"/>
      <c r="B317" s="2" t="s">
        <v>157</v>
      </c>
      <c r="C317" s="118"/>
      <c r="D317" s="95">
        <v>0</v>
      </c>
      <c r="E317" s="95">
        <v>0.42739521132865671</v>
      </c>
      <c r="F317" s="178"/>
      <c r="G317" s="179"/>
      <c r="H317" s="179"/>
      <c r="I317" s="179"/>
      <c r="J317" s="179"/>
      <c r="K317" s="179"/>
      <c r="L317" s="179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17"/>
    </row>
    <row r="318" spans="1:25">
      <c r="A318" s="122"/>
      <c r="B318" s="2" t="s">
        <v>93</v>
      </c>
      <c r="C318" s="118"/>
      <c r="D318" s="97">
        <v>0</v>
      </c>
      <c r="E318" s="97">
        <v>0.32054640849649257</v>
      </c>
      <c r="F318" s="141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120"/>
    </row>
    <row r="319" spans="1:25">
      <c r="A319" s="122"/>
      <c r="B319" s="105" t="s">
        <v>158</v>
      </c>
      <c r="C319" s="118"/>
      <c r="D319" s="97">
        <v>0.35483870967741704</v>
      </c>
      <c r="E319" s="97">
        <v>-0.35483870967742037</v>
      </c>
      <c r="F319" s="141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120"/>
    </row>
    <row r="320" spans="1:25">
      <c r="B320" s="128"/>
      <c r="C320" s="104"/>
      <c r="D320" s="115"/>
      <c r="E320" s="115"/>
    </row>
    <row r="321" spans="1:25">
      <c r="B321" s="132" t="s">
        <v>231</v>
      </c>
      <c r="Y321" s="116" t="s">
        <v>170</v>
      </c>
    </row>
    <row r="322" spans="1:25">
      <c r="A322" s="112" t="s">
        <v>52</v>
      </c>
      <c r="B322" s="102" t="s">
        <v>119</v>
      </c>
      <c r="C322" s="99" t="s">
        <v>120</v>
      </c>
      <c r="D322" s="100" t="s">
        <v>141</v>
      </c>
      <c r="E322" s="14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16">
        <v>1</v>
      </c>
    </row>
    <row r="323" spans="1:25">
      <c r="A323" s="122"/>
      <c r="B323" s="103" t="s">
        <v>142</v>
      </c>
      <c r="C323" s="92" t="s">
        <v>142</v>
      </c>
      <c r="D323" s="139" t="s">
        <v>144</v>
      </c>
      <c r="E323" s="141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116" t="s">
        <v>3</v>
      </c>
    </row>
    <row r="324" spans="1:25">
      <c r="A324" s="122"/>
      <c r="B324" s="103"/>
      <c r="C324" s="92"/>
      <c r="D324" s="93" t="s">
        <v>153</v>
      </c>
      <c r="E324" s="141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116">
        <v>2</v>
      </c>
    </row>
    <row r="325" spans="1:25">
      <c r="A325" s="122"/>
      <c r="B325" s="103"/>
      <c r="C325" s="92"/>
      <c r="D325" s="113"/>
      <c r="E325" s="14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16">
        <v>2</v>
      </c>
    </row>
    <row r="326" spans="1:25">
      <c r="A326" s="122"/>
      <c r="B326" s="102">
        <v>1</v>
      </c>
      <c r="C326" s="98">
        <v>1</v>
      </c>
      <c r="D326" s="106" t="s">
        <v>114</v>
      </c>
      <c r="E326" s="14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16">
        <v>1</v>
      </c>
    </row>
    <row r="327" spans="1:25">
      <c r="A327" s="122"/>
      <c r="B327" s="103">
        <v>1</v>
      </c>
      <c r="C327" s="92">
        <v>2</v>
      </c>
      <c r="D327" s="94" t="s">
        <v>114</v>
      </c>
      <c r="E327" s="14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16">
        <v>19</v>
      </c>
    </row>
    <row r="328" spans="1:25">
      <c r="A328" s="122"/>
      <c r="B328" s="103">
        <v>1</v>
      </c>
      <c r="C328" s="92">
        <v>3</v>
      </c>
      <c r="D328" s="94" t="s">
        <v>114</v>
      </c>
      <c r="E328" s="14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16">
        <v>16</v>
      </c>
    </row>
    <row r="329" spans="1:25">
      <c r="A329" s="122"/>
      <c r="B329" s="103">
        <v>1</v>
      </c>
      <c r="C329" s="92">
        <v>4</v>
      </c>
      <c r="D329" s="94" t="s">
        <v>114</v>
      </c>
      <c r="E329" s="141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116" t="s">
        <v>114</v>
      </c>
    </row>
    <row r="330" spans="1:25">
      <c r="A330" s="122"/>
      <c r="B330" s="103">
        <v>1</v>
      </c>
      <c r="C330" s="92">
        <v>5</v>
      </c>
      <c r="D330" s="94" t="s">
        <v>114</v>
      </c>
      <c r="E330" s="141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117"/>
    </row>
    <row r="331" spans="1:25">
      <c r="A331" s="122"/>
      <c r="B331" s="103">
        <v>1</v>
      </c>
      <c r="C331" s="92">
        <v>6</v>
      </c>
      <c r="D331" s="94">
        <v>0.1</v>
      </c>
      <c r="E331" s="141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117"/>
    </row>
    <row r="332" spans="1:25">
      <c r="A332" s="122"/>
      <c r="B332" s="104" t="s">
        <v>155</v>
      </c>
      <c r="C332" s="96"/>
      <c r="D332" s="110">
        <v>0.1</v>
      </c>
      <c r="E332" s="141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117"/>
    </row>
    <row r="333" spans="1:25">
      <c r="A333" s="122"/>
      <c r="B333" s="2" t="s">
        <v>156</v>
      </c>
      <c r="C333" s="118"/>
      <c r="D333" s="95">
        <v>0.1</v>
      </c>
      <c r="E333" s="141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117"/>
    </row>
    <row r="334" spans="1:25">
      <c r="A334" s="122"/>
      <c r="B334" s="2" t="s">
        <v>157</v>
      </c>
      <c r="C334" s="118"/>
      <c r="D334" s="95" t="s">
        <v>330</v>
      </c>
      <c r="E334" s="178"/>
      <c r="F334" s="179"/>
      <c r="G334" s="179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17"/>
    </row>
    <row r="335" spans="1:25">
      <c r="A335" s="122"/>
      <c r="B335" s="2" t="s">
        <v>93</v>
      </c>
      <c r="C335" s="118"/>
      <c r="D335" s="97" t="s">
        <v>330</v>
      </c>
      <c r="E335" s="141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120"/>
    </row>
    <row r="336" spans="1:25">
      <c r="A336" s="122"/>
      <c r="B336" s="105" t="s">
        <v>158</v>
      </c>
      <c r="C336" s="118"/>
      <c r="D336" s="97" t="s">
        <v>330</v>
      </c>
      <c r="E336" s="141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120"/>
    </row>
    <row r="337" spans="1:25">
      <c r="B337" s="128"/>
      <c r="C337" s="104"/>
      <c r="D337" s="115"/>
    </row>
    <row r="338" spans="1:25">
      <c r="B338" s="132" t="s">
        <v>232</v>
      </c>
      <c r="Y338" s="116" t="s">
        <v>170</v>
      </c>
    </row>
    <row r="339" spans="1:25">
      <c r="A339" s="112" t="s">
        <v>11</v>
      </c>
      <c r="B339" s="102" t="s">
        <v>119</v>
      </c>
      <c r="C339" s="99" t="s">
        <v>120</v>
      </c>
      <c r="D339" s="100" t="s">
        <v>141</v>
      </c>
      <c r="E339" s="14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16">
        <v>1</v>
      </c>
    </row>
    <row r="340" spans="1:25">
      <c r="A340" s="122"/>
      <c r="B340" s="103" t="s">
        <v>142</v>
      </c>
      <c r="C340" s="92" t="s">
        <v>142</v>
      </c>
      <c r="D340" s="139" t="s">
        <v>143</v>
      </c>
      <c r="E340" s="141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116" t="s">
        <v>3</v>
      </c>
    </row>
    <row r="341" spans="1:25">
      <c r="A341" s="122"/>
      <c r="B341" s="103"/>
      <c r="C341" s="92"/>
      <c r="D341" s="93" t="s">
        <v>153</v>
      </c>
      <c r="E341" s="141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116">
        <v>2</v>
      </c>
    </row>
    <row r="342" spans="1:25">
      <c r="A342" s="122"/>
      <c r="B342" s="103"/>
      <c r="C342" s="92"/>
      <c r="D342" s="113"/>
      <c r="E342" s="14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16">
        <v>2</v>
      </c>
    </row>
    <row r="343" spans="1:25">
      <c r="A343" s="122"/>
      <c r="B343" s="102">
        <v>1</v>
      </c>
      <c r="C343" s="98">
        <v>1</v>
      </c>
      <c r="D343" s="106">
        <v>0.82</v>
      </c>
      <c r="E343" s="14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16">
        <v>1</v>
      </c>
    </row>
    <row r="344" spans="1:25">
      <c r="A344" s="122"/>
      <c r="B344" s="103">
        <v>1</v>
      </c>
      <c r="C344" s="92">
        <v>2</v>
      </c>
      <c r="D344" s="94">
        <v>0.86</v>
      </c>
      <c r="E344" s="14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116">
        <v>1</v>
      </c>
    </row>
    <row r="345" spans="1:25">
      <c r="A345" s="122"/>
      <c r="B345" s="104" t="s">
        <v>155</v>
      </c>
      <c r="C345" s="96"/>
      <c r="D345" s="110">
        <v>0.84</v>
      </c>
      <c r="E345" s="14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17"/>
    </row>
    <row r="346" spans="1:25">
      <c r="A346" s="122"/>
      <c r="B346" s="2" t="s">
        <v>156</v>
      </c>
      <c r="C346" s="118"/>
      <c r="D346" s="95">
        <v>0.84</v>
      </c>
      <c r="E346" s="14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17">
        <v>0.84</v>
      </c>
    </row>
    <row r="347" spans="1:25">
      <c r="A347" s="122"/>
      <c r="B347" s="2" t="s">
        <v>157</v>
      </c>
      <c r="C347" s="118"/>
      <c r="D347" s="95">
        <v>2.8284271247461926E-2</v>
      </c>
      <c r="E347" s="178"/>
      <c r="F347" s="179"/>
      <c r="G347" s="179"/>
      <c r="H347" s="179"/>
      <c r="I347" s="179"/>
      <c r="J347" s="179"/>
      <c r="K347" s="179"/>
      <c r="L347" s="179"/>
      <c r="M347" s="179"/>
      <c r="N347" s="179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17"/>
    </row>
    <row r="348" spans="1:25">
      <c r="A348" s="122"/>
      <c r="B348" s="2" t="s">
        <v>93</v>
      </c>
      <c r="C348" s="118"/>
      <c r="D348" s="97">
        <v>3.3671751485073724E-2</v>
      </c>
      <c r="E348" s="14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120"/>
    </row>
    <row r="349" spans="1:25">
      <c r="A349" s="122"/>
      <c r="B349" s="105" t="s">
        <v>158</v>
      </c>
      <c r="C349" s="118"/>
      <c r="D349" s="97">
        <v>0</v>
      </c>
      <c r="E349" s="14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120"/>
    </row>
    <row r="350" spans="1:25">
      <c r="B350" s="128"/>
      <c r="C350" s="104"/>
      <c r="D350" s="115"/>
    </row>
    <row r="351" spans="1:25">
      <c r="B351" s="132" t="s">
        <v>233</v>
      </c>
      <c r="Y351" s="116" t="s">
        <v>170</v>
      </c>
    </row>
    <row r="352" spans="1:25">
      <c r="A352" s="112" t="s">
        <v>14</v>
      </c>
      <c r="B352" s="102" t="s">
        <v>119</v>
      </c>
      <c r="C352" s="99" t="s">
        <v>120</v>
      </c>
      <c r="D352" s="100" t="s">
        <v>141</v>
      </c>
      <c r="E352" s="14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116">
        <v>1</v>
      </c>
    </row>
    <row r="353" spans="1:25">
      <c r="A353" s="122"/>
      <c r="B353" s="103" t="s">
        <v>142</v>
      </c>
      <c r="C353" s="92" t="s">
        <v>142</v>
      </c>
      <c r="D353" s="139" t="s">
        <v>143</v>
      </c>
      <c r="E353" s="14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116" t="s">
        <v>3</v>
      </c>
    </row>
    <row r="354" spans="1:25">
      <c r="A354" s="122"/>
      <c r="B354" s="103"/>
      <c r="C354" s="92"/>
      <c r="D354" s="93" t="s">
        <v>153</v>
      </c>
      <c r="E354" s="141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116">
        <v>2</v>
      </c>
    </row>
    <row r="355" spans="1:25">
      <c r="A355" s="122"/>
      <c r="B355" s="103"/>
      <c r="C355" s="92"/>
      <c r="D355" s="113"/>
      <c r="E355" s="14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16">
        <v>2</v>
      </c>
    </row>
    <row r="356" spans="1:25">
      <c r="A356" s="122"/>
      <c r="B356" s="102">
        <v>1</v>
      </c>
      <c r="C356" s="98">
        <v>1</v>
      </c>
      <c r="D356" s="106">
        <v>0.57999999999999996</v>
      </c>
      <c r="E356" s="14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16">
        <v>1</v>
      </c>
    </row>
    <row r="357" spans="1:25">
      <c r="A357" s="122"/>
      <c r="B357" s="103">
        <v>1</v>
      </c>
      <c r="C357" s="92">
        <v>2</v>
      </c>
      <c r="D357" s="94">
        <v>0.6</v>
      </c>
      <c r="E357" s="141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116">
        <v>2</v>
      </c>
    </row>
    <row r="358" spans="1:25">
      <c r="A358" s="122"/>
      <c r="B358" s="104" t="s">
        <v>155</v>
      </c>
      <c r="C358" s="96"/>
      <c r="D358" s="110">
        <v>0.59</v>
      </c>
      <c r="E358" s="141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117"/>
    </row>
    <row r="359" spans="1:25">
      <c r="A359" s="122"/>
      <c r="B359" s="2" t="s">
        <v>156</v>
      </c>
      <c r="C359" s="118"/>
      <c r="D359" s="95">
        <v>0.59</v>
      </c>
      <c r="E359" s="14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17">
        <v>0.59</v>
      </c>
    </row>
    <row r="360" spans="1:25">
      <c r="A360" s="122"/>
      <c r="B360" s="2" t="s">
        <v>157</v>
      </c>
      <c r="C360" s="118"/>
      <c r="D360" s="95">
        <v>1.4142135623730963E-2</v>
      </c>
      <c r="E360" s="178"/>
      <c r="F360" s="179"/>
      <c r="G360" s="179"/>
      <c r="H360" s="179"/>
      <c r="I360" s="179"/>
      <c r="J360" s="179"/>
      <c r="K360" s="179"/>
      <c r="L360" s="179"/>
      <c r="M360" s="179"/>
      <c r="N360" s="179"/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17"/>
    </row>
    <row r="361" spans="1:25">
      <c r="A361" s="122"/>
      <c r="B361" s="2" t="s">
        <v>93</v>
      </c>
      <c r="C361" s="118"/>
      <c r="D361" s="97">
        <v>2.3969721396154175E-2</v>
      </c>
      <c r="E361" s="14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20"/>
    </row>
    <row r="362" spans="1:25">
      <c r="A362" s="122"/>
      <c r="B362" s="105" t="s">
        <v>158</v>
      </c>
      <c r="C362" s="118"/>
      <c r="D362" s="97">
        <v>0</v>
      </c>
      <c r="E362" s="14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20"/>
    </row>
    <row r="363" spans="1:25">
      <c r="B363" s="128"/>
      <c r="C363" s="104"/>
      <c r="D363" s="115"/>
    </row>
    <row r="364" spans="1:25">
      <c r="B364" s="132" t="s">
        <v>234</v>
      </c>
      <c r="Y364" s="116" t="s">
        <v>170</v>
      </c>
    </row>
    <row r="365" spans="1:25">
      <c r="A365" s="112" t="s">
        <v>53</v>
      </c>
      <c r="B365" s="102" t="s">
        <v>119</v>
      </c>
      <c r="C365" s="99" t="s">
        <v>120</v>
      </c>
      <c r="D365" s="100" t="s">
        <v>141</v>
      </c>
      <c r="E365" s="141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116">
        <v>1</v>
      </c>
    </row>
    <row r="366" spans="1:25">
      <c r="A366" s="122"/>
      <c r="B366" s="103" t="s">
        <v>142</v>
      </c>
      <c r="C366" s="92" t="s">
        <v>142</v>
      </c>
      <c r="D366" s="139" t="s">
        <v>144</v>
      </c>
      <c r="E366" s="141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116" t="s">
        <v>1</v>
      </c>
    </row>
    <row r="367" spans="1:25">
      <c r="A367" s="122"/>
      <c r="B367" s="103"/>
      <c r="C367" s="92"/>
      <c r="D367" s="93" t="s">
        <v>153</v>
      </c>
      <c r="E367" s="141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116">
        <v>2</v>
      </c>
    </row>
    <row r="368" spans="1:25">
      <c r="A368" s="122"/>
      <c r="B368" s="103"/>
      <c r="C368" s="92"/>
      <c r="D368" s="113"/>
      <c r="E368" s="141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116">
        <v>2</v>
      </c>
    </row>
    <row r="369" spans="1:25">
      <c r="A369" s="122"/>
      <c r="B369" s="102">
        <v>1</v>
      </c>
      <c r="C369" s="98">
        <v>1</v>
      </c>
      <c r="D369" s="106">
        <v>3</v>
      </c>
      <c r="E369" s="141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116">
        <v>1</v>
      </c>
    </row>
    <row r="370" spans="1:25">
      <c r="A370" s="122"/>
      <c r="B370" s="103">
        <v>1</v>
      </c>
      <c r="C370" s="92">
        <v>2</v>
      </c>
      <c r="D370" s="94">
        <v>3.3000000000000003</v>
      </c>
      <c r="E370" s="141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116">
        <v>3</v>
      </c>
    </row>
    <row r="371" spans="1:25">
      <c r="A371" s="122"/>
      <c r="B371" s="103">
        <v>1</v>
      </c>
      <c r="C371" s="92">
        <v>3</v>
      </c>
      <c r="D371" s="94">
        <v>3.1</v>
      </c>
      <c r="E371" s="14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116">
        <v>16</v>
      </c>
    </row>
    <row r="372" spans="1:25">
      <c r="A372" s="122"/>
      <c r="B372" s="103">
        <v>1</v>
      </c>
      <c r="C372" s="92">
        <v>4</v>
      </c>
      <c r="D372" s="94">
        <v>3</v>
      </c>
      <c r="E372" s="14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116">
        <v>3.1</v>
      </c>
    </row>
    <row r="373" spans="1:25">
      <c r="A373" s="122"/>
      <c r="B373" s="103">
        <v>1</v>
      </c>
      <c r="C373" s="92">
        <v>5</v>
      </c>
      <c r="D373" s="94">
        <v>3.2</v>
      </c>
      <c r="E373" s="14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117"/>
    </row>
    <row r="374" spans="1:25">
      <c r="A374" s="122"/>
      <c r="B374" s="103">
        <v>1</v>
      </c>
      <c r="C374" s="92">
        <v>6</v>
      </c>
      <c r="D374" s="94">
        <v>3</v>
      </c>
      <c r="E374" s="141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117"/>
    </row>
    <row r="375" spans="1:25">
      <c r="A375" s="122"/>
      <c r="B375" s="104" t="s">
        <v>155</v>
      </c>
      <c r="C375" s="96"/>
      <c r="D375" s="110">
        <v>3.1</v>
      </c>
      <c r="E375" s="141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117"/>
    </row>
    <row r="376" spans="1:25">
      <c r="A376" s="122"/>
      <c r="B376" s="2" t="s">
        <v>156</v>
      </c>
      <c r="C376" s="118"/>
      <c r="D376" s="95">
        <v>3.05</v>
      </c>
      <c r="E376" s="141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117"/>
    </row>
    <row r="377" spans="1:25">
      <c r="A377" s="122"/>
      <c r="B377" s="2" t="s">
        <v>157</v>
      </c>
      <c r="C377" s="118"/>
      <c r="D377" s="95">
        <v>0.12649110640673528</v>
      </c>
      <c r="E377" s="178"/>
      <c r="F377" s="179"/>
      <c r="G377" s="179"/>
      <c r="H377" s="179"/>
      <c r="I377" s="179"/>
      <c r="J377" s="179"/>
      <c r="K377" s="179"/>
      <c r="L377" s="179"/>
      <c r="M377" s="179"/>
      <c r="N377" s="179"/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17"/>
    </row>
    <row r="378" spans="1:25">
      <c r="A378" s="122"/>
      <c r="B378" s="2" t="s">
        <v>93</v>
      </c>
      <c r="C378" s="118"/>
      <c r="D378" s="97">
        <v>4.0803582711850091E-2</v>
      </c>
      <c r="E378" s="141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120"/>
    </row>
    <row r="379" spans="1:25">
      <c r="A379" s="122"/>
      <c r="B379" s="105" t="s">
        <v>158</v>
      </c>
      <c r="C379" s="118"/>
      <c r="D379" s="97">
        <v>0</v>
      </c>
      <c r="E379" s="141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120"/>
    </row>
    <row r="380" spans="1:25">
      <c r="B380" s="128"/>
      <c r="C380" s="104"/>
      <c r="D380" s="115"/>
    </row>
    <row r="381" spans="1:25">
      <c r="B381" s="132" t="s">
        <v>235</v>
      </c>
      <c r="Y381" s="116" t="s">
        <v>170</v>
      </c>
    </row>
    <row r="382" spans="1:25">
      <c r="A382" s="112" t="s">
        <v>17</v>
      </c>
      <c r="B382" s="102" t="s">
        <v>119</v>
      </c>
      <c r="C382" s="99" t="s">
        <v>120</v>
      </c>
      <c r="D382" s="100" t="s">
        <v>141</v>
      </c>
      <c r="E382" s="101" t="s">
        <v>141</v>
      </c>
      <c r="F382" s="141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116">
        <v>1</v>
      </c>
    </row>
    <row r="383" spans="1:25">
      <c r="A383" s="122"/>
      <c r="B383" s="103" t="s">
        <v>142</v>
      </c>
      <c r="C383" s="92" t="s">
        <v>142</v>
      </c>
      <c r="D383" s="139" t="s">
        <v>143</v>
      </c>
      <c r="E383" s="140" t="s">
        <v>144</v>
      </c>
      <c r="F383" s="141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116" t="s">
        <v>3</v>
      </c>
    </row>
    <row r="384" spans="1:25">
      <c r="A384" s="122"/>
      <c r="B384" s="103"/>
      <c r="C384" s="92"/>
      <c r="D384" s="93" t="s">
        <v>153</v>
      </c>
      <c r="E384" s="94" t="s">
        <v>153</v>
      </c>
      <c r="F384" s="141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116">
        <v>1</v>
      </c>
    </row>
    <row r="385" spans="1:25">
      <c r="A385" s="122"/>
      <c r="B385" s="103"/>
      <c r="C385" s="92"/>
      <c r="D385" s="113"/>
      <c r="E385" s="113"/>
      <c r="F385" s="141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116">
        <v>1</v>
      </c>
    </row>
    <row r="386" spans="1:25">
      <c r="A386" s="122"/>
      <c r="B386" s="102">
        <v>1</v>
      </c>
      <c r="C386" s="98">
        <v>1</v>
      </c>
      <c r="D386" s="180"/>
      <c r="E386" s="180">
        <v>22</v>
      </c>
      <c r="F386" s="181"/>
      <c r="G386" s="182"/>
      <c r="H386" s="182"/>
      <c r="I386" s="182"/>
      <c r="J386" s="182"/>
      <c r="K386" s="182"/>
      <c r="L386" s="182"/>
      <c r="M386" s="182"/>
      <c r="N386" s="182"/>
      <c r="O386" s="182"/>
      <c r="P386" s="182"/>
      <c r="Q386" s="182"/>
      <c r="R386" s="182"/>
      <c r="S386" s="182"/>
      <c r="T386" s="182"/>
      <c r="U386" s="182"/>
      <c r="V386" s="182"/>
      <c r="W386" s="182"/>
      <c r="X386" s="182"/>
      <c r="Y386" s="183">
        <v>1</v>
      </c>
    </row>
    <row r="387" spans="1:25">
      <c r="A387" s="122"/>
      <c r="B387" s="103">
        <v>1</v>
      </c>
      <c r="C387" s="92">
        <v>2</v>
      </c>
      <c r="D387" s="184">
        <v>30.800000000000004</v>
      </c>
      <c r="E387" s="184">
        <v>26</v>
      </c>
      <c r="F387" s="181"/>
      <c r="G387" s="182"/>
      <c r="H387" s="182"/>
      <c r="I387" s="182"/>
      <c r="J387" s="182"/>
      <c r="K387" s="182"/>
      <c r="L387" s="182"/>
      <c r="M387" s="182"/>
      <c r="N387" s="182"/>
      <c r="O387" s="182"/>
      <c r="P387" s="182"/>
      <c r="Q387" s="182"/>
      <c r="R387" s="182"/>
      <c r="S387" s="182"/>
      <c r="T387" s="182"/>
      <c r="U387" s="182"/>
      <c r="V387" s="182"/>
      <c r="W387" s="182"/>
      <c r="X387" s="182"/>
      <c r="Y387" s="183">
        <v>4</v>
      </c>
    </row>
    <row r="388" spans="1:25">
      <c r="A388" s="122"/>
      <c r="B388" s="103">
        <v>1</v>
      </c>
      <c r="C388" s="92">
        <v>3</v>
      </c>
      <c r="D388" s="184"/>
      <c r="E388" s="184">
        <v>23</v>
      </c>
      <c r="F388" s="181"/>
      <c r="G388" s="182"/>
      <c r="H388" s="182"/>
      <c r="I388" s="182"/>
      <c r="J388" s="182"/>
      <c r="K388" s="182"/>
      <c r="L388" s="182"/>
      <c r="M388" s="182"/>
      <c r="N388" s="182"/>
      <c r="O388" s="182"/>
      <c r="P388" s="182"/>
      <c r="Q388" s="182"/>
      <c r="R388" s="182"/>
      <c r="S388" s="182"/>
      <c r="T388" s="182"/>
      <c r="U388" s="182"/>
      <c r="V388" s="182"/>
      <c r="W388" s="182"/>
      <c r="X388" s="182"/>
      <c r="Y388" s="183">
        <v>16</v>
      </c>
    </row>
    <row r="389" spans="1:25">
      <c r="A389" s="122"/>
      <c r="B389" s="103">
        <v>1</v>
      </c>
      <c r="C389" s="92">
        <v>4</v>
      </c>
      <c r="D389" s="184"/>
      <c r="E389" s="184">
        <v>21</v>
      </c>
      <c r="F389" s="181"/>
      <c r="G389" s="182"/>
      <c r="H389" s="182"/>
      <c r="I389" s="182"/>
      <c r="J389" s="182"/>
      <c r="K389" s="182"/>
      <c r="L389" s="182"/>
      <c r="M389" s="182"/>
      <c r="N389" s="182"/>
      <c r="O389" s="182"/>
      <c r="P389" s="182"/>
      <c r="Q389" s="182"/>
      <c r="R389" s="182"/>
      <c r="S389" s="182"/>
      <c r="T389" s="182"/>
      <c r="U389" s="182"/>
      <c r="V389" s="182"/>
      <c r="W389" s="182"/>
      <c r="X389" s="182"/>
      <c r="Y389" s="183">
        <v>27.725000000000001</v>
      </c>
    </row>
    <row r="390" spans="1:25">
      <c r="A390" s="122"/>
      <c r="B390" s="103">
        <v>1</v>
      </c>
      <c r="C390" s="92">
        <v>5</v>
      </c>
      <c r="D390" s="184">
        <v>32.1</v>
      </c>
      <c r="E390" s="184">
        <v>26</v>
      </c>
      <c r="F390" s="181"/>
      <c r="G390" s="182"/>
      <c r="H390" s="182"/>
      <c r="I390" s="182"/>
      <c r="J390" s="182"/>
      <c r="K390" s="182"/>
      <c r="L390" s="182"/>
      <c r="M390" s="182"/>
      <c r="N390" s="182"/>
      <c r="O390" s="182"/>
      <c r="P390" s="182"/>
      <c r="Q390" s="182"/>
      <c r="R390" s="182"/>
      <c r="S390" s="182"/>
      <c r="T390" s="182"/>
      <c r="U390" s="182"/>
      <c r="V390" s="182"/>
      <c r="W390" s="182"/>
      <c r="X390" s="182"/>
      <c r="Y390" s="185"/>
    </row>
    <row r="391" spans="1:25">
      <c r="A391" s="122"/>
      <c r="B391" s="103">
        <v>1</v>
      </c>
      <c r="C391" s="92">
        <v>6</v>
      </c>
      <c r="D391" s="184"/>
      <c r="E391" s="184">
        <v>26</v>
      </c>
      <c r="F391" s="181"/>
      <c r="G391" s="182"/>
      <c r="H391" s="182"/>
      <c r="I391" s="182"/>
      <c r="J391" s="182"/>
      <c r="K391" s="182"/>
      <c r="L391" s="182"/>
      <c r="M391" s="182"/>
      <c r="N391" s="182"/>
      <c r="O391" s="182"/>
      <c r="P391" s="182"/>
      <c r="Q391" s="182"/>
      <c r="R391" s="182"/>
      <c r="S391" s="182"/>
      <c r="T391" s="182"/>
      <c r="U391" s="182"/>
      <c r="V391" s="182"/>
      <c r="W391" s="182"/>
      <c r="X391" s="182"/>
      <c r="Y391" s="185"/>
    </row>
    <row r="392" spans="1:25">
      <c r="A392" s="122"/>
      <c r="B392" s="104" t="s">
        <v>155</v>
      </c>
      <c r="C392" s="96"/>
      <c r="D392" s="186">
        <v>31.450000000000003</v>
      </c>
      <c r="E392" s="186">
        <v>24</v>
      </c>
      <c r="F392" s="181"/>
      <c r="G392" s="182"/>
      <c r="H392" s="182"/>
      <c r="I392" s="182"/>
      <c r="J392" s="182"/>
      <c r="K392" s="182"/>
      <c r="L392" s="182"/>
      <c r="M392" s="182"/>
      <c r="N392" s="182"/>
      <c r="O392" s="182"/>
      <c r="P392" s="182"/>
      <c r="Q392" s="182"/>
      <c r="R392" s="182"/>
      <c r="S392" s="182"/>
      <c r="T392" s="182"/>
      <c r="U392" s="182"/>
      <c r="V392" s="182"/>
      <c r="W392" s="182"/>
      <c r="X392" s="182"/>
      <c r="Y392" s="185"/>
    </row>
    <row r="393" spans="1:25">
      <c r="A393" s="122"/>
      <c r="B393" s="2" t="s">
        <v>156</v>
      </c>
      <c r="C393" s="118"/>
      <c r="D393" s="187">
        <v>31.450000000000003</v>
      </c>
      <c r="E393" s="187">
        <v>24.5</v>
      </c>
      <c r="F393" s="181"/>
      <c r="G393" s="182"/>
      <c r="H393" s="182"/>
      <c r="I393" s="182"/>
      <c r="J393" s="182"/>
      <c r="K393" s="182"/>
      <c r="L393" s="182"/>
      <c r="M393" s="182"/>
      <c r="N393" s="182"/>
      <c r="O393" s="182"/>
      <c r="P393" s="182"/>
      <c r="Q393" s="182"/>
      <c r="R393" s="182"/>
      <c r="S393" s="182"/>
      <c r="T393" s="182"/>
      <c r="U393" s="182"/>
      <c r="V393" s="182"/>
      <c r="W393" s="182"/>
      <c r="X393" s="182"/>
      <c r="Y393" s="185"/>
    </row>
    <row r="394" spans="1:25">
      <c r="A394" s="122"/>
      <c r="B394" s="2" t="s">
        <v>157</v>
      </c>
      <c r="C394" s="118"/>
      <c r="D394" s="187">
        <v>0.91923881554250975</v>
      </c>
      <c r="E394" s="187">
        <v>2.2803508501982761</v>
      </c>
      <c r="F394" s="181"/>
      <c r="G394" s="182"/>
      <c r="H394" s="182"/>
      <c r="I394" s="182"/>
      <c r="J394" s="182"/>
      <c r="K394" s="182"/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5"/>
    </row>
    <row r="395" spans="1:25">
      <c r="A395" s="122"/>
      <c r="B395" s="2" t="s">
        <v>93</v>
      </c>
      <c r="C395" s="118"/>
      <c r="D395" s="97">
        <v>2.9228579190540848E-2</v>
      </c>
      <c r="E395" s="97">
        <v>9.5014618758261504E-2</v>
      </c>
      <c r="F395" s="141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120"/>
    </row>
    <row r="396" spans="1:25">
      <c r="A396" s="122"/>
      <c r="B396" s="105" t="s">
        <v>158</v>
      </c>
      <c r="C396" s="118"/>
      <c r="D396" s="97">
        <v>0.13435527502254296</v>
      </c>
      <c r="E396" s="97">
        <v>-0.13435527502254285</v>
      </c>
      <c r="F396" s="141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20"/>
    </row>
    <row r="397" spans="1:25">
      <c r="B397" s="128"/>
      <c r="C397" s="104"/>
      <c r="D397" s="115"/>
      <c r="E397" s="115"/>
    </row>
    <row r="398" spans="1:25">
      <c r="B398" s="132" t="s">
        <v>236</v>
      </c>
      <c r="Y398" s="116" t="s">
        <v>170</v>
      </c>
    </row>
    <row r="399" spans="1:25">
      <c r="A399" s="112" t="s">
        <v>20</v>
      </c>
      <c r="B399" s="102" t="s">
        <v>119</v>
      </c>
      <c r="C399" s="99" t="s">
        <v>120</v>
      </c>
      <c r="D399" s="100" t="s">
        <v>141</v>
      </c>
      <c r="E399" s="101" t="s">
        <v>141</v>
      </c>
      <c r="F399" s="141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116">
        <v>1</v>
      </c>
    </row>
    <row r="400" spans="1:25">
      <c r="A400" s="122"/>
      <c r="B400" s="103" t="s">
        <v>142</v>
      </c>
      <c r="C400" s="92" t="s">
        <v>142</v>
      </c>
      <c r="D400" s="139" t="s">
        <v>143</v>
      </c>
      <c r="E400" s="140" t="s">
        <v>144</v>
      </c>
      <c r="F400" s="141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116" t="s">
        <v>3</v>
      </c>
    </row>
    <row r="401" spans="1:25">
      <c r="A401" s="122"/>
      <c r="B401" s="103"/>
      <c r="C401" s="92"/>
      <c r="D401" s="93" t="s">
        <v>153</v>
      </c>
      <c r="E401" s="94" t="s">
        <v>153</v>
      </c>
      <c r="F401" s="141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116">
        <v>1</v>
      </c>
    </row>
    <row r="402" spans="1:25">
      <c r="A402" s="122"/>
      <c r="B402" s="103"/>
      <c r="C402" s="92"/>
      <c r="D402" s="113"/>
      <c r="E402" s="113"/>
      <c r="F402" s="141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116">
        <v>1</v>
      </c>
    </row>
    <row r="403" spans="1:25">
      <c r="A403" s="122"/>
      <c r="B403" s="102">
        <v>1</v>
      </c>
      <c r="C403" s="98">
        <v>1</v>
      </c>
      <c r="D403" s="180"/>
      <c r="E403" s="180">
        <v>33.299999999999997</v>
      </c>
      <c r="F403" s="181"/>
      <c r="G403" s="182"/>
      <c r="H403" s="182"/>
      <c r="I403" s="182"/>
      <c r="J403" s="182"/>
      <c r="K403" s="182"/>
      <c r="L403" s="182"/>
      <c r="M403" s="182"/>
      <c r="N403" s="182"/>
      <c r="O403" s="182"/>
      <c r="P403" s="182"/>
      <c r="Q403" s="182"/>
      <c r="R403" s="182"/>
      <c r="S403" s="182"/>
      <c r="T403" s="182"/>
      <c r="U403" s="182"/>
      <c r="V403" s="182"/>
      <c r="W403" s="182"/>
      <c r="X403" s="182"/>
      <c r="Y403" s="183">
        <v>1</v>
      </c>
    </row>
    <row r="404" spans="1:25">
      <c r="A404" s="122"/>
      <c r="B404" s="103">
        <v>1</v>
      </c>
      <c r="C404" s="92">
        <v>2</v>
      </c>
      <c r="D404" s="184">
        <v>30.5</v>
      </c>
      <c r="E404" s="184">
        <v>34.6</v>
      </c>
      <c r="F404" s="181"/>
      <c r="G404" s="182"/>
      <c r="H404" s="182"/>
      <c r="I404" s="182"/>
      <c r="J404" s="182"/>
      <c r="K404" s="182"/>
      <c r="L404" s="182"/>
      <c r="M404" s="182"/>
      <c r="N404" s="182"/>
      <c r="O404" s="182"/>
      <c r="P404" s="182"/>
      <c r="Q404" s="182"/>
      <c r="R404" s="182"/>
      <c r="S404" s="182"/>
      <c r="T404" s="182"/>
      <c r="U404" s="182"/>
      <c r="V404" s="182"/>
      <c r="W404" s="182"/>
      <c r="X404" s="182"/>
      <c r="Y404" s="183">
        <v>5</v>
      </c>
    </row>
    <row r="405" spans="1:25">
      <c r="A405" s="122"/>
      <c r="B405" s="103">
        <v>1</v>
      </c>
      <c r="C405" s="92">
        <v>3</v>
      </c>
      <c r="D405" s="184"/>
      <c r="E405" s="184">
        <v>33.700000000000003</v>
      </c>
      <c r="F405" s="181"/>
      <c r="G405" s="182"/>
      <c r="H405" s="182"/>
      <c r="I405" s="182"/>
      <c r="J405" s="182"/>
      <c r="K405" s="182"/>
      <c r="L405" s="182"/>
      <c r="M405" s="182"/>
      <c r="N405" s="182"/>
      <c r="O405" s="182"/>
      <c r="P405" s="182"/>
      <c r="Q405" s="182"/>
      <c r="R405" s="182"/>
      <c r="S405" s="182"/>
      <c r="T405" s="182"/>
      <c r="U405" s="182"/>
      <c r="V405" s="182"/>
      <c r="W405" s="182"/>
      <c r="X405" s="182"/>
      <c r="Y405" s="183">
        <v>16</v>
      </c>
    </row>
    <row r="406" spans="1:25">
      <c r="A406" s="122"/>
      <c r="B406" s="103">
        <v>1</v>
      </c>
      <c r="C406" s="92">
        <v>4</v>
      </c>
      <c r="D406" s="184"/>
      <c r="E406" s="184">
        <v>34.1</v>
      </c>
      <c r="F406" s="181"/>
      <c r="G406" s="182"/>
      <c r="H406" s="182"/>
      <c r="I406" s="182"/>
      <c r="J406" s="182"/>
      <c r="K406" s="182"/>
      <c r="L406" s="182"/>
      <c r="M406" s="182"/>
      <c r="N406" s="182"/>
      <c r="O406" s="182"/>
      <c r="P406" s="182"/>
      <c r="Q406" s="182"/>
      <c r="R406" s="182"/>
      <c r="S406" s="182"/>
      <c r="T406" s="182"/>
      <c r="U406" s="182"/>
      <c r="V406" s="182"/>
      <c r="W406" s="182"/>
      <c r="X406" s="182"/>
      <c r="Y406" s="183">
        <v>32.233333333333299</v>
      </c>
    </row>
    <row r="407" spans="1:25">
      <c r="A407" s="122"/>
      <c r="B407" s="103">
        <v>1</v>
      </c>
      <c r="C407" s="92">
        <v>5</v>
      </c>
      <c r="D407" s="184">
        <v>30.5</v>
      </c>
      <c r="E407" s="184">
        <v>34.1</v>
      </c>
      <c r="F407" s="181"/>
      <c r="G407" s="182"/>
      <c r="H407" s="182"/>
      <c r="I407" s="182"/>
      <c r="J407" s="182"/>
      <c r="K407" s="182"/>
      <c r="L407" s="182"/>
      <c r="M407" s="182"/>
      <c r="N407" s="182"/>
      <c r="O407" s="182"/>
      <c r="P407" s="182"/>
      <c r="Q407" s="182"/>
      <c r="R407" s="182"/>
      <c r="S407" s="182"/>
      <c r="T407" s="182"/>
      <c r="U407" s="182"/>
      <c r="V407" s="182"/>
      <c r="W407" s="182"/>
      <c r="X407" s="182"/>
      <c r="Y407" s="185"/>
    </row>
    <row r="408" spans="1:25">
      <c r="A408" s="122"/>
      <c r="B408" s="103">
        <v>1</v>
      </c>
      <c r="C408" s="92">
        <v>6</v>
      </c>
      <c r="D408" s="184"/>
      <c r="E408" s="184">
        <v>34</v>
      </c>
      <c r="F408" s="181"/>
      <c r="G408" s="182"/>
      <c r="H408" s="182"/>
      <c r="I408" s="182"/>
      <c r="J408" s="182"/>
      <c r="K408" s="182"/>
      <c r="L408" s="182"/>
      <c r="M408" s="182"/>
      <c r="N408" s="182"/>
      <c r="O408" s="182"/>
      <c r="P408" s="182"/>
      <c r="Q408" s="182"/>
      <c r="R408" s="182"/>
      <c r="S408" s="182"/>
      <c r="T408" s="182"/>
      <c r="U408" s="182"/>
      <c r="V408" s="182"/>
      <c r="W408" s="182"/>
      <c r="X408" s="182"/>
      <c r="Y408" s="185"/>
    </row>
    <row r="409" spans="1:25">
      <c r="A409" s="122"/>
      <c r="B409" s="104" t="s">
        <v>155</v>
      </c>
      <c r="C409" s="96"/>
      <c r="D409" s="186">
        <v>30.5</v>
      </c>
      <c r="E409" s="186">
        <v>33.966666666666669</v>
      </c>
      <c r="F409" s="181"/>
      <c r="G409" s="182"/>
      <c r="H409" s="182"/>
      <c r="I409" s="182"/>
      <c r="J409" s="182"/>
      <c r="K409" s="182"/>
      <c r="L409" s="182"/>
      <c r="M409" s="182"/>
      <c r="N409" s="182"/>
      <c r="O409" s="182"/>
      <c r="P409" s="182"/>
      <c r="Q409" s="182"/>
      <c r="R409" s="182"/>
      <c r="S409" s="182"/>
      <c r="T409" s="182"/>
      <c r="U409" s="182"/>
      <c r="V409" s="182"/>
      <c r="W409" s="182"/>
      <c r="X409" s="182"/>
      <c r="Y409" s="185"/>
    </row>
    <row r="410" spans="1:25">
      <c r="A410" s="122"/>
      <c r="B410" s="2" t="s">
        <v>156</v>
      </c>
      <c r="C410" s="118"/>
      <c r="D410" s="187">
        <v>30.5</v>
      </c>
      <c r="E410" s="187">
        <v>34.049999999999997</v>
      </c>
      <c r="F410" s="181"/>
      <c r="G410" s="182"/>
      <c r="H410" s="182"/>
      <c r="I410" s="182"/>
      <c r="J410" s="182"/>
      <c r="K410" s="182"/>
      <c r="L410" s="182"/>
      <c r="M410" s="182"/>
      <c r="N410" s="182"/>
      <c r="O410" s="182"/>
      <c r="P410" s="182"/>
      <c r="Q410" s="182"/>
      <c r="R410" s="182"/>
      <c r="S410" s="182"/>
      <c r="T410" s="182"/>
      <c r="U410" s="182"/>
      <c r="V410" s="182"/>
      <c r="W410" s="182"/>
      <c r="X410" s="182"/>
      <c r="Y410" s="185"/>
    </row>
    <row r="411" spans="1:25">
      <c r="A411" s="122"/>
      <c r="B411" s="2" t="s">
        <v>157</v>
      </c>
      <c r="C411" s="118"/>
      <c r="D411" s="187">
        <v>0</v>
      </c>
      <c r="E411" s="187">
        <v>0.43665394383500949</v>
      </c>
      <c r="F411" s="181"/>
      <c r="G411" s="182"/>
      <c r="H411" s="182"/>
      <c r="I411" s="182"/>
      <c r="J411" s="182"/>
      <c r="K411" s="182"/>
      <c r="L411" s="182"/>
      <c r="M411" s="182"/>
      <c r="N411" s="182"/>
      <c r="O411" s="182"/>
      <c r="P411" s="182"/>
      <c r="Q411" s="182"/>
      <c r="R411" s="182"/>
      <c r="S411" s="182"/>
      <c r="T411" s="182"/>
      <c r="U411" s="182"/>
      <c r="V411" s="182"/>
      <c r="W411" s="182"/>
      <c r="X411" s="182"/>
      <c r="Y411" s="185"/>
    </row>
    <row r="412" spans="1:25">
      <c r="A412" s="122"/>
      <c r="B412" s="2" t="s">
        <v>93</v>
      </c>
      <c r="C412" s="118"/>
      <c r="D412" s="97">
        <v>0</v>
      </c>
      <c r="E412" s="97">
        <v>1.2855366354318238E-2</v>
      </c>
      <c r="F412" s="141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120"/>
    </row>
    <row r="413" spans="1:25">
      <c r="A413" s="122"/>
      <c r="B413" s="105" t="s">
        <v>158</v>
      </c>
      <c r="C413" s="118"/>
      <c r="D413" s="97">
        <v>-5.377456049637952E-2</v>
      </c>
      <c r="E413" s="97">
        <v>5.377456049638174E-2</v>
      </c>
      <c r="F413" s="141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120"/>
    </row>
    <row r="414" spans="1:25">
      <c r="B414" s="128"/>
      <c r="C414" s="104"/>
      <c r="D414" s="115"/>
      <c r="E414" s="115"/>
    </row>
    <row r="415" spans="1:25">
      <c r="B415" s="132" t="s">
        <v>237</v>
      </c>
      <c r="Y415" s="116" t="s">
        <v>170</v>
      </c>
    </row>
    <row r="416" spans="1:25">
      <c r="A416" s="112" t="s">
        <v>23</v>
      </c>
      <c r="B416" s="102" t="s">
        <v>119</v>
      </c>
      <c r="C416" s="99" t="s">
        <v>120</v>
      </c>
      <c r="D416" s="100" t="s">
        <v>141</v>
      </c>
      <c r="E416" s="14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116">
        <v>1</v>
      </c>
    </row>
    <row r="417" spans="1:25">
      <c r="A417" s="122"/>
      <c r="B417" s="103" t="s">
        <v>142</v>
      </c>
      <c r="C417" s="92" t="s">
        <v>142</v>
      </c>
      <c r="D417" s="139" t="s">
        <v>143</v>
      </c>
      <c r="E417" s="14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116" t="s">
        <v>3</v>
      </c>
    </row>
    <row r="418" spans="1:25">
      <c r="A418" s="122"/>
      <c r="B418" s="103"/>
      <c r="C418" s="92"/>
      <c r="D418" s="93" t="s">
        <v>153</v>
      </c>
      <c r="E418" s="14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116">
        <v>2</v>
      </c>
    </row>
    <row r="419" spans="1:25">
      <c r="A419" s="122"/>
      <c r="B419" s="103"/>
      <c r="C419" s="92"/>
      <c r="D419" s="113"/>
      <c r="E419" s="14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116">
        <v>2</v>
      </c>
    </row>
    <row r="420" spans="1:25">
      <c r="A420" s="122"/>
      <c r="B420" s="102">
        <v>1</v>
      </c>
      <c r="C420" s="98">
        <v>1</v>
      </c>
      <c r="D420" s="106">
        <v>0.3</v>
      </c>
      <c r="E420" s="14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116">
        <v>1</v>
      </c>
    </row>
    <row r="421" spans="1:25">
      <c r="A421" s="122"/>
      <c r="B421" s="103">
        <v>1</v>
      </c>
      <c r="C421" s="92">
        <v>2</v>
      </c>
      <c r="D421" s="94">
        <v>0.32</v>
      </c>
      <c r="E421" s="14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116">
        <v>6</v>
      </c>
    </row>
    <row r="422" spans="1:25">
      <c r="A422" s="122"/>
      <c r="B422" s="104" t="s">
        <v>155</v>
      </c>
      <c r="C422" s="96"/>
      <c r="D422" s="110">
        <v>0.31</v>
      </c>
      <c r="E422" s="141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117"/>
    </row>
    <row r="423" spans="1:25">
      <c r="A423" s="122"/>
      <c r="B423" s="2" t="s">
        <v>156</v>
      </c>
      <c r="C423" s="118"/>
      <c r="D423" s="95">
        <v>0.31</v>
      </c>
      <c r="E423" s="14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117">
        <v>0.31</v>
      </c>
    </row>
    <row r="424" spans="1:25">
      <c r="A424" s="122"/>
      <c r="B424" s="2" t="s">
        <v>157</v>
      </c>
      <c r="C424" s="118"/>
      <c r="D424" s="95">
        <v>1.4142135623730963E-2</v>
      </c>
      <c r="E424" s="178"/>
      <c r="F424" s="179"/>
      <c r="G424" s="179"/>
      <c r="H424" s="179"/>
      <c r="I424" s="179"/>
      <c r="J424" s="179"/>
      <c r="K424" s="179"/>
      <c r="L424" s="179"/>
      <c r="M424" s="179"/>
      <c r="N424" s="179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17"/>
    </row>
    <row r="425" spans="1:25">
      <c r="A425" s="122"/>
      <c r="B425" s="2" t="s">
        <v>93</v>
      </c>
      <c r="C425" s="118"/>
      <c r="D425" s="97">
        <v>4.5619792334616008E-2</v>
      </c>
      <c r="E425" s="141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120"/>
    </row>
    <row r="426" spans="1:25">
      <c r="A426" s="122"/>
      <c r="B426" s="105" t="s">
        <v>158</v>
      </c>
      <c r="C426" s="118"/>
      <c r="D426" s="97">
        <v>0</v>
      </c>
      <c r="E426" s="141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120"/>
    </row>
    <row r="427" spans="1:25">
      <c r="B427" s="128"/>
      <c r="C427" s="104"/>
      <c r="D427" s="115"/>
    </row>
    <row r="428" spans="1:25">
      <c r="B428" s="132" t="s">
        <v>238</v>
      </c>
      <c r="Y428" s="116" t="s">
        <v>170</v>
      </c>
    </row>
    <row r="429" spans="1:25">
      <c r="A429" s="112" t="s">
        <v>54</v>
      </c>
      <c r="B429" s="102" t="s">
        <v>119</v>
      </c>
      <c r="C429" s="99" t="s">
        <v>120</v>
      </c>
      <c r="D429" s="100" t="s">
        <v>141</v>
      </c>
      <c r="E429" s="14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116">
        <v>1</v>
      </c>
    </row>
    <row r="430" spans="1:25">
      <c r="A430" s="122"/>
      <c r="B430" s="103" t="s">
        <v>142</v>
      </c>
      <c r="C430" s="92" t="s">
        <v>142</v>
      </c>
      <c r="D430" s="139" t="s">
        <v>144</v>
      </c>
      <c r="E430" s="14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116" t="s">
        <v>1</v>
      </c>
    </row>
    <row r="431" spans="1:25">
      <c r="A431" s="122"/>
      <c r="B431" s="103"/>
      <c r="C431" s="92"/>
      <c r="D431" s="93" t="s">
        <v>153</v>
      </c>
      <c r="E431" s="141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116">
        <v>2</v>
      </c>
    </row>
    <row r="432" spans="1:25">
      <c r="A432" s="122"/>
      <c r="B432" s="103"/>
      <c r="C432" s="92"/>
      <c r="D432" s="113"/>
      <c r="E432" s="141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116">
        <v>2</v>
      </c>
    </row>
    <row r="433" spans="1:25">
      <c r="A433" s="122"/>
      <c r="B433" s="102">
        <v>1</v>
      </c>
      <c r="C433" s="98">
        <v>1</v>
      </c>
      <c r="D433" s="106">
        <v>1.7000000000000002</v>
      </c>
      <c r="E433" s="141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116">
        <v>1</v>
      </c>
    </row>
    <row r="434" spans="1:25">
      <c r="A434" s="122"/>
      <c r="B434" s="103">
        <v>1</v>
      </c>
      <c r="C434" s="92">
        <v>2</v>
      </c>
      <c r="D434" s="94">
        <v>1.8000000000000003</v>
      </c>
      <c r="E434" s="141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116">
        <v>7</v>
      </c>
    </row>
    <row r="435" spans="1:25">
      <c r="A435" s="122"/>
      <c r="B435" s="103">
        <v>1</v>
      </c>
      <c r="C435" s="92">
        <v>3</v>
      </c>
      <c r="D435" s="94">
        <v>1.7000000000000002</v>
      </c>
      <c r="E435" s="141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116">
        <v>16</v>
      </c>
    </row>
    <row r="436" spans="1:25">
      <c r="A436" s="122"/>
      <c r="B436" s="103">
        <v>1</v>
      </c>
      <c r="C436" s="92">
        <v>4</v>
      </c>
      <c r="D436" s="94">
        <v>1.7000000000000002</v>
      </c>
      <c r="E436" s="141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116">
        <v>1.7333333333333301</v>
      </c>
    </row>
    <row r="437" spans="1:25">
      <c r="A437" s="122"/>
      <c r="B437" s="103">
        <v>1</v>
      </c>
      <c r="C437" s="92">
        <v>5</v>
      </c>
      <c r="D437" s="94">
        <v>1.8000000000000003</v>
      </c>
      <c r="E437" s="141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117"/>
    </row>
    <row r="438" spans="1:25">
      <c r="A438" s="122"/>
      <c r="B438" s="103">
        <v>1</v>
      </c>
      <c r="C438" s="92">
        <v>6</v>
      </c>
      <c r="D438" s="94">
        <v>1.7000000000000002</v>
      </c>
      <c r="E438" s="141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117"/>
    </row>
    <row r="439" spans="1:25">
      <c r="A439" s="122"/>
      <c r="B439" s="104" t="s">
        <v>155</v>
      </c>
      <c r="C439" s="96"/>
      <c r="D439" s="110">
        <v>1.7333333333333336</v>
      </c>
      <c r="E439" s="141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117"/>
    </row>
    <row r="440" spans="1:25">
      <c r="A440" s="122"/>
      <c r="B440" s="2" t="s">
        <v>156</v>
      </c>
      <c r="C440" s="118"/>
      <c r="D440" s="95">
        <v>1.7000000000000002</v>
      </c>
      <c r="E440" s="14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117"/>
    </row>
    <row r="441" spans="1:25">
      <c r="A441" s="122"/>
      <c r="B441" s="2" t="s">
        <v>157</v>
      </c>
      <c r="C441" s="118"/>
      <c r="D441" s="95">
        <v>5.1639777949432274E-2</v>
      </c>
      <c r="E441" s="178"/>
      <c r="F441" s="179"/>
      <c r="G441" s="179"/>
      <c r="H441" s="179"/>
      <c r="I441" s="179"/>
      <c r="J441" s="179"/>
      <c r="K441" s="179"/>
      <c r="L441" s="179"/>
      <c r="M441" s="179"/>
      <c r="N441" s="179"/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17"/>
    </row>
    <row r="442" spans="1:25">
      <c r="A442" s="122"/>
      <c r="B442" s="2" t="s">
        <v>93</v>
      </c>
      <c r="C442" s="118"/>
      <c r="D442" s="97">
        <v>2.9792179586210922E-2</v>
      </c>
      <c r="E442" s="141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120"/>
    </row>
    <row r="443" spans="1:25">
      <c r="A443" s="122"/>
      <c r="B443" s="105" t="s">
        <v>158</v>
      </c>
      <c r="C443" s="118"/>
      <c r="D443" s="97">
        <v>1.9984014443252818E-15</v>
      </c>
      <c r="E443" s="141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120"/>
    </row>
    <row r="444" spans="1:25">
      <c r="B444" s="128"/>
      <c r="C444" s="104"/>
      <c r="D444" s="115"/>
    </row>
    <row r="445" spans="1:25">
      <c r="B445" s="132" t="s">
        <v>239</v>
      </c>
      <c r="Y445" s="116" t="s">
        <v>170</v>
      </c>
    </row>
    <row r="446" spans="1:25">
      <c r="A446" s="112" t="s">
        <v>55</v>
      </c>
      <c r="B446" s="102" t="s">
        <v>119</v>
      </c>
      <c r="C446" s="99" t="s">
        <v>120</v>
      </c>
      <c r="D446" s="100" t="s">
        <v>141</v>
      </c>
      <c r="E446" s="14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116">
        <v>1</v>
      </c>
    </row>
    <row r="447" spans="1:25">
      <c r="A447" s="122"/>
      <c r="B447" s="103" t="s">
        <v>142</v>
      </c>
      <c r="C447" s="92" t="s">
        <v>142</v>
      </c>
      <c r="D447" s="139" t="s">
        <v>144</v>
      </c>
      <c r="E447" s="14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116" t="s">
        <v>1</v>
      </c>
    </row>
    <row r="448" spans="1:25">
      <c r="A448" s="122"/>
      <c r="B448" s="103"/>
      <c r="C448" s="92"/>
      <c r="D448" s="93" t="s">
        <v>153</v>
      </c>
      <c r="E448" s="141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116">
        <v>3</v>
      </c>
    </row>
    <row r="449" spans="1:25">
      <c r="A449" s="122"/>
      <c r="B449" s="103"/>
      <c r="C449" s="92"/>
      <c r="D449" s="113"/>
      <c r="E449" s="141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116">
        <v>3</v>
      </c>
    </row>
    <row r="450" spans="1:25">
      <c r="A450" s="122"/>
      <c r="B450" s="102">
        <v>1</v>
      </c>
      <c r="C450" s="98">
        <v>1</v>
      </c>
      <c r="D450" s="205">
        <v>6.1899999999999997E-2</v>
      </c>
      <c r="E450" s="206"/>
      <c r="F450" s="207"/>
      <c r="G450" s="207"/>
      <c r="H450" s="207"/>
      <c r="I450" s="207"/>
      <c r="J450" s="207"/>
      <c r="K450" s="207"/>
      <c r="L450" s="207"/>
      <c r="M450" s="207"/>
      <c r="N450" s="207"/>
      <c r="O450" s="207"/>
      <c r="P450" s="207"/>
      <c r="Q450" s="207"/>
      <c r="R450" s="207"/>
      <c r="S450" s="207"/>
      <c r="T450" s="207"/>
      <c r="U450" s="207"/>
      <c r="V450" s="207"/>
      <c r="W450" s="207"/>
      <c r="X450" s="207"/>
      <c r="Y450" s="208">
        <v>1</v>
      </c>
    </row>
    <row r="451" spans="1:25">
      <c r="A451" s="122"/>
      <c r="B451" s="103">
        <v>1</v>
      </c>
      <c r="C451" s="92">
        <v>2</v>
      </c>
      <c r="D451" s="209">
        <v>6.3E-2</v>
      </c>
      <c r="E451" s="206"/>
      <c r="F451" s="207"/>
      <c r="G451" s="207"/>
      <c r="H451" s="207"/>
      <c r="I451" s="207"/>
      <c r="J451" s="207"/>
      <c r="K451" s="207"/>
      <c r="L451" s="207"/>
      <c r="M451" s="207"/>
      <c r="N451" s="207"/>
      <c r="O451" s="207"/>
      <c r="P451" s="207"/>
      <c r="Q451" s="207"/>
      <c r="R451" s="207"/>
      <c r="S451" s="207"/>
      <c r="T451" s="207"/>
      <c r="U451" s="207"/>
      <c r="V451" s="207"/>
      <c r="W451" s="207"/>
      <c r="X451" s="207"/>
      <c r="Y451" s="208">
        <v>8</v>
      </c>
    </row>
    <row r="452" spans="1:25">
      <c r="A452" s="122"/>
      <c r="B452" s="103">
        <v>1</v>
      </c>
      <c r="C452" s="92">
        <v>3</v>
      </c>
      <c r="D452" s="209">
        <v>6.1399999999999996E-2</v>
      </c>
      <c r="E452" s="206"/>
      <c r="F452" s="207"/>
      <c r="G452" s="207"/>
      <c r="H452" s="207"/>
      <c r="I452" s="207"/>
      <c r="J452" s="207"/>
      <c r="K452" s="207"/>
      <c r="L452" s="207"/>
      <c r="M452" s="207"/>
      <c r="N452" s="207"/>
      <c r="O452" s="207"/>
      <c r="P452" s="207"/>
      <c r="Q452" s="207"/>
      <c r="R452" s="207"/>
      <c r="S452" s="207"/>
      <c r="T452" s="207"/>
      <c r="U452" s="207"/>
      <c r="V452" s="207"/>
      <c r="W452" s="207"/>
      <c r="X452" s="207"/>
      <c r="Y452" s="208">
        <v>16</v>
      </c>
    </row>
    <row r="453" spans="1:25">
      <c r="A453" s="122"/>
      <c r="B453" s="103">
        <v>1</v>
      </c>
      <c r="C453" s="92">
        <v>4</v>
      </c>
      <c r="D453" s="209">
        <v>6.2600000000000003E-2</v>
      </c>
      <c r="E453" s="206"/>
      <c r="F453" s="207"/>
      <c r="G453" s="207"/>
      <c r="H453" s="207"/>
      <c r="I453" s="207"/>
      <c r="J453" s="207"/>
      <c r="K453" s="207"/>
      <c r="L453" s="207"/>
      <c r="M453" s="207"/>
      <c r="N453" s="207"/>
      <c r="O453" s="207"/>
      <c r="P453" s="207"/>
      <c r="Q453" s="207"/>
      <c r="R453" s="207"/>
      <c r="S453" s="207"/>
      <c r="T453" s="207"/>
      <c r="U453" s="207"/>
      <c r="V453" s="207"/>
      <c r="W453" s="207"/>
      <c r="X453" s="207"/>
      <c r="Y453" s="208">
        <v>6.1883333333333297E-2</v>
      </c>
    </row>
    <row r="454" spans="1:25">
      <c r="A454" s="122"/>
      <c r="B454" s="103">
        <v>1</v>
      </c>
      <c r="C454" s="92">
        <v>5</v>
      </c>
      <c r="D454" s="209">
        <v>6.1700000000000005E-2</v>
      </c>
      <c r="E454" s="206"/>
      <c r="F454" s="207"/>
      <c r="G454" s="207"/>
      <c r="H454" s="207"/>
      <c r="I454" s="207"/>
      <c r="J454" s="207"/>
      <c r="K454" s="207"/>
      <c r="L454" s="207"/>
      <c r="M454" s="207"/>
      <c r="N454" s="207"/>
      <c r="O454" s="207"/>
      <c r="P454" s="207"/>
      <c r="Q454" s="207"/>
      <c r="R454" s="207"/>
      <c r="S454" s="207"/>
      <c r="T454" s="207"/>
      <c r="U454" s="207"/>
      <c r="V454" s="207"/>
      <c r="W454" s="207"/>
      <c r="X454" s="207"/>
      <c r="Y454" s="119"/>
    </row>
    <row r="455" spans="1:25">
      <c r="A455" s="122"/>
      <c r="B455" s="103">
        <v>1</v>
      </c>
      <c r="C455" s="92">
        <v>6</v>
      </c>
      <c r="D455" s="209">
        <v>6.0700000000000004E-2</v>
      </c>
      <c r="E455" s="206"/>
      <c r="F455" s="207"/>
      <c r="G455" s="207"/>
      <c r="H455" s="207"/>
      <c r="I455" s="207"/>
      <c r="J455" s="207"/>
      <c r="K455" s="207"/>
      <c r="L455" s="207"/>
      <c r="M455" s="207"/>
      <c r="N455" s="207"/>
      <c r="O455" s="207"/>
      <c r="P455" s="207"/>
      <c r="Q455" s="207"/>
      <c r="R455" s="207"/>
      <c r="S455" s="207"/>
      <c r="T455" s="207"/>
      <c r="U455" s="207"/>
      <c r="V455" s="207"/>
      <c r="W455" s="207"/>
      <c r="X455" s="207"/>
      <c r="Y455" s="119"/>
    </row>
    <row r="456" spans="1:25">
      <c r="A456" s="122"/>
      <c r="B456" s="104" t="s">
        <v>155</v>
      </c>
      <c r="C456" s="96"/>
      <c r="D456" s="210">
        <v>6.1883333333333325E-2</v>
      </c>
      <c r="E456" s="206"/>
      <c r="F456" s="207"/>
      <c r="G456" s="207"/>
      <c r="H456" s="207"/>
      <c r="I456" s="207"/>
      <c r="J456" s="207"/>
      <c r="K456" s="207"/>
      <c r="L456" s="207"/>
      <c r="M456" s="207"/>
      <c r="N456" s="207"/>
      <c r="O456" s="207"/>
      <c r="P456" s="207"/>
      <c r="Q456" s="207"/>
      <c r="R456" s="207"/>
      <c r="S456" s="207"/>
      <c r="T456" s="207"/>
      <c r="U456" s="207"/>
      <c r="V456" s="207"/>
      <c r="W456" s="207"/>
      <c r="X456" s="207"/>
      <c r="Y456" s="119"/>
    </row>
    <row r="457" spans="1:25">
      <c r="A457" s="122"/>
      <c r="B457" s="2" t="s">
        <v>156</v>
      </c>
      <c r="C457" s="118"/>
      <c r="D457" s="111">
        <v>6.1800000000000001E-2</v>
      </c>
      <c r="E457" s="206"/>
      <c r="F457" s="207"/>
      <c r="G457" s="207"/>
      <c r="H457" s="207"/>
      <c r="I457" s="207"/>
      <c r="J457" s="207"/>
      <c r="K457" s="207"/>
      <c r="L457" s="207"/>
      <c r="M457" s="207"/>
      <c r="N457" s="207"/>
      <c r="O457" s="207"/>
      <c r="P457" s="207"/>
      <c r="Q457" s="207"/>
      <c r="R457" s="207"/>
      <c r="S457" s="207"/>
      <c r="T457" s="207"/>
      <c r="U457" s="207"/>
      <c r="V457" s="207"/>
      <c r="W457" s="207"/>
      <c r="X457" s="207"/>
      <c r="Y457" s="119"/>
    </row>
    <row r="458" spans="1:25">
      <c r="A458" s="122"/>
      <c r="B458" s="2" t="s">
        <v>157</v>
      </c>
      <c r="C458" s="118"/>
      <c r="D458" s="111">
        <v>8.2804991797998876E-4</v>
      </c>
      <c r="E458" s="14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119"/>
    </row>
    <row r="459" spans="1:25">
      <c r="A459" s="122"/>
      <c r="B459" s="2" t="s">
        <v>93</v>
      </c>
      <c r="C459" s="118"/>
      <c r="D459" s="97">
        <v>1.3380822806032677E-2</v>
      </c>
      <c r="E459" s="141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120"/>
    </row>
    <row r="460" spans="1:25">
      <c r="A460" s="122"/>
      <c r="B460" s="105" t="s">
        <v>158</v>
      </c>
      <c r="C460" s="118"/>
      <c r="D460" s="97">
        <v>4.4408920985006262E-16</v>
      </c>
      <c r="E460" s="141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120"/>
    </row>
    <row r="461" spans="1:25">
      <c r="B461" s="128"/>
      <c r="C461" s="104"/>
      <c r="D461" s="115"/>
    </row>
    <row r="462" spans="1:25">
      <c r="B462" s="132" t="s">
        <v>240</v>
      </c>
      <c r="Y462" s="116" t="s">
        <v>66</v>
      </c>
    </row>
    <row r="463" spans="1:25">
      <c r="A463" s="112" t="s">
        <v>26</v>
      </c>
      <c r="B463" s="102" t="s">
        <v>119</v>
      </c>
      <c r="C463" s="99" t="s">
        <v>120</v>
      </c>
      <c r="D463" s="100" t="s">
        <v>141</v>
      </c>
      <c r="E463" s="101" t="s">
        <v>141</v>
      </c>
      <c r="F463" s="101" t="s">
        <v>141</v>
      </c>
      <c r="G463" s="101" t="s">
        <v>141</v>
      </c>
      <c r="H463" s="101" t="s">
        <v>141</v>
      </c>
      <c r="I463" s="101" t="s">
        <v>141</v>
      </c>
      <c r="J463" s="101" t="s">
        <v>141</v>
      </c>
      <c r="K463" s="101" t="s">
        <v>141</v>
      </c>
      <c r="L463" s="101" t="s">
        <v>141</v>
      </c>
      <c r="M463" s="101" t="s">
        <v>141</v>
      </c>
      <c r="N463" s="101" t="s">
        <v>141</v>
      </c>
      <c r="O463" s="101" t="s">
        <v>141</v>
      </c>
      <c r="P463" s="101" t="s">
        <v>141</v>
      </c>
      <c r="Q463" s="101" t="s">
        <v>141</v>
      </c>
      <c r="R463" s="101" t="s">
        <v>141</v>
      </c>
      <c r="S463" s="101" t="s">
        <v>141</v>
      </c>
      <c r="T463" s="101" t="s">
        <v>141</v>
      </c>
      <c r="U463" s="101" t="s">
        <v>141</v>
      </c>
      <c r="V463" s="108" t="s">
        <v>141</v>
      </c>
      <c r="W463" s="148"/>
      <c r="X463" s="2"/>
      <c r="Y463" s="116">
        <v>1</v>
      </c>
    </row>
    <row r="464" spans="1:25">
      <c r="A464" s="122"/>
      <c r="B464" s="103" t="s">
        <v>142</v>
      </c>
      <c r="C464" s="92" t="s">
        <v>142</v>
      </c>
      <c r="D464" s="139" t="s">
        <v>145</v>
      </c>
      <c r="E464" s="140" t="s">
        <v>146</v>
      </c>
      <c r="F464" s="140" t="s">
        <v>147</v>
      </c>
      <c r="G464" s="140" t="s">
        <v>148</v>
      </c>
      <c r="H464" s="140" t="s">
        <v>143</v>
      </c>
      <c r="I464" s="140" t="s">
        <v>149</v>
      </c>
      <c r="J464" s="140" t="s">
        <v>150</v>
      </c>
      <c r="K464" s="140" t="s">
        <v>144</v>
      </c>
      <c r="L464" s="140" t="s">
        <v>151</v>
      </c>
      <c r="M464" s="140" t="s">
        <v>152</v>
      </c>
      <c r="N464" s="140" t="s">
        <v>160</v>
      </c>
      <c r="O464" s="140" t="s">
        <v>161</v>
      </c>
      <c r="P464" s="140" t="s">
        <v>162</v>
      </c>
      <c r="Q464" s="140" t="s">
        <v>163</v>
      </c>
      <c r="R464" s="140" t="s">
        <v>164</v>
      </c>
      <c r="S464" s="140" t="s">
        <v>165</v>
      </c>
      <c r="T464" s="140" t="s">
        <v>166</v>
      </c>
      <c r="U464" s="140" t="s">
        <v>167</v>
      </c>
      <c r="V464" s="143" t="s">
        <v>168</v>
      </c>
      <c r="W464" s="148"/>
      <c r="X464" s="2"/>
      <c r="Y464" s="116" t="s">
        <v>3</v>
      </c>
    </row>
    <row r="465" spans="1:25">
      <c r="A465" s="122"/>
      <c r="B465" s="103"/>
      <c r="C465" s="92"/>
      <c r="D465" s="93" t="s">
        <v>122</v>
      </c>
      <c r="E465" s="94" t="s">
        <v>122</v>
      </c>
      <c r="F465" s="94" t="s">
        <v>122</v>
      </c>
      <c r="G465" s="94" t="s">
        <v>122</v>
      </c>
      <c r="H465" s="94" t="s">
        <v>153</v>
      </c>
      <c r="I465" s="94" t="s">
        <v>122</v>
      </c>
      <c r="J465" s="94" t="s">
        <v>122</v>
      </c>
      <c r="K465" s="94" t="s">
        <v>153</v>
      </c>
      <c r="L465" s="94" t="s">
        <v>122</v>
      </c>
      <c r="M465" s="94" t="s">
        <v>122</v>
      </c>
      <c r="N465" s="94" t="s">
        <v>122</v>
      </c>
      <c r="O465" s="94" t="s">
        <v>122</v>
      </c>
      <c r="P465" s="94" t="s">
        <v>122</v>
      </c>
      <c r="Q465" s="94" t="s">
        <v>169</v>
      </c>
      <c r="R465" s="94" t="s">
        <v>122</v>
      </c>
      <c r="S465" s="94" t="s">
        <v>122</v>
      </c>
      <c r="T465" s="94" t="s">
        <v>122</v>
      </c>
      <c r="U465" s="94" t="s">
        <v>122</v>
      </c>
      <c r="V465" s="144" t="s">
        <v>169</v>
      </c>
      <c r="W465" s="148"/>
      <c r="X465" s="2"/>
      <c r="Y465" s="116">
        <v>0</v>
      </c>
    </row>
    <row r="466" spans="1:25">
      <c r="A466" s="122"/>
      <c r="B466" s="103"/>
      <c r="C466" s="92"/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/>
      <c r="V466" s="145"/>
      <c r="W466" s="148"/>
      <c r="X466" s="2"/>
      <c r="Y466" s="116">
        <v>0</v>
      </c>
    </row>
    <row r="467" spans="1:25">
      <c r="A467" s="122"/>
      <c r="B467" s="102">
        <v>1</v>
      </c>
      <c r="C467" s="98">
        <v>1</v>
      </c>
      <c r="D467" s="188">
        <v>241.9496</v>
      </c>
      <c r="E467" s="188">
        <v>280</v>
      </c>
      <c r="F467" s="196">
        <v>290.08774284852984</v>
      </c>
      <c r="G467" s="188">
        <v>255.00000000000003</v>
      </c>
      <c r="H467" s="196">
        <v>283</v>
      </c>
      <c r="I467" s="197">
        <v>199</v>
      </c>
      <c r="J467" s="196">
        <v>260</v>
      </c>
      <c r="K467" s="188">
        <v>279</v>
      </c>
      <c r="L467" s="188">
        <v>264</v>
      </c>
      <c r="M467" s="188">
        <v>275</v>
      </c>
      <c r="N467" s="188">
        <v>269</v>
      </c>
      <c r="O467" s="188">
        <v>279</v>
      </c>
      <c r="P467" s="188">
        <v>269</v>
      </c>
      <c r="Q467" s="188">
        <v>282</v>
      </c>
      <c r="R467" s="188">
        <v>286.57619668756303</v>
      </c>
      <c r="S467" s="188">
        <v>270</v>
      </c>
      <c r="T467" s="188">
        <v>270</v>
      </c>
      <c r="U467" s="198">
        <v>270</v>
      </c>
      <c r="V467" s="198">
        <v>261</v>
      </c>
      <c r="W467" s="199"/>
      <c r="X467" s="190"/>
      <c r="Y467" s="191">
        <v>1</v>
      </c>
    </row>
    <row r="468" spans="1:25">
      <c r="A468" s="122"/>
      <c r="B468" s="103">
        <v>1</v>
      </c>
      <c r="C468" s="92">
        <v>2</v>
      </c>
      <c r="D468" s="192">
        <v>242.04886999999999</v>
      </c>
      <c r="E468" s="192">
        <v>281</v>
      </c>
      <c r="F468" s="200">
        <v>291.93021014161775</v>
      </c>
      <c r="G468" s="192">
        <v>269</v>
      </c>
      <c r="H468" s="200">
        <v>284</v>
      </c>
      <c r="I468" s="201">
        <v>211</v>
      </c>
      <c r="J468" s="200">
        <v>258</v>
      </c>
      <c r="K468" s="192">
        <v>284</v>
      </c>
      <c r="L468" s="192">
        <v>264</v>
      </c>
      <c r="M468" s="192">
        <v>268</v>
      </c>
      <c r="N468" s="192">
        <v>267</v>
      </c>
      <c r="O468" s="192">
        <v>285</v>
      </c>
      <c r="P468" s="192">
        <v>268</v>
      </c>
      <c r="Q468" s="192">
        <v>280</v>
      </c>
      <c r="R468" s="192">
        <v>283.18358101706599</v>
      </c>
      <c r="S468" s="192">
        <v>270</v>
      </c>
      <c r="T468" s="192">
        <v>270</v>
      </c>
      <c r="U468" s="202">
        <v>280.00000000000006</v>
      </c>
      <c r="V468" s="203">
        <v>250.99999999999997</v>
      </c>
      <c r="W468" s="199"/>
      <c r="X468" s="190"/>
      <c r="Y468" s="191" t="e">
        <v>#N/A</v>
      </c>
    </row>
    <row r="469" spans="1:25">
      <c r="A469" s="122"/>
      <c r="B469" s="103">
        <v>1</v>
      </c>
      <c r="C469" s="92">
        <v>3</v>
      </c>
      <c r="D469" s="192">
        <v>246.39751999999996</v>
      </c>
      <c r="E469" s="192">
        <v>278</v>
      </c>
      <c r="F469" s="200">
        <v>288.70225171491643</v>
      </c>
      <c r="G469" s="192">
        <v>264</v>
      </c>
      <c r="H469" s="200">
        <v>294</v>
      </c>
      <c r="I469" s="201">
        <v>207</v>
      </c>
      <c r="J469" s="200">
        <v>262</v>
      </c>
      <c r="K469" s="200">
        <v>280</v>
      </c>
      <c r="L469" s="195">
        <v>272</v>
      </c>
      <c r="M469" s="195">
        <v>268</v>
      </c>
      <c r="N469" s="195">
        <v>271</v>
      </c>
      <c r="O469" s="195">
        <v>285</v>
      </c>
      <c r="P469" s="195">
        <v>275</v>
      </c>
      <c r="Q469" s="195">
        <v>280</v>
      </c>
      <c r="R469" s="195">
        <v>283.98768388038599</v>
      </c>
      <c r="S469" s="195">
        <v>270</v>
      </c>
      <c r="T469" s="192">
        <v>280</v>
      </c>
      <c r="U469" s="202">
        <v>270</v>
      </c>
      <c r="V469" s="203">
        <v>280</v>
      </c>
      <c r="W469" s="199"/>
      <c r="X469" s="190"/>
      <c r="Y469" s="191">
        <v>16</v>
      </c>
    </row>
    <row r="470" spans="1:25">
      <c r="A470" s="122"/>
      <c r="B470" s="103">
        <v>1</v>
      </c>
      <c r="C470" s="92">
        <v>4</v>
      </c>
      <c r="D470" s="192">
        <v>239.77049</v>
      </c>
      <c r="E470" s="192">
        <v>262</v>
      </c>
      <c r="F470" s="200">
        <v>291.32403324723316</v>
      </c>
      <c r="G470" s="192">
        <v>268</v>
      </c>
      <c r="H470" s="200">
        <v>291</v>
      </c>
      <c r="I470" s="201">
        <v>205</v>
      </c>
      <c r="J470" s="200">
        <v>262</v>
      </c>
      <c r="K470" s="200">
        <v>286</v>
      </c>
      <c r="L470" s="195">
        <v>270</v>
      </c>
      <c r="M470" s="195">
        <v>273</v>
      </c>
      <c r="N470" s="195">
        <v>264</v>
      </c>
      <c r="O470" s="195">
        <v>280</v>
      </c>
      <c r="P470" s="195">
        <v>262</v>
      </c>
      <c r="Q470" s="195">
        <v>295</v>
      </c>
      <c r="R470" s="195">
        <v>279.41170818374502</v>
      </c>
      <c r="S470" s="195">
        <v>270</v>
      </c>
      <c r="T470" s="192">
        <v>280</v>
      </c>
      <c r="U470" s="202">
        <v>270</v>
      </c>
      <c r="V470" s="203">
        <v>289</v>
      </c>
      <c r="W470" s="199"/>
      <c r="X470" s="190"/>
      <c r="Y470" s="191">
        <v>274.35985810522715</v>
      </c>
    </row>
    <row r="471" spans="1:25">
      <c r="A471" s="122"/>
      <c r="B471" s="103">
        <v>1</v>
      </c>
      <c r="C471" s="92">
        <v>5</v>
      </c>
      <c r="D471" s="192">
        <v>244.78471999999999</v>
      </c>
      <c r="E471" s="192">
        <v>273</v>
      </c>
      <c r="F471" s="192">
        <v>292.42467561553798</v>
      </c>
      <c r="G471" s="192">
        <v>263</v>
      </c>
      <c r="H471" s="192">
        <v>294</v>
      </c>
      <c r="I471" s="201">
        <v>202</v>
      </c>
      <c r="J471" s="192">
        <v>262</v>
      </c>
      <c r="K471" s="192">
        <v>282</v>
      </c>
      <c r="L471" s="192">
        <v>274</v>
      </c>
      <c r="M471" s="192">
        <v>276</v>
      </c>
      <c r="N471" s="192">
        <v>280</v>
      </c>
      <c r="O471" s="192">
        <v>281</v>
      </c>
      <c r="P471" s="192">
        <v>276</v>
      </c>
      <c r="Q471" s="192">
        <v>290</v>
      </c>
      <c r="R471" s="192">
        <v>284.36355296144399</v>
      </c>
      <c r="S471" s="192">
        <v>270</v>
      </c>
      <c r="T471" s="192">
        <v>280</v>
      </c>
      <c r="U471" s="202">
        <v>270</v>
      </c>
      <c r="V471" s="203">
        <v>300</v>
      </c>
      <c r="W471" s="199"/>
      <c r="X471" s="190"/>
      <c r="Y471" s="193"/>
    </row>
    <row r="472" spans="1:25">
      <c r="A472" s="122"/>
      <c r="B472" s="103">
        <v>1</v>
      </c>
      <c r="C472" s="92">
        <v>6</v>
      </c>
      <c r="D472" s="192">
        <v>245.10463999999999</v>
      </c>
      <c r="E472" s="192">
        <v>264</v>
      </c>
      <c r="F472" s="192">
        <v>293.86815454155152</v>
      </c>
      <c r="G472" s="192">
        <v>265</v>
      </c>
      <c r="H472" s="211">
        <v>320</v>
      </c>
      <c r="I472" s="201">
        <v>222</v>
      </c>
      <c r="J472" s="192">
        <v>259</v>
      </c>
      <c r="K472" s="192">
        <v>281</v>
      </c>
      <c r="L472" s="192">
        <v>276</v>
      </c>
      <c r="M472" s="192">
        <v>280</v>
      </c>
      <c r="N472" s="192">
        <v>275</v>
      </c>
      <c r="O472" s="192">
        <v>289</v>
      </c>
      <c r="P472" s="192">
        <v>271</v>
      </c>
      <c r="Q472" s="192">
        <v>284</v>
      </c>
      <c r="R472" s="192">
        <v>279.74904452493598</v>
      </c>
      <c r="S472" s="192">
        <v>280.00000000000006</v>
      </c>
      <c r="T472" s="192">
        <v>280</v>
      </c>
      <c r="U472" s="202">
        <v>270</v>
      </c>
      <c r="V472" s="203">
        <v>295</v>
      </c>
      <c r="W472" s="199"/>
      <c r="X472" s="190"/>
      <c r="Y472" s="193"/>
    </row>
    <row r="473" spans="1:25">
      <c r="A473" s="122"/>
      <c r="B473" s="104" t="s">
        <v>155</v>
      </c>
      <c r="C473" s="96"/>
      <c r="D473" s="194">
        <v>243.34263999999999</v>
      </c>
      <c r="E473" s="194">
        <v>273</v>
      </c>
      <c r="F473" s="194">
        <v>291.38951135156447</v>
      </c>
      <c r="G473" s="194">
        <v>264</v>
      </c>
      <c r="H473" s="194">
        <v>294.33333333333331</v>
      </c>
      <c r="I473" s="194">
        <v>207.66666666666666</v>
      </c>
      <c r="J473" s="194">
        <v>260.5</v>
      </c>
      <c r="K473" s="194">
        <v>282</v>
      </c>
      <c r="L473" s="194">
        <v>270</v>
      </c>
      <c r="M473" s="194">
        <v>273.33333333333331</v>
      </c>
      <c r="N473" s="194">
        <v>271</v>
      </c>
      <c r="O473" s="194">
        <v>283.16666666666669</v>
      </c>
      <c r="P473" s="194">
        <v>270.16666666666669</v>
      </c>
      <c r="Q473" s="194">
        <v>285.16666666666669</v>
      </c>
      <c r="R473" s="194">
        <v>282.87862787585664</v>
      </c>
      <c r="S473" s="194">
        <v>271.66666666666669</v>
      </c>
      <c r="T473" s="194">
        <v>276.66666666666669</v>
      </c>
      <c r="U473" s="194">
        <v>271.66666666666669</v>
      </c>
      <c r="V473" s="212">
        <v>279.33333333333331</v>
      </c>
      <c r="W473" s="199"/>
      <c r="X473" s="190"/>
      <c r="Y473" s="193"/>
    </row>
    <row r="474" spans="1:25">
      <c r="A474" s="122"/>
      <c r="B474" s="2" t="s">
        <v>156</v>
      </c>
      <c r="C474" s="118"/>
      <c r="D474" s="195">
        <v>243.41679499999998</v>
      </c>
      <c r="E474" s="195">
        <v>275.5</v>
      </c>
      <c r="F474" s="195">
        <v>291.62712169442545</v>
      </c>
      <c r="G474" s="195">
        <v>264.5</v>
      </c>
      <c r="H474" s="195">
        <v>292.5</v>
      </c>
      <c r="I474" s="195">
        <v>206</v>
      </c>
      <c r="J474" s="195">
        <v>261</v>
      </c>
      <c r="K474" s="195">
        <v>281.5</v>
      </c>
      <c r="L474" s="195">
        <v>271</v>
      </c>
      <c r="M474" s="195">
        <v>274</v>
      </c>
      <c r="N474" s="195">
        <v>270</v>
      </c>
      <c r="O474" s="195">
        <v>283</v>
      </c>
      <c r="P474" s="195">
        <v>270</v>
      </c>
      <c r="Q474" s="195">
        <v>283</v>
      </c>
      <c r="R474" s="195">
        <v>283.58563244872596</v>
      </c>
      <c r="S474" s="195">
        <v>270</v>
      </c>
      <c r="T474" s="195">
        <v>280</v>
      </c>
      <c r="U474" s="195">
        <v>270</v>
      </c>
      <c r="V474" s="204">
        <v>284.5</v>
      </c>
      <c r="W474" s="199"/>
      <c r="X474" s="190"/>
      <c r="Y474" s="193"/>
    </row>
    <row r="475" spans="1:25">
      <c r="A475" s="122"/>
      <c r="B475" s="2" t="s">
        <v>157</v>
      </c>
      <c r="C475" s="118"/>
      <c r="D475" s="195">
        <v>2.4856060596079872</v>
      </c>
      <c r="E475" s="195">
        <v>8.2462112512353212</v>
      </c>
      <c r="F475" s="195">
        <v>1.8126138734236628</v>
      </c>
      <c r="G475" s="195">
        <v>4.9799598391954829</v>
      </c>
      <c r="H475" s="195">
        <v>13.456101466125569</v>
      </c>
      <c r="I475" s="195">
        <v>8.1404340588611532</v>
      </c>
      <c r="J475" s="195">
        <v>1.7606816861659009</v>
      </c>
      <c r="K475" s="195">
        <v>2.6076809620810595</v>
      </c>
      <c r="L475" s="195">
        <v>5.0596442562694071</v>
      </c>
      <c r="M475" s="195">
        <v>4.7187568984497039</v>
      </c>
      <c r="N475" s="195">
        <v>5.7619441163551732</v>
      </c>
      <c r="O475" s="195">
        <v>3.8166302763912916</v>
      </c>
      <c r="P475" s="195">
        <v>5.1153364177409353</v>
      </c>
      <c r="Q475" s="195">
        <v>6.080021929785012</v>
      </c>
      <c r="R475" s="195">
        <v>2.793343636881704</v>
      </c>
      <c r="S475" s="195">
        <v>4.0824829046386535</v>
      </c>
      <c r="T475" s="195">
        <v>5.1639777949432224</v>
      </c>
      <c r="U475" s="195">
        <v>4.0824829046386535</v>
      </c>
      <c r="V475" s="204">
        <v>19.520928939644932</v>
      </c>
      <c r="W475" s="199"/>
      <c r="X475" s="190"/>
      <c r="Y475" s="193"/>
    </row>
    <row r="476" spans="1:25">
      <c r="A476" s="122"/>
      <c r="B476" s="2" t="s">
        <v>93</v>
      </c>
      <c r="C476" s="118"/>
      <c r="D476" s="97">
        <v>1.0214428756127521E-2</v>
      </c>
      <c r="E476" s="97">
        <v>3.0205902019177E-2</v>
      </c>
      <c r="F476" s="97">
        <v>6.2205872305291223E-3</v>
      </c>
      <c r="G476" s="97">
        <v>1.8863484239376831E-2</v>
      </c>
      <c r="H476" s="97">
        <v>4.571721902420918E-2</v>
      </c>
      <c r="I476" s="97">
        <v>3.9199521952782444E-2</v>
      </c>
      <c r="J476" s="97">
        <v>6.7588548413278346E-3</v>
      </c>
      <c r="K476" s="97">
        <v>9.2470956102165235E-3</v>
      </c>
      <c r="L476" s="97">
        <v>1.8739423171368175E-2</v>
      </c>
      <c r="M476" s="97">
        <v>1.7263744750425747E-2</v>
      </c>
      <c r="N476" s="97">
        <v>2.1261786407214663E-2</v>
      </c>
      <c r="O476" s="97">
        <v>1.3478388262712035E-2</v>
      </c>
      <c r="P476" s="97">
        <v>1.8934002780040475E-2</v>
      </c>
      <c r="Q476" s="97">
        <v>2.1320941892875551E-2</v>
      </c>
      <c r="R476" s="97">
        <v>9.8747072476171056E-3</v>
      </c>
      <c r="S476" s="97">
        <v>1.502754443425271E-2</v>
      </c>
      <c r="T476" s="97">
        <v>1.866497998172249E-2</v>
      </c>
      <c r="U476" s="97">
        <v>1.502754443425271E-2</v>
      </c>
      <c r="V476" s="147">
        <v>6.9883993817344628E-2</v>
      </c>
      <c r="W476" s="148"/>
      <c r="X476" s="2"/>
      <c r="Y476" s="120"/>
    </row>
    <row r="477" spans="1:25">
      <c r="A477" s="122"/>
      <c r="B477" s="105" t="s">
        <v>158</v>
      </c>
      <c r="C477" s="118"/>
      <c r="D477" s="97">
        <v>-0.1130530476267082</v>
      </c>
      <c r="E477" s="97">
        <v>-4.9564761937790358E-3</v>
      </c>
      <c r="F477" s="97">
        <v>6.2070498811111818E-2</v>
      </c>
      <c r="G477" s="97">
        <v>-3.7760108846731311E-2</v>
      </c>
      <c r="H477" s="97">
        <v>7.2800282687293105E-2</v>
      </c>
      <c r="I477" s="97">
        <v>-0.24308655026706272</v>
      </c>
      <c r="J477" s="97">
        <v>-5.0517077100657226E-2</v>
      </c>
      <c r="K477" s="97">
        <v>2.784715645917335E-2</v>
      </c>
      <c r="L477" s="97">
        <v>-1.5891020411429757E-2</v>
      </c>
      <c r="M477" s="97">
        <v>-3.7415268362622767E-3</v>
      </c>
      <c r="N477" s="97">
        <v>-1.2246172338879591E-2</v>
      </c>
      <c r="O477" s="97">
        <v>3.2099479210482063E-2</v>
      </c>
      <c r="P477" s="97">
        <v>-1.5283545732671322E-2</v>
      </c>
      <c r="Q477" s="97">
        <v>3.9389175355582617E-2</v>
      </c>
      <c r="R477" s="97">
        <v>3.1049621578978392E-2</v>
      </c>
      <c r="S477" s="97">
        <v>-9.8162736238459614E-3</v>
      </c>
      <c r="T477" s="97">
        <v>8.4079667389054258E-3</v>
      </c>
      <c r="U477" s="97">
        <v>-9.8162736238459614E-3</v>
      </c>
      <c r="V477" s="147">
        <v>1.8127561599039277E-2</v>
      </c>
      <c r="W477" s="148"/>
      <c r="X477" s="2"/>
      <c r="Y477" s="120"/>
    </row>
    <row r="478" spans="1:25">
      <c r="B478" s="128"/>
      <c r="C478" s="104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</row>
    <row r="479" spans="1:25">
      <c r="B479" s="132" t="s">
        <v>241</v>
      </c>
      <c r="Y479" s="116" t="s">
        <v>170</v>
      </c>
    </row>
    <row r="480" spans="1:25">
      <c r="A480" s="112" t="s">
        <v>56</v>
      </c>
      <c r="B480" s="102" t="s">
        <v>119</v>
      </c>
      <c r="C480" s="99" t="s">
        <v>120</v>
      </c>
      <c r="D480" s="100" t="s">
        <v>141</v>
      </c>
      <c r="E480" s="14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116">
        <v>1</v>
      </c>
    </row>
    <row r="481" spans="1:25">
      <c r="A481" s="122"/>
      <c r="B481" s="103" t="s">
        <v>142</v>
      </c>
      <c r="C481" s="92" t="s">
        <v>142</v>
      </c>
      <c r="D481" s="139" t="s">
        <v>144</v>
      </c>
      <c r="E481" s="14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116" t="s">
        <v>1</v>
      </c>
    </row>
    <row r="482" spans="1:25">
      <c r="A482" s="122"/>
      <c r="B482" s="103"/>
      <c r="C482" s="92"/>
      <c r="D482" s="93" t="s">
        <v>153</v>
      </c>
      <c r="E482" s="141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116">
        <v>3</v>
      </c>
    </row>
    <row r="483" spans="1:25">
      <c r="A483" s="122"/>
      <c r="B483" s="103"/>
      <c r="C483" s="92"/>
      <c r="D483" s="113"/>
      <c r="E483" s="141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116">
        <v>3</v>
      </c>
    </row>
    <row r="484" spans="1:25">
      <c r="A484" s="122"/>
      <c r="B484" s="102">
        <v>1</v>
      </c>
      <c r="C484" s="98">
        <v>1</v>
      </c>
      <c r="D484" s="205">
        <v>0.19</v>
      </c>
      <c r="E484" s="206"/>
      <c r="F484" s="207"/>
      <c r="G484" s="207"/>
      <c r="H484" s="207"/>
      <c r="I484" s="207"/>
      <c r="J484" s="207"/>
      <c r="K484" s="207"/>
      <c r="L484" s="207"/>
      <c r="M484" s="207"/>
      <c r="N484" s="207"/>
      <c r="O484" s="207"/>
      <c r="P484" s="207"/>
      <c r="Q484" s="207"/>
      <c r="R484" s="207"/>
      <c r="S484" s="207"/>
      <c r="T484" s="207"/>
      <c r="U484" s="207"/>
      <c r="V484" s="207"/>
      <c r="W484" s="207"/>
      <c r="X484" s="207"/>
      <c r="Y484" s="208">
        <v>1</v>
      </c>
    </row>
    <row r="485" spans="1:25">
      <c r="A485" s="122"/>
      <c r="B485" s="103">
        <v>1</v>
      </c>
      <c r="C485" s="92">
        <v>2</v>
      </c>
      <c r="D485" s="209">
        <v>0.19</v>
      </c>
      <c r="E485" s="206"/>
      <c r="F485" s="207"/>
      <c r="G485" s="207"/>
      <c r="H485" s="207"/>
      <c r="I485" s="207"/>
      <c r="J485" s="207"/>
      <c r="K485" s="207"/>
      <c r="L485" s="207"/>
      <c r="M485" s="207"/>
      <c r="N485" s="207"/>
      <c r="O485" s="207"/>
      <c r="P485" s="207"/>
      <c r="Q485" s="207"/>
      <c r="R485" s="207"/>
      <c r="S485" s="207"/>
      <c r="T485" s="207"/>
      <c r="U485" s="207"/>
      <c r="V485" s="207"/>
      <c r="W485" s="207"/>
      <c r="X485" s="207"/>
      <c r="Y485" s="208">
        <v>9</v>
      </c>
    </row>
    <row r="486" spans="1:25">
      <c r="A486" s="122"/>
      <c r="B486" s="103">
        <v>1</v>
      </c>
      <c r="C486" s="92">
        <v>3</v>
      </c>
      <c r="D486" s="209">
        <v>0.19</v>
      </c>
      <c r="E486" s="206"/>
      <c r="F486" s="207"/>
      <c r="G486" s="207"/>
      <c r="H486" s="207"/>
      <c r="I486" s="207"/>
      <c r="J486" s="207"/>
      <c r="K486" s="207"/>
      <c r="L486" s="207"/>
      <c r="M486" s="207"/>
      <c r="N486" s="207"/>
      <c r="O486" s="207"/>
      <c r="P486" s="207"/>
      <c r="Q486" s="207"/>
      <c r="R486" s="207"/>
      <c r="S486" s="207"/>
      <c r="T486" s="207"/>
      <c r="U486" s="207"/>
      <c r="V486" s="207"/>
      <c r="W486" s="207"/>
      <c r="X486" s="207"/>
      <c r="Y486" s="208">
        <v>16</v>
      </c>
    </row>
    <row r="487" spans="1:25">
      <c r="A487" s="122"/>
      <c r="B487" s="103">
        <v>1</v>
      </c>
      <c r="C487" s="92">
        <v>4</v>
      </c>
      <c r="D487" s="209">
        <v>0.2</v>
      </c>
      <c r="E487" s="206"/>
      <c r="F487" s="207"/>
      <c r="G487" s="207"/>
      <c r="H487" s="207"/>
      <c r="I487" s="207"/>
      <c r="J487" s="207"/>
      <c r="K487" s="207"/>
      <c r="L487" s="207"/>
      <c r="M487" s="207"/>
      <c r="N487" s="207"/>
      <c r="O487" s="207"/>
      <c r="P487" s="207"/>
      <c r="Q487" s="207"/>
      <c r="R487" s="207"/>
      <c r="S487" s="207"/>
      <c r="T487" s="207"/>
      <c r="U487" s="207"/>
      <c r="V487" s="207"/>
      <c r="W487" s="207"/>
      <c r="X487" s="207"/>
      <c r="Y487" s="208">
        <v>0.193333333333333</v>
      </c>
    </row>
    <row r="488" spans="1:25">
      <c r="A488" s="122"/>
      <c r="B488" s="103">
        <v>1</v>
      </c>
      <c r="C488" s="92">
        <v>5</v>
      </c>
      <c r="D488" s="209">
        <v>0.19</v>
      </c>
      <c r="E488" s="206"/>
      <c r="F488" s="207"/>
      <c r="G488" s="207"/>
      <c r="H488" s="207"/>
      <c r="I488" s="207"/>
      <c r="J488" s="207"/>
      <c r="K488" s="207"/>
      <c r="L488" s="207"/>
      <c r="M488" s="207"/>
      <c r="N488" s="207"/>
      <c r="O488" s="207"/>
      <c r="P488" s="207"/>
      <c r="Q488" s="207"/>
      <c r="R488" s="207"/>
      <c r="S488" s="207"/>
      <c r="T488" s="207"/>
      <c r="U488" s="207"/>
      <c r="V488" s="207"/>
      <c r="W488" s="207"/>
      <c r="X488" s="207"/>
      <c r="Y488" s="119"/>
    </row>
    <row r="489" spans="1:25">
      <c r="A489" s="122"/>
      <c r="B489" s="103">
        <v>1</v>
      </c>
      <c r="C489" s="92">
        <v>6</v>
      </c>
      <c r="D489" s="209">
        <v>0.2</v>
      </c>
      <c r="E489" s="206"/>
      <c r="F489" s="207"/>
      <c r="G489" s="207"/>
      <c r="H489" s="207"/>
      <c r="I489" s="207"/>
      <c r="J489" s="207"/>
      <c r="K489" s="207"/>
      <c r="L489" s="207"/>
      <c r="M489" s="207"/>
      <c r="N489" s="207"/>
      <c r="O489" s="207"/>
      <c r="P489" s="207"/>
      <c r="Q489" s="207"/>
      <c r="R489" s="207"/>
      <c r="S489" s="207"/>
      <c r="T489" s="207"/>
      <c r="U489" s="207"/>
      <c r="V489" s="207"/>
      <c r="W489" s="207"/>
      <c r="X489" s="207"/>
      <c r="Y489" s="119"/>
    </row>
    <row r="490" spans="1:25">
      <c r="A490" s="122"/>
      <c r="B490" s="104" t="s">
        <v>155</v>
      </c>
      <c r="C490" s="96"/>
      <c r="D490" s="210">
        <v>0.19333333333333333</v>
      </c>
      <c r="E490" s="206"/>
      <c r="F490" s="207"/>
      <c r="G490" s="207"/>
      <c r="H490" s="207"/>
      <c r="I490" s="207"/>
      <c r="J490" s="207"/>
      <c r="K490" s="207"/>
      <c r="L490" s="207"/>
      <c r="M490" s="207"/>
      <c r="N490" s="207"/>
      <c r="O490" s="207"/>
      <c r="P490" s="207"/>
      <c r="Q490" s="207"/>
      <c r="R490" s="207"/>
      <c r="S490" s="207"/>
      <c r="T490" s="207"/>
      <c r="U490" s="207"/>
      <c r="V490" s="207"/>
      <c r="W490" s="207"/>
      <c r="X490" s="207"/>
      <c r="Y490" s="119"/>
    </row>
    <row r="491" spans="1:25">
      <c r="A491" s="122"/>
      <c r="B491" s="2" t="s">
        <v>156</v>
      </c>
      <c r="C491" s="118"/>
      <c r="D491" s="111">
        <v>0.19</v>
      </c>
      <c r="E491" s="206"/>
      <c r="F491" s="207"/>
      <c r="G491" s="207"/>
      <c r="H491" s="207"/>
      <c r="I491" s="207"/>
      <c r="J491" s="207"/>
      <c r="K491" s="207"/>
      <c r="L491" s="207"/>
      <c r="M491" s="207"/>
      <c r="N491" s="207"/>
      <c r="O491" s="207"/>
      <c r="P491" s="207"/>
      <c r="Q491" s="207"/>
      <c r="R491" s="207"/>
      <c r="S491" s="207"/>
      <c r="T491" s="207"/>
      <c r="U491" s="207"/>
      <c r="V491" s="207"/>
      <c r="W491" s="207"/>
      <c r="X491" s="207"/>
      <c r="Y491" s="119"/>
    </row>
    <row r="492" spans="1:25">
      <c r="A492" s="122"/>
      <c r="B492" s="2" t="s">
        <v>157</v>
      </c>
      <c r="C492" s="118"/>
      <c r="D492" s="111">
        <v>5.1639777949432268E-3</v>
      </c>
      <c r="E492" s="14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119"/>
    </row>
    <row r="493" spans="1:25">
      <c r="A493" s="122"/>
      <c r="B493" s="2" t="s">
        <v>93</v>
      </c>
      <c r="C493" s="118"/>
      <c r="D493" s="97">
        <v>2.6710229973844278E-2</v>
      </c>
      <c r="E493" s="141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120"/>
    </row>
    <row r="494" spans="1:25">
      <c r="A494" s="122"/>
      <c r="B494" s="105" t="s">
        <v>158</v>
      </c>
      <c r="C494" s="118"/>
      <c r="D494" s="97">
        <v>1.7763568394002505E-15</v>
      </c>
      <c r="E494" s="141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120"/>
    </row>
    <row r="495" spans="1:25">
      <c r="B495" s="128"/>
      <c r="C495" s="104"/>
      <c r="D495" s="115"/>
    </row>
    <row r="496" spans="1:25">
      <c r="B496" s="132" t="s">
        <v>242</v>
      </c>
      <c r="Y496" s="116" t="s">
        <v>170</v>
      </c>
    </row>
    <row r="497" spans="1:25">
      <c r="A497" s="112" t="s">
        <v>29</v>
      </c>
      <c r="B497" s="102" t="s">
        <v>119</v>
      </c>
      <c r="C497" s="99" t="s">
        <v>120</v>
      </c>
      <c r="D497" s="100" t="s">
        <v>141</v>
      </c>
      <c r="E497" s="101" t="s">
        <v>141</v>
      </c>
      <c r="F497" s="141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116">
        <v>1</v>
      </c>
    </row>
    <row r="498" spans="1:25">
      <c r="A498" s="122"/>
      <c r="B498" s="103" t="s">
        <v>142</v>
      </c>
      <c r="C498" s="92" t="s">
        <v>142</v>
      </c>
      <c r="D498" s="139" t="s">
        <v>143</v>
      </c>
      <c r="E498" s="140" t="s">
        <v>144</v>
      </c>
      <c r="F498" s="141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116" t="s">
        <v>3</v>
      </c>
    </row>
    <row r="499" spans="1:25">
      <c r="A499" s="122"/>
      <c r="B499" s="103"/>
      <c r="C499" s="92"/>
      <c r="D499" s="93" t="s">
        <v>153</v>
      </c>
      <c r="E499" s="94" t="s">
        <v>153</v>
      </c>
      <c r="F499" s="141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116">
        <v>1</v>
      </c>
    </row>
    <row r="500" spans="1:25">
      <c r="A500" s="122"/>
      <c r="B500" s="103"/>
      <c r="C500" s="92"/>
      <c r="D500" s="113"/>
      <c r="E500" s="113"/>
      <c r="F500" s="141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116">
        <v>1</v>
      </c>
    </row>
    <row r="501" spans="1:25">
      <c r="A501" s="122"/>
      <c r="B501" s="102">
        <v>1</v>
      </c>
      <c r="C501" s="98">
        <v>1</v>
      </c>
      <c r="D501" s="180"/>
      <c r="E501" s="180">
        <v>17.3</v>
      </c>
      <c r="F501" s="181"/>
      <c r="G501" s="182"/>
      <c r="H501" s="182"/>
      <c r="I501" s="182"/>
      <c r="J501" s="182"/>
      <c r="K501" s="182"/>
      <c r="L501" s="182"/>
      <c r="M501" s="182"/>
      <c r="N501" s="182"/>
      <c r="O501" s="182"/>
      <c r="P501" s="182"/>
      <c r="Q501" s="182"/>
      <c r="R501" s="182"/>
      <c r="S501" s="182"/>
      <c r="T501" s="182"/>
      <c r="U501" s="182"/>
      <c r="V501" s="182"/>
      <c r="W501" s="182"/>
      <c r="X501" s="182"/>
      <c r="Y501" s="183">
        <v>1</v>
      </c>
    </row>
    <row r="502" spans="1:25">
      <c r="A502" s="122"/>
      <c r="B502" s="103">
        <v>1</v>
      </c>
      <c r="C502" s="92">
        <v>2</v>
      </c>
      <c r="D502" s="184">
        <v>16</v>
      </c>
      <c r="E502" s="184">
        <v>17.600000000000001</v>
      </c>
      <c r="F502" s="181"/>
      <c r="G502" s="182"/>
      <c r="H502" s="182"/>
      <c r="I502" s="182"/>
      <c r="J502" s="182"/>
      <c r="K502" s="182"/>
      <c r="L502" s="182"/>
      <c r="M502" s="182"/>
      <c r="N502" s="182"/>
      <c r="O502" s="182"/>
      <c r="P502" s="182"/>
      <c r="Q502" s="182"/>
      <c r="R502" s="182"/>
      <c r="S502" s="182"/>
      <c r="T502" s="182"/>
      <c r="U502" s="182"/>
      <c r="V502" s="182"/>
      <c r="W502" s="182"/>
      <c r="X502" s="182"/>
      <c r="Y502" s="183">
        <v>10</v>
      </c>
    </row>
    <row r="503" spans="1:25">
      <c r="A503" s="122"/>
      <c r="B503" s="103">
        <v>1</v>
      </c>
      <c r="C503" s="92">
        <v>3</v>
      </c>
      <c r="D503" s="184"/>
      <c r="E503" s="184">
        <v>16.899999999999999</v>
      </c>
      <c r="F503" s="181"/>
      <c r="G503" s="182"/>
      <c r="H503" s="182"/>
      <c r="I503" s="182"/>
      <c r="J503" s="182"/>
      <c r="K503" s="182"/>
      <c r="L503" s="182"/>
      <c r="M503" s="182"/>
      <c r="N503" s="182"/>
      <c r="O503" s="182"/>
      <c r="P503" s="182"/>
      <c r="Q503" s="182"/>
      <c r="R503" s="182"/>
      <c r="S503" s="182"/>
      <c r="T503" s="182"/>
      <c r="U503" s="182"/>
      <c r="V503" s="182"/>
      <c r="W503" s="182"/>
      <c r="X503" s="182"/>
      <c r="Y503" s="183">
        <v>16</v>
      </c>
    </row>
    <row r="504" spans="1:25">
      <c r="A504" s="122"/>
      <c r="B504" s="103">
        <v>1</v>
      </c>
      <c r="C504" s="92">
        <v>4</v>
      </c>
      <c r="D504" s="184"/>
      <c r="E504" s="184">
        <v>17.399999999999999</v>
      </c>
      <c r="F504" s="181"/>
      <c r="G504" s="182"/>
      <c r="H504" s="182"/>
      <c r="I504" s="182"/>
      <c r="J504" s="182"/>
      <c r="K504" s="182"/>
      <c r="L504" s="182"/>
      <c r="M504" s="182"/>
      <c r="N504" s="182"/>
      <c r="O504" s="182"/>
      <c r="P504" s="182"/>
      <c r="Q504" s="182"/>
      <c r="R504" s="182"/>
      <c r="S504" s="182"/>
      <c r="T504" s="182"/>
      <c r="U504" s="182"/>
      <c r="V504" s="182"/>
      <c r="W504" s="182"/>
      <c r="X504" s="182"/>
      <c r="Y504" s="183">
        <v>16.45</v>
      </c>
    </row>
    <row r="505" spans="1:25">
      <c r="A505" s="122"/>
      <c r="B505" s="103">
        <v>1</v>
      </c>
      <c r="C505" s="92">
        <v>5</v>
      </c>
      <c r="D505" s="184">
        <v>15</v>
      </c>
      <c r="E505" s="184">
        <v>17.2</v>
      </c>
      <c r="F505" s="181"/>
      <c r="G505" s="182"/>
      <c r="H505" s="182"/>
      <c r="I505" s="182"/>
      <c r="J505" s="182"/>
      <c r="K505" s="182"/>
      <c r="L505" s="182"/>
      <c r="M505" s="182"/>
      <c r="N505" s="182"/>
      <c r="O505" s="182"/>
      <c r="P505" s="182"/>
      <c r="Q505" s="182"/>
      <c r="R505" s="182"/>
      <c r="S505" s="182"/>
      <c r="T505" s="182"/>
      <c r="U505" s="182"/>
      <c r="V505" s="182"/>
      <c r="W505" s="182"/>
      <c r="X505" s="182"/>
      <c r="Y505" s="185"/>
    </row>
    <row r="506" spans="1:25">
      <c r="A506" s="122"/>
      <c r="B506" s="103">
        <v>1</v>
      </c>
      <c r="C506" s="92">
        <v>6</v>
      </c>
      <c r="D506" s="184"/>
      <c r="E506" s="184">
        <v>18</v>
      </c>
      <c r="F506" s="181"/>
      <c r="G506" s="182"/>
      <c r="H506" s="182"/>
      <c r="I506" s="182"/>
      <c r="J506" s="182"/>
      <c r="K506" s="182"/>
      <c r="L506" s="182"/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X506" s="182"/>
      <c r="Y506" s="185"/>
    </row>
    <row r="507" spans="1:25">
      <c r="A507" s="122"/>
      <c r="B507" s="104" t="s">
        <v>155</v>
      </c>
      <c r="C507" s="96"/>
      <c r="D507" s="186">
        <v>15.5</v>
      </c>
      <c r="E507" s="186">
        <v>17.400000000000002</v>
      </c>
      <c r="F507" s="181"/>
      <c r="G507" s="182"/>
      <c r="H507" s="182"/>
      <c r="I507" s="182"/>
      <c r="J507" s="182"/>
      <c r="K507" s="182"/>
      <c r="L507" s="182"/>
      <c r="M507" s="182"/>
      <c r="N507" s="182"/>
      <c r="O507" s="182"/>
      <c r="P507" s="182"/>
      <c r="Q507" s="182"/>
      <c r="R507" s="182"/>
      <c r="S507" s="182"/>
      <c r="T507" s="182"/>
      <c r="U507" s="182"/>
      <c r="V507" s="182"/>
      <c r="W507" s="182"/>
      <c r="X507" s="182"/>
      <c r="Y507" s="185"/>
    </row>
    <row r="508" spans="1:25">
      <c r="A508" s="122"/>
      <c r="B508" s="2" t="s">
        <v>156</v>
      </c>
      <c r="C508" s="118"/>
      <c r="D508" s="187">
        <v>15.5</v>
      </c>
      <c r="E508" s="187">
        <v>17.350000000000001</v>
      </c>
      <c r="F508" s="181"/>
      <c r="G508" s="182"/>
      <c r="H508" s="182"/>
      <c r="I508" s="182"/>
      <c r="J508" s="182"/>
      <c r="K508" s="182"/>
      <c r="L508" s="182"/>
      <c r="M508" s="182"/>
      <c r="N508" s="182"/>
      <c r="O508" s="182"/>
      <c r="P508" s="182"/>
      <c r="Q508" s="182"/>
      <c r="R508" s="182"/>
      <c r="S508" s="182"/>
      <c r="T508" s="182"/>
      <c r="U508" s="182"/>
      <c r="V508" s="182"/>
      <c r="W508" s="182"/>
      <c r="X508" s="182"/>
      <c r="Y508" s="185"/>
    </row>
    <row r="509" spans="1:25">
      <c r="A509" s="122"/>
      <c r="B509" s="2" t="s">
        <v>157</v>
      </c>
      <c r="C509" s="118"/>
      <c r="D509" s="187">
        <v>0.70710678118654757</v>
      </c>
      <c r="E509" s="187">
        <v>0.37416573867739472</v>
      </c>
      <c r="F509" s="181"/>
      <c r="G509" s="182"/>
      <c r="H509" s="182"/>
      <c r="I509" s="182"/>
      <c r="J509" s="182"/>
      <c r="K509" s="182"/>
      <c r="L509" s="182"/>
      <c r="M509" s="182"/>
      <c r="N509" s="182"/>
      <c r="O509" s="182"/>
      <c r="P509" s="182"/>
      <c r="Q509" s="182"/>
      <c r="R509" s="182"/>
      <c r="S509" s="182"/>
      <c r="T509" s="182"/>
      <c r="U509" s="182"/>
      <c r="V509" s="182"/>
      <c r="W509" s="182"/>
      <c r="X509" s="182"/>
      <c r="Y509" s="185"/>
    </row>
    <row r="510" spans="1:25">
      <c r="A510" s="122"/>
      <c r="B510" s="2" t="s">
        <v>93</v>
      </c>
      <c r="C510" s="118"/>
      <c r="D510" s="97">
        <v>4.5619792334615973E-2</v>
      </c>
      <c r="E510" s="97">
        <v>2.1503778084907738E-2</v>
      </c>
      <c r="F510" s="141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120"/>
    </row>
    <row r="511" spans="1:25">
      <c r="A511" s="122"/>
      <c r="B511" s="105" t="s">
        <v>158</v>
      </c>
      <c r="C511" s="118"/>
      <c r="D511" s="97">
        <v>-5.7750759878419378E-2</v>
      </c>
      <c r="E511" s="97">
        <v>5.7750759878419711E-2</v>
      </c>
      <c r="F511" s="141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120"/>
    </row>
    <row r="512" spans="1:25">
      <c r="B512" s="128"/>
      <c r="C512" s="104"/>
      <c r="D512" s="115"/>
      <c r="E512" s="115"/>
    </row>
    <row r="513" spans="1:25">
      <c r="B513" s="132" t="s">
        <v>243</v>
      </c>
      <c r="Y513" s="116" t="s">
        <v>170</v>
      </c>
    </row>
    <row r="514" spans="1:25">
      <c r="A514" s="112" t="s">
        <v>31</v>
      </c>
      <c r="B514" s="102" t="s">
        <v>119</v>
      </c>
      <c r="C514" s="99" t="s">
        <v>120</v>
      </c>
      <c r="D514" s="100" t="s">
        <v>141</v>
      </c>
      <c r="E514" s="14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116">
        <v>1</v>
      </c>
    </row>
    <row r="515" spans="1:25">
      <c r="A515" s="122"/>
      <c r="B515" s="103" t="s">
        <v>142</v>
      </c>
      <c r="C515" s="92" t="s">
        <v>142</v>
      </c>
      <c r="D515" s="139" t="s">
        <v>143</v>
      </c>
      <c r="E515" s="14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116" t="s">
        <v>3</v>
      </c>
    </row>
    <row r="516" spans="1:25">
      <c r="A516" s="122"/>
      <c r="B516" s="103"/>
      <c r="C516" s="92"/>
      <c r="D516" s="93" t="s">
        <v>153</v>
      </c>
      <c r="E516" s="14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116">
        <v>1</v>
      </c>
    </row>
    <row r="517" spans="1:25">
      <c r="A517" s="122"/>
      <c r="B517" s="103"/>
      <c r="C517" s="92"/>
      <c r="D517" s="113"/>
      <c r="E517" s="14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116">
        <v>1</v>
      </c>
    </row>
    <row r="518" spans="1:25">
      <c r="A518" s="122"/>
      <c r="B518" s="102">
        <v>1</v>
      </c>
      <c r="C518" s="98">
        <v>1</v>
      </c>
      <c r="D518" s="180">
        <v>26</v>
      </c>
      <c r="E518" s="181"/>
      <c r="F518" s="182"/>
      <c r="G518" s="182"/>
      <c r="H518" s="182"/>
      <c r="I518" s="182"/>
      <c r="J518" s="182"/>
      <c r="K518" s="182"/>
      <c r="L518" s="182"/>
      <c r="M518" s="182"/>
      <c r="N518" s="182"/>
      <c r="O518" s="182"/>
      <c r="P518" s="182"/>
      <c r="Q518" s="182"/>
      <c r="R518" s="182"/>
      <c r="S518" s="182"/>
      <c r="T518" s="182"/>
      <c r="U518" s="182"/>
      <c r="V518" s="182"/>
      <c r="W518" s="182"/>
      <c r="X518" s="182"/>
      <c r="Y518" s="183">
        <v>1</v>
      </c>
    </row>
    <row r="519" spans="1:25">
      <c r="A519" s="122"/>
      <c r="B519" s="103">
        <v>1</v>
      </c>
      <c r="C519" s="92">
        <v>2</v>
      </c>
      <c r="D519" s="184">
        <v>27</v>
      </c>
      <c r="E519" s="181"/>
      <c r="F519" s="182"/>
      <c r="G519" s="182"/>
      <c r="H519" s="182"/>
      <c r="I519" s="182"/>
      <c r="J519" s="182"/>
      <c r="K519" s="182"/>
      <c r="L519" s="182"/>
      <c r="M519" s="182"/>
      <c r="N519" s="182"/>
      <c r="O519" s="182"/>
      <c r="P519" s="182"/>
      <c r="Q519" s="182"/>
      <c r="R519" s="182"/>
      <c r="S519" s="182"/>
      <c r="T519" s="182"/>
      <c r="U519" s="182"/>
      <c r="V519" s="182"/>
      <c r="W519" s="182"/>
      <c r="X519" s="182"/>
      <c r="Y519" s="183">
        <v>11</v>
      </c>
    </row>
    <row r="520" spans="1:25">
      <c r="A520" s="122"/>
      <c r="B520" s="104" t="s">
        <v>155</v>
      </c>
      <c r="C520" s="96"/>
      <c r="D520" s="186">
        <v>26.5</v>
      </c>
      <c r="E520" s="181"/>
      <c r="F520" s="182"/>
      <c r="G520" s="182"/>
      <c r="H520" s="182"/>
      <c r="I520" s="182"/>
      <c r="J520" s="182"/>
      <c r="K520" s="182"/>
      <c r="L520" s="182"/>
      <c r="M520" s="182"/>
      <c r="N520" s="182"/>
      <c r="O520" s="182"/>
      <c r="P520" s="182"/>
      <c r="Q520" s="182"/>
      <c r="R520" s="182"/>
      <c r="S520" s="182"/>
      <c r="T520" s="182"/>
      <c r="U520" s="182"/>
      <c r="V520" s="182"/>
      <c r="W520" s="182"/>
      <c r="X520" s="182"/>
      <c r="Y520" s="185"/>
    </row>
    <row r="521" spans="1:25">
      <c r="A521" s="122"/>
      <c r="B521" s="2" t="s">
        <v>156</v>
      </c>
      <c r="C521" s="118"/>
      <c r="D521" s="187">
        <v>26.5</v>
      </c>
      <c r="E521" s="181"/>
      <c r="F521" s="182"/>
      <c r="G521" s="182"/>
      <c r="H521" s="182"/>
      <c r="I521" s="182"/>
      <c r="J521" s="182"/>
      <c r="K521" s="182"/>
      <c r="L521" s="182"/>
      <c r="M521" s="182"/>
      <c r="N521" s="182"/>
      <c r="O521" s="182"/>
      <c r="P521" s="182"/>
      <c r="Q521" s="182"/>
      <c r="R521" s="182"/>
      <c r="S521" s="182"/>
      <c r="T521" s="182"/>
      <c r="U521" s="182"/>
      <c r="V521" s="182"/>
      <c r="W521" s="182"/>
      <c r="X521" s="182"/>
      <c r="Y521" s="185">
        <v>26.5</v>
      </c>
    </row>
    <row r="522" spans="1:25">
      <c r="A522" s="122"/>
      <c r="B522" s="2" t="s">
        <v>157</v>
      </c>
      <c r="C522" s="118"/>
      <c r="D522" s="187">
        <v>0.70710678118654757</v>
      </c>
      <c r="E522" s="181"/>
      <c r="F522" s="182"/>
      <c r="G522" s="182"/>
      <c r="H522" s="182"/>
      <c r="I522" s="182"/>
      <c r="J522" s="182"/>
      <c r="K522" s="182"/>
      <c r="L522" s="182"/>
      <c r="M522" s="182"/>
      <c r="N522" s="182"/>
      <c r="O522" s="182"/>
      <c r="P522" s="182"/>
      <c r="Q522" s="182"/>
      <c r="R522" s="182"/>
      <c r="S522" s="182"/>
      <c r="T522" s="182"/>
      <c r="U522" s="182"/>
      <c r="V522" s="182"/>
      <c r="W522" s="182"/>
      <c r="X522" s="182"/>
      <c r="Y522" s="185"/>
    </row>
    <row r="523" spans="1:25">
      <c r="A523" s="122"/>
      <c r="B523" s="2" t="s">
        <v>93</v>
      </c>
      <c r="C523" s="118"/>
      <c r="D523" s="97">
        <v>2.6683274761756512E-2</v>
      </c>
      <c r="E523" s="14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120"/>
    </row>
    <row r="524" spans="1:25">
      <c r="A524" s="122"/>
      <c r="B524" s="105" t="s">
        <v>158</v>
      </c>
      <c r="C524" s="118"/>
      <c r="D524" s="97">
        <v>0</v>
      </c>
      <c r="E524" s="141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120"/>
    </row>
    <row r="525" spans="1:25">
      <c r="B525" s="128"/>
      <c r="C525" s="104"/>
      <c r="D525" s="115"/>
    </row>
    <row r="526" spans="1:25">
      <c r="B526" s="132" t="s">
        <v>244</v>
      </c>
      <c r="Y526" s="116" t="s">
        <v>170</v>
      </c>
    </row>
    <row r="527" spans="1:25">
      <c r="A527" s="112" t="s">
        <v>34</v>
      </c>
      <c r="B527" s="102" t="s">
        <v>119</v>
      </c>
      <c r="C527" s="99" t="s">
        <v>120</v>
      </c>
      <c r="D527" s="100" t="s">
        <v>141</v>
      </c>
      <c r="E527" s="101" t="s">
        <v>141</v>
      </c>
      <c r="F527" s="141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116">
        <v>1</v>
      </c>
    </row>
    <row r="528" spans="1:25">
      <c r="A528" s="122"/>
      <c r="B528" s="103" t="s">
        <v>142</v>
      </c>
      <c r="C528" s="92" t="s">
        <v>142</v>
      </c>
      <c r="D528" s="139" t="s">
        <v>143</v>
      </c>
      <c r="E528" s="140" t="s">
        <v>144</v>
      </c>
      <c r="F528" s="141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116" t="s">
        <v>3</v>
      </c>
    </row>
    <row r="529" spans="1:25">
      <c r="A529" s="122"/>
      <c r="B529" s="103"/>
      <c r="C529" s="92"/>
      <c r="D529" s="93" t="s">
        <v>153</v>
      </c>
      <c r="E529" s="94" t="s">
        <v>153</v>
      </c>
      <c r="F529" s="141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116">
        <v>1</v>
      </c>
    </row>
    <row r="530" spans="1:25">
      <c r="A530" s="122"/>
      <c r="B530" s="103"/>
      <c r="C530" s="92"/>
      <c r="D530" s="113"/>
      <c r="E530" s="113"/>
      <c r="F530" s="141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116">
        <v>1</v>
      </c>
    </row>
    <row r="531" spans="1:25">
      <c r="A531" s="122"/>
      <c r="B531" s="102">
        <v>1</v>
      </c>
      <c r="C531" s="98">
        <v>1</v>
      </c>
      <c r="D531" s="180"/>
      <c r="E531" s="180">
        <v>64</v>
      </c>
      <c r="F531" s="181"/>
      <c r="G531" s="182"/>
      <c r="H531" s="182"/>
      <c r="I531" s="182"/>
      <c r="J531" s="182"/>
      <c r="K531" s="182"/>
      <c r="L531" s="182"/>
      <c r="M531" s="182"/>
      <c r="N531" s="182"/>
      <c r="O531" s="182"/>
      <c r="P531" s="182"/>
      <c r="Q531" s="182"/>
      <c r="R531" s="182"/>
      <c r="S531" s="182"/>
      <c r="T531" s="182"/>
      <c r="U531" s="182"/>
      <c r="V531" s="182"/>
      <c r="W531" s="182"/>
      <c r="X531" s="182"/>
      <c r="Y531" s="183">
        <v>1</v>
      </c>
    </row>
    <row r="532" spans="1:25">
      <c r="A532" s="122"/>
      <c r="B532" s="103">
        <v>1</v>
      </c>
      <c r="C532" s="92">
        <v>2</v>
      </c>
      <c r="D532" s="184">
        <v>34</v>
      </c>
      <c r="E532" s="184">
        <v>66</v>
      </c>
      <c r="F532" s="181"/>
      <c r="G532" s="182"/>
      <c r="H532" s="182"/>
      <c r="I532" s="182"/>
      <c r="J532" s="182"/>
      <c r="K532" s="182"/>
      <c r="L532" s="182"/>
      <c r="M532" s="182"/>
      <c r="N532" s="182"/>
      <c r="O532" s="182"/>
      <c r="P532" s="182"/>
      <c r="Q532" s="182"/>
      <c r="R532" s="182"/>
      <c r="S532" s="182"/>
      <c r="T532" s="182"/>
      <c r="U532" s="182"/>
      <c r="V532" s="182"/>
      <c r="W532" s="182"/>
      <c r="X532" s="182"/>
      <c r="Y532" s="183">
        <v>12</v>
      </c>
    </row>
    <row r="533" spans="1:25">
      <c r="A533" s="122"/>
      <c r="B533" s="103">
        <v>1</v>
      </c>
      <c r="C533" s="92">
        <v>3</v>
      </c>
      <c r="D533" s="184"/>
      <c r="E533" s="184">
        <v>64</v>
      </c>
      <c r="F533" s="181"/>
      <c r="G533" s="182"/>
      <c r="H533" s="182"/>
      <c r="I533" s="182"/>
      <c r="J533" s="182"/>
      <c r="K533" s="182"/>
      <c r="L533" s="182"/>
      <c r="M533" s="182"/>
      <c r="N533" s="182"/>
      <c r="O533" s="182"/>
      <c r="P533" s="182"/>
      <c r="Q533" s="182"/>
      <c r="R533" s="182"/>
      <c r="S533" s="182"/>
      <c r="T533" s="182"/>
      <c r="U533" s="182"/>
      <c r="V533" s="182"/>
      <c r="W533" s="182"/>
      <c r="X533" s="182"/>
      <c r="Y533" s="183">
        <v>16</v>
      </c>
    </row>
    <row r="534" spans="1:25">
      <c r="A534" s="122"/>
      <c r="B534" s="103">
        <v>1</v>
      </c>
      <c r="C534" s="92">
        <v>4</v>
      </c>
      <c r="D534" s="184"/>
      <c r="E534" s="184">
        <v>65</v>
      </c>
      <c r="F534" s="181"/>
      <c r="G534" s="182"/>
      <c r="H534" s="182"/>
      <c r="I534" s="182"/>
      <c r="J534" s="182"/>
      <c r="K534" s="182"/>
      <c r="L534" s="182"/>
      <c r="M534" s="182"/>
      <c r="N534" s="182"/>
      <c r="O534" s="182"/>
      <c r="P534" s="182"/>
      <c r="Q534" s="182"/>
      <c r="R534" s="182"/>
      <c r="S534" s="182"/>
      <c r="T534" s="182"/>
      <c r="U534" s="182"/>
      <c r="V534" s="182"/>
      <c r="W534" s="182"/>
      <c r="X534" s="182"/>
      <c r="Y534" s="183">
        <v>49.6666666666667</v>
      </c>
    </row>
    <row r="535" spans="1:25">
      <c r="A535" s="122"/>
      <c r="B535" s="103">
        <v>1</v>
      </c>
      <c r="C535" s="92">
        <v>5</v>
      </c>
      <c r="D535" s="184">
        <v>36</v>
      </c>
      <c r="E535" s="184">
        <v>66</v>
      </c>
      <c r="F535" s="181"/>
      <c r="G535" s="182"/>
      <c r="H535" s="182"/>
      <c r="I535" s="182"/>
      <c r="J535" s="182"/>
      <c r="K535" s="182"/>
      <c r="L535" s="182"/>
      <c r="M535" s="182"/>
      <c r="N535" s="182"/>
      <c r="O535" s="182"/>
      <c r="P535" s="182"/>
      <c r="Q535" s="182"/>
      <c r="R535" s="182"/>
      <c r="S535" s="182"/>
      <c r="T535" s="182"/>
      <c r="U535" s="182"/>
      <c r="V535" s="182"/>
      <c r="W535" s="182"/>
      <c r="X535" s="182"/>
      <c r="Y535" s="185"/>
    </row>
    <row r="536" spans="1:25">
      <c r="A536" s="122"/>
      <c r="B536" s="103">
        <v>1</v>
      </c>
      <c r="C536" s="92">
        <v>6</v>
      </c>
      <c r="D536" s="184"/>
      <c r="E536" s="184">
        <v>61</v>
      </c>
      <c r="F536" s="181"/>
      <c r="G536" s="182"/>
      <c r="H536" s="182"/>
      <c r="I536" s="182"/>
      <c r="J536" s="182"/>
      <c r="K536" s="182"/>
      <c r="L536" s="182"/>
      <c r="M536" s="182"/>
      <c r="N536" s="182"/>
      <c r="O536" s="182"/>
      <c r="P536" s="182"/>
      <c r="Q536" s="182"/>
      <c r="R536" s="182"/>
      <c r="S536" s="182"/>
      <c r="T536" s="182"/>
      <c r="U536" s="182"/>
      <c r="V536" s="182"/>
      <c r="W536" s="182"/>
      <c r="X536" s="182"/>
      <c r="Y536" s="185"/>
    </row>
    <row r="537" spans="1:25">
      <c r="A537" s="122"/>
      <c r="B537" s="104" t="s">
        <v>155</v>
      </c>
      <c r="C537" s="96"/>
      <c r="D537" s="186">
        <v>35</v>
      </c>
      <c r="E537" s="186">
        <v>64.333333333333329</v>
      </c>
      <c r="F537" s="181"/>
      <c r="G537" s="182"/>
      <c r="H537" s="182"/>
      <c r="I537" s="182"/>
      <c r="J537" s="182"/>
      <c r="K537" s="182"/>
      <c r="L537" s="182"/>
      <c r="M537" s="182"/>
      <c r="N537" s="182"/>
      <c r="O537" s="182"/>
      <c r="P537" s="182"/>
      <c r="Q537" s="182"/>
      <c r="R537" s="182"/>
      <c r="S537" s="182"/>
      <c r="T537" s="182"/>
      <c r="U537" s="182"/>
      <c r="V537" s="182"/>
      <c r="W537" s="182"/>
      <c r="X537" s="182"/>
      <c r="Y537" s="185"/>
    </row>
    <row r="538" spans="1:25">
      <c r="A538" s="122"/>
      <c r="B538" s="2" t="s">
        <v>156</v>
      </c>
      <c r="C538" s="118"/>
      <c r="D538" s="187">
        <v>35</v>
      </c>
      <c r="E538" s="187">
        <v>64.5</v>
      </c>
      <c r="F538" s="181"/>
      <c r="G538" s="182"/>
      <c r="H538" s="182"/>
      <c r="I538" s="182"/>
      <c r="J538" s="182"/>
      <c r="K538" s="182"/>
      <c r="L538" s="182"/>
      <c r="M538" s="182"/>
      <c r="N538" s="182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Y538" s="185"/>
    </row>
    <row r="539" spans="1:25">
      <c r="A539" s="122"/>
      <c r="B539" s="2" t="s">
        <v>157</v>
      </c>
      <c r="C539" s="118"/>
      <c r="D539" s="187">
        <v>1.4142135623730951</v>
      </c>
      <c r="E539" s="187">
        <v>1.8618986725025255</v>
      </c>
      <c r="F539" s="181"/>
      <c r="G539" s="182"/>
      <c r="H539" s="182"/>
      <c r="I539" s="182"/>
      <c r="J539" s="182"/>
      <c r="K539" s="182"/>
      <c r="L539" s="182"/>
      <c r="M539" s="182"/>
      <c r="N539" s="182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Y539" s="185"/>
    </row>
    <row r="540" spans="1:25">
      <c r="A540" s="122"/>
      <c r="B540" s="2" t="s">
        <v>93</v>
      </c>
      <c r="C540" s="118"/>
      <c r="D540" s="97">
        <v>4.0406101782088436E-2</v>
      </c>
      <c r="E540" s="97">
        <v>2.8941430142526304E-2</v>
      </c>
      <c r="F540" s="141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120"/>
    </row>
    <row r="541" spans="1:25">
      <c r="A541" s="122"/>
      <c r="B541" s="105" t="s">
        <v>158</v>
      </c>
      <c r="C541" s="118"/>
      <c r="D541" s="97">
        <v>-0.29530201342281925</v>
      </c>
      <c r="E541" s="97">
        <v>0.29530201342281792</v>
      </c>
      <c r="F541" s="141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120"/>
    </row>
    <row r="542" spans="1:25">
      <c r="B542" s="128"/>
      <c r="C542" s="104"/>
      <c r="D542" s="115"/>
      <c r="E542" s="115"/>
    </row>
    <row r="543" spans="1:25">
      <c r="B543" s="132" t="s">
        <v>245</v>
      </c>
      <c r="Y543" s="116" t="s">
        <v>170</v>
      </c>
    </row>
    <row r="544" spans="1:25">
      <c r="A544" s="112" t="s">
        <v>57</v>
      </c>
      <c r="B544" s="102" t="s">
        <v>119</v>
      </c>
      <c r="C544" s="99" t="s">
        <v>120</v>
      </c>
      <c r="D544" s="100" t="s">
        <v>141</v>
      </c>
      <c r="E544" s="141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116">
        <v>1</v>
      </c>
    </row>
    <row r="545" spans="1:25">
      <c r="A545" s="122"/>
      <c r="B545" s="103" t="s">
        <v>142</v>
      </c>
      <c r="C545" s="92" t="s">
        <v>142</v>
      </c>
      <c r="D545" s="139" t="s">
        <v>144</v>
      </c>
      <c r="E545" s="141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116" t="s">
        <v>1</v>
      </c>
    </row>
    <row r="546" spans="1:25">
      <c r="A546" s="122"/>
      <c r="B546" s="103"/>
      <c r="C546" s="92"/>
      <c r="D546" s="93" t="s">
        <v>153</v>
      </c>
      <c r="E546" s="14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116">
        <v>3</v>
      </c>
    </row>
    <row r="547" spans="1:25">
      <c r="A547" s="122"/>
      <c r="B547" s="103"/>
      <c r="C547" s="92"/>
      <c r="D547" s="113"/>
      <c r="E547" s="14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116">
        <v>3</v>
      </c>
    </row>
    <row r="548" spans="1:25">
      <c r="A548" s="122"/>
      <c r="B548" s="102">
        <v>1</v>
      </c>
      <c r="C548" s="98">
        <v>1</v>
      </c>
      <c r="D548" s="205">
        <v>0.1</v>
      </c>
      <c r="E548" s="206"/>
      <c r="F548" s="207"/>
      <c r="G548" s="207"/>
      <c r="H548" s="207"/>
      <c r="I548" s="207"/>
      <c r="J548" s="207"/>
      <c r="K548" s="207"/>
      <c r="L548" s="207"/>
      <c r="M548" s="207"/>
      <c r="N548" s="207"/>
      <c r="O548" s="207"/>
      <c r="P548" s="207"/>
      <c r="Q548" s="207"/>
      <c r="R548" s="207"/>
      <c r="S548" s="207"/>
      <c r="T548" s="207"/>
      <c r="U548" s="207"/>
      <c r="V548" s="207"/>
      <c r="W548" s="207"/>
      <c r="X548" s="207"/>
      <c r="Y548" s="208">
        <v>1</v>
      </c>
    </row>
    <row r="549" spans="1:25">
      <c r="A549" s="122"/>
      <c r="B549" s="103">
        <v>1</v>
      </c>
      <c r="C549" s="92">
        <v>2</v>
      </c>
      <c r="D549" s="209">
        <v>0.1</v>
      </c>
      <c r="E549" s="206"/>
      <c r="F549" s="207"/>
      <c r="G549" s="207"/>
      <c r="H549" s="207"/>
      <c r="I549" s="207"/>
      <c r="J549" s="207"/>
      <c r="K549" s="207"/>
      <c r="L549" s="207"/>
      <c r="M549" s="207"/>
      <c r="N549" s="207"/>
      <c r="O549" s="207"/>
      <c r="P549" s="207"/>
      <c r="Q549" s="207"/>
      <c r="R549" s="207"/>
      <c r="S549" s="207"/>
      <c r="T549" s="207"/>
      <c r="U549" s="207"/>
      <c r="V549" s="207"/>
      <c r="W549" s="207"/>
      <c r="X549" s="207"/>
      <c r="Y549" s="208">
        <v>13</v>
      </c>
    </row>
    <row r="550" spans="1:25">
      <c r="A550" s="122"/>
      <c r="B550" s="103">
        <v>1</v>
      </c>
      <c r="C550" s="92">
        <v>3</v>
      </c>
      <c r="D550" s="209">
        <v>0.1</v>
      </c>
      <c r="E550" s="206"/>
      <c r="F550" s="207"/>
      <c r="G550" s="207"/>
      <c r="H550" s="207"/>
      <c r="I550" s="207"/>
      <c r="J550" s="207"/>
      <c r="K550" s="207"/>
      <c r="L550" s="207"/>
      <c r="M550" s="207"/>
      <c r="N550" s="207"/>
      <c r="O550" s="207"/>
      <c r="P550" s="207"/>
      <c r="Q550" s="207"/>
      <c r="R550" s="207"/>
      <c r="S550" s="207"/>
      <c r="T550" s="207"/>
      <c r="U550" s="207"/>
      <c r="V550" s="207"/>
      <c r="W550" s="207"/>
      <c r="X550" s="207"/>
      <c r="Y550" s="208">
        <v>16</v>
      </c>
    </row>
    <row r="551" spans="1:25">
      <c r="A551" s="122"/>
      <c r="B551" s="103">
        <v>1</v>
      </c>
      <c r="C551" s="92">
        <v>4</v>
      </c>
      <c r="D551" s="209">
        <v>0.1</v>
      </c>
      <c r="E551" s="206"/>
      <c r="F551" s="207"/>
      <c r="G551" s="207"/>
      <c r="H551" s="207"/>
      <c r="I551" s="207"/>
      <c r="J551" s="207"/>
      <c r="K551" s="207"/>
      <c r="L551" s="207"/>
      <c r="M551" s="207"/>
      <c r="N551" s="207"/>
      <c r="O551" s="207"/>
      <c r="P551" s="207"/>
      <c r="Q551" s="207"/>
      <c r="R551" s="207"/>
      <c r="S551" s="207"/>
      <c r="T551" s="207"/>
      <c r="U551" s="207"/>
      <c r="V551" s="207"/>
      <c r="W551" s="207"/>
      <c r="X551" s="207"/>
      <c r="Y551" s="208">
        <v>0.1</v>
      </c>
    </row>
    <row r="552" spans="1:25">
      <c r="A552" s="122"/>
      <c r="B552" s="103">
        <v>1</v>
      </c>
      <c r="C552" s="92">
        <v>5</v>
      </c>
      <c r="D552" s="209">
        <v>0.1</v>
      </c>
      <c r="E552" s="206"/>
      <c r="F552" s="207"/>
      <c r="G552" s="207"/>
      <c r="H552" s="207"/>
      <c r="I552" s="207"/>
      <c r="J552" s="207"/>
      <c r="K552" s="207"/>
      <c r="L552" s="207"/>
      <c r="M552" s="207"/>
      <c r="N552" s="207"/>
      <c r="O552" s="207"/>
      <c r="P552" s="207"/>
      <c r="Q552" s="207"/>
      <c r="R552" s="207"/>
      <c r="S552" s="207"/>
      <c r="T552" s="207"/>
      <c r="U552" s="207"/>
      <c r="V552" s="207"/>
      <c r="W552" s="207"/>
      <c r="X552" s="207"/>
      <c r="Y552" s="119"/>
    </row>
    <row r="553" spans="1:25">
      <c r="A553" s="122"/>
      <c r="B553" s="103">
        <v>1</v>
      </c>
      <c r="C553" s="92">
        <v>6</v>
      </c>
      <c r="D553" s="209">
        <v>0.1</v>
      </c>
      <c r="E553" s="206"/>
      <c r="F553" s="207"/>
      <c r="G553" s="207"/>
      <c r="H553" s="207"/>
      <c r="I553" s="207"/>
      <c r="J553" s="207"/>
      <c r="K553" s="207"/>
      <c r="L553" s="207"/>
      <c r="M553" s="207"/>
      <c r="N553" s="207"/>
      <c r="O553" s="207"/>
      <c r="P553" s="207"/>
      <c r="Q553" s="207"/>
      <c r="R553" s="207"/>
      <c r="S553" s="207"/>
      <c r="T553" s="207"/>
      <c r="U553" s="207"/>
      <c r="V553" s="207"/>
      <c r="W553" s="207"/>
      <c r="X553" s="207"/>
      <c r="Y553" s="119"/>
    </row>
    <row r="554" spans="1:25">
      <c r="A554" s="122"/>
      <c r="B554" s="104" t="s">
        <v>155</v>
      </c>
      <c r="C554" s="96"/>
      <c r="D554" s="210">
        <v>9.9999999999999992E-2</v>
      </c>
      <c r="E554" s="206"/>
      <c r="F554" s="207"/>
      <c r="G554" s="207"/>
      <c r="H554" s="207"/>
      <c r="I554" s="207"/>
      <c r="J554" s="207"/>
      <c r="K554" s="207"/>
      <c r="L554" s="207"/>
      <c r="M554" s="207"/>
      <c r="N554" s="207"/>
      <c r="O554" s="207"/>
      <c r="P554" s="207"/>
      <c r="Q554" s="207"/>
      <c r="R554" s="207"/>
      <c r="S554" s="207"/>
      <c r="T554" s="207"/>
      <c r="U554" s="207"/>
      <c r="V554" s="207"/>
      <c r="W554" s="207"/>
      <c r="X554" s="207"/>
      <c r="Y554" s="119"/>
    </row>
    <row r="555" spans="1:25">
      <c r="A555" s="122"/>
      <c r="B555" s="2" t="s">
        <v>156</v>
      </c>
      <c r="C555" s="118"/>
      <c r="D555" s="111">
        <v>0.1</v>
      </c>
      <c r="E555" s="206"/>
      <c r="F555" s="207"/>
      <c r="G555" s="207"/>
      <c r="H555" s="207"/>
      <c r="I555" s="207"/>
      <c r="J555" s="207"/>
      <c r="K555" s="207"/>
      <c r="L555" s="207"/>
      <c r="M555" s="207"/>
      <c r="N555" s="207"/>
      <c r="O555" s="207"/>
      <c r="P555" s="207"/>
      <c r="Q555" s="207"/>
      <c r="R555" s="207"/>
      <c r="S555" s="207"/>
      <c r="T555" s="207"/>
      <c r="U555" s="207"/>
      <c r="V555" s="207"/>
      <c r="W555" s="207"/>
      <c r="X555" s="207"/>
      <c r="Y555" s="119"/>
    </row>
    <row r="556" spans="1:25">
      <c r="A556" s="122"/>
      <c r="B556" s="2" t="s">
        <v>157</v>
      </c>
      <c r="C556" s="118"/>
      <c r="D556" s="111">
        <v>1.5202354861220293E-17</v>
      </c>
      <c r="E556" s="14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119"/>
    </row>
    <row r="557" spans="1:25">
      <c r="A557" s="122"/>
      <c r="B557" s="2" t="s">
        <v>93</v>
      </c>
      <c r="C557" s="118"/>
      <c r="D557" s="97">
        <v>1.5202354861220294E-16</v>
      </c>
      <c r="E557" s="14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120"/>
    </row>
    <row r="558" spans="1:25">
      <c r="A558" s="122"/>
      <c r="B558" s="105" t="s">
        <v>158</v>
      </c>
      <c r="C558" s="118"/>
      <c r="D558" s="97">
        <v>-1.1102230246251565E-16</v>
      </c>
      <c r="E558" s="141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120"/>
    </row>
    <row r="559" spans="1:25">
      <c r="B559" s="128"/>
      <c r="C559" s="104"/>
      <c r="D559" s="115"/>
    </row>
    <row r="560" spans="1:25">
      <c r="B560" s="132" t="s">
        <v>246</v>
      </c>
      <c r="Y560" s="116" t="s">
        <v>170</v>
      </c>
    </row>
    <row r="561" spans="1:25">
      <c r="A561" s="112" t="s">
        <v>37</v>
      </c>
      <c r="B561" s="102" t="s">
        <v>119</v>
      </c>
      <c r="C561" s="99" t="s">
        <v>120</v>
      </c>
      <c r="D561" s="100" t="s">
        <v>141</v>
      </c>
      <c r="E561" s="101" t="s">
        <v>141</v>
      </c>
      <c r="F561" s="141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116">
        <v>1</v>
      </c>
    </row>
    <row r="562" spans="1:25">
      <c r="A562" s="122"/>
      <c r="B562" s="103" t="s">
        <v>142</v>
      </c>
      <c r="C562" s="92" t="s">
        <v>142</v>
      </c>
      <c r="D562" s="139" t="s">
        <v>143</v>
      </c>
      <c r="E562" s="140" t="s">
        <v>144</v>
      </c>
      <c r="F562" s="141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116" t="s">
        <v>3</v>
      </c>
    </row>
    <row r="563" spans="1:25">
      <c r="A563" s="122"/>
      <c r="B563" s="103"/>
      <c r="C563" s="92"/>
      <c r="D563" s="93" t="s">
        <v>153</v>
      </c>
      <c r="E563" s="94" t="s">
        <v>153</v>
      </c>
      <c r="F563" s="141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116">
        <v>1</v>
      </c>
    </row>
    <row r="564" spans="1:25">
      <c r="A564" s="122"/>
      <c r="B564" s="103"/>
      <c r="C564" s="92"/>
      <c r="D564" s="113"/>
      <c r="E564" s="113"/>
      <c r="F564" s="141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116">
        <v>1</v>
      </c>
    </row>
    <row r="565" spans="1:25">
      <c r="A565" s="122"/>
      <c r="B565" s="102">
        <v>1</v>
      </c>
      <c r="C565" s="98">
        <v>1</v>
      </c>
      <c r="D565" s="180"/>
      <c r="E565" s="180">
        <v>27</v>
      </c>
      <c r="F565" s="181"/>
      <c r="G565" s="182"/>
      <c r="H565" s="182"/>
      <c r="I565" s="182"/>
      <c r="J565" s="182"/>
      <c r="K565" s="182"/>
      <c r="L565" s="182"/>
      <c r="M565" s="182"/>
      <c r="N565" s="182"/>
      <c r="O565" s="182"/>
      <c r="P565" s="182"/>
      <c r="Q565" s="182"/>
      <c r="R565" s="182"/>
      <c r="S565" s="182"/>
      <c r="T565" s="182"/>
      <c r="U565" s="182"/>
      <c r="V565" s="182"/>
      <c r="W565" s="182"/>
      <c r="X565" s="182"/>
      <c r="Y565" s="183">
        <v>1</v>
      </c>
    </row>
    <row r="566" spans="1:25">
      <c r="A566" s="122"/>
      <c r="B566" s="103">
        <v>1</v>
      </c>
      <c r="C566" s="92">
        <v>2</v>
      </c>
      <c r="D566" s="184">
        <v>35</v>
      </c>
      <c r="E566" s="184">
        <v>27</v>
      </c>
      <c r="F566" s="181"/>
      <c r="G566" s="182"/>
      <c r="H566" s="182"/>
      <c r="I566" s="182"/>
      <c r="J566" s="182"/>
      <c r="K566" s="182"/>
      <c r="L566" s="182"/>
      <c r="M566" s="182"/>
      <c r="N566" s="182"/>
      <c r="O566" s="182"/>
      <c r="P566" s="182"/>
      <c r="Q566" s="182"/>
      <c r="R566" s="182"/>
      <c r="S566" s="182"/>
      <c r="T566" s="182"/>
      <c r="U566" s="182"/>
      <c r="V566" s="182"/>
      <c r="W566" s="182"/>
      <c r="X566" s="182"/>
      <c r="Y566" s="183">
        <v>14</v>
      </c>
    </row>
    <row r="567" spans="1:25">
      <c r="A567" s="122"/>
      <c r="B567" s="103">
        <v>1</v>
      </c>
      <c r="C567" s="92">
        <v>3</v>
      </c>
      <c r="D567" s="184"/>
      <c r="E567" s="184">
        <v>31</v>
      </c>
      <c r="F567" s="181"/>
      <c r="G567" s="182"/>
      <c r="H567" s="182"/>
      <c r="I567" s="182"/>
      <c r="J567" s="182"/>
      <c r="K567" s="182"/>
      <c r="L567" s="182"/>
      <c r="M567" s="182"/>
      <c r="N567" s="182"/>
      <c r="O567" s="182"/>
      <c r="P567" s="182"/>
      <c r="Q567" s="182"/>
      <c r="R567" s="182"/>
      <c r="S567" s="182"/>
      <c r="T567" s="182"/>
      <c r="U567" s="182"/>
      <c r="V567" s="182"/>
      <c r="W567" s="182"/>
      <c r="X567" s="182"/>
      <c r="Y567" s="183">
        <v>16</v>
      </c>
    </row>
    <row r="568" spans="1:25">
      <c r="A568" s="122"/>
      <c r="B568" s="103">
        <v>1</v>
      </c>
      <c r="C568" s="92">
        <v>4</v>
      </c>
      <c r="D568" s="184"/>
      <c r="E568" s="184">
        <v>27</v>
      </c>
      <c r="F568" s="181"/>
      <c r="G568" s="182"/>
      <c r="H568" s="182"/>
      <c r="I568" s="182"/>
      <c r="J568" s="182"/>
      <c r="K568" s="182"/>
      <c r="L568" s="182"/>
      <c r="M568" s="182"/>
      <c r="N568" s="182"/>
      <c r="O568" s="182"/>
      <c r="P568" s="182"/>
      <c r="Q568" s="182"/>
      <c r="R568" s="182"/>
      <c r="S568" s="182"/>
      <c r="T568" s="182"/>
      <c r="U568" s="182"/>
      <c r="V568" s="182"/>
      <c r="W568" s="182"/>
      <c r="X568" s="182"/>
      <c r="Y568" s="183">
        <v>29.25</v>
      </c>
    </row>
    <row r="569" spans="1:25">
      <c r="A569" s="122"/>
      <c r="B569" s="103">
        <v>1</v>
      </c>
      <c r="C569" s="92">
        <v>5</v>
      </c>
      <c r="D569" s="184">
        <v>27</v>
      </c>
      <c r="E569" s="184">
        <v>26</v>
      </c>
      <c r="F569" s="181"/>
      <c r="G569" s="182"/>
      <c r="H569" s="182"/>
      <c r="I569" s="182"/>
      <c r="J569" s="182"/>
      <c r="K569" s="182"/>
      <c r="L569" s="182"/>
      <c r="M569" s="182"/>
      <c r="N569" s="182"/>
      <c r="O569" s="182"/>
      <c r="P569" s="182"/>
      <c r="Q569" s="182"/>
      <c r="R569" s="182"/>
      <c r="S569" s="182"/>
      <c r="T569" s="182"/>
      <c r="U569" s="182"/>
      <c r="V569" s="182"/>
      <c r="W569" s="182"/>
      <c r="X569" s="182"/>
      <c r="Y569" s="185"/>
    </row>
    <row r="570" spans="1:25">
      <c r="A570" s="122"/>
      <c r="B570" s="103">
        <v>1</v>
      </c>
      <c r="C570" s="92">
        <v>6</v>
      </c>
      <c r="D570" s="184"/>
      <c r="E570" s="184">
        <v>27</v>
      </c>
      <c r="F570" s="181"/>
      <c r="G570" s="182"/>
      <c r="H570" s="182"/>
      <c r="I570" s="182"/>
      <c r="J570" s="182"/>
      <c r="K570" s="182"/>
      <c r="L570" s="182"/>
      <c r="M570" s="182"/>
      <c r="N570" s="182"/>
      <c r="O570" s="182"/>
      <c r="P570" s="182"/>
      <c r="Q570" s="182"/>
      <c r="R570" s="182"/>
      <c r="S570" s="182"/>
      <c r="T570" s="182"/>
      <c r="U570" s="182"/>
      <c r="V570" s="182"/>
      <c r="W570" s="182"/>
      <c r="X570" s="182"/>
      <c r="Y570" s="185"/>
    </row>
    <row r="571" spans="1:25">
      <c r="A571" s="122"/>
      <c r="B571" s="104" t="s">
        <v>155</v>
      </c>
      <c r="C571" s="96"/>
      <c r="D571" s="186">
        <v>31</v>
      </c>
      <c r="E571" s="186">
        <v>27.5</v>
      </c>
      <c r="F571" s="181"/>
      <c r="G571" s="182"/>
      <c r="H571" s="182"/>
      <c r="I571" s="182"/>
      <c r="J571" s="182"/>
      <c r="K571" s="182"/>
      <c r="L571" s="182"/>
      <c r="M571" s="182"/>
      <c r="N571" s="182"/>
      <c r="O571" s="182"/>
      <c r="P571" s="182"/>
      <c r="Q571" s="182"/>
      <c r="R571" s="182"/>
      <c r="S571" s="182"/>
      <c r="T571" s="182"/>
      <c r="U571" s="182"/>
      <c r="V571" s="182"/>
      <c r="W571" s="182"/>
      <c r="X571" s="182"/>
      <c r="Y571" s="185"/>
    </row>
    <row r="572" spans="1:25">
      <c r="A572" s="122"/>
      <c r="B572" s="2" t="s">
        <v>156</v>
      </c>
      <c r="C572" s="118"/>
      <c r="D572" s="187">
        <v>31</v>
      </c>
      <c r="E572" s="187">
        <v>27</v>
      </c>
      <c r="F572" s="181"/>
      <c r="G572" s="182"/>
      <c r="H572" s="182"/>
      <c r="I572" s="182"/>
      <c r="J572" s="182"/>
      <c r="K572" s="182"/>
      <c r="L572" s="182"/>
      <c r="M572" s="182"/>
      <c r="N572" s="182"/>
      <c r="O572" s="182"/>
      <c r="P572" s="182"/>
      <c r="Q572" s="182"/>
      <c r="R572" s="182"/>
      <c r="S572" s="182"/>
      <c r="T572" s="182"/>
      <c r="U572" s="182"/>
      <c r="V572" s="182"/>
      <c r="W572" s="182"/>
      <c r="X572" s="182"/>
      <c r="Y572" s="185"/>
    </row>
    <row r="573" spans="1:25">
      <c r="A573" s="122"/>
      <c r="B573" s="2" t="s">
        <v>157</v>
      </c>
      <c r="C573" s="118"/>
      <c r="D573" s="187">
        <v>5.6568542494923806</v>
      </c>
      <c r="E573" s="187">
        <v>1.7606816861659009</v>
      </c>
      <c r="F573" s="181"/>
      <c r="G573" s="182"/>
      <c r="H573" s="182"/>
      <c r="I573" s="182"/>
      <c r="J573" s="182"/>
      <c r="K573" s="182"/>
      <c r="L573" s="182"/>
      <c r="M573" s="182"/>
      <c r="N573" s="182"/>
      <c r="O573" s="182"/>
      <c r="P573" s="182"/>
      <c r="Q573" s="182"/>
      <c r="R573" s="182"/>
      <c r="S573" s="182"/>
      <c r="T573" s="182"/>
      <c r="U573" s="182"/>
      <c r="V573" s="182"/>
      <c r="W573" s="182"/>
      <c r="X573" s="182"/>
      <c r="Y573" s="185"/>
    </row>
    <row r="574" spans="1:25">
      <c r="A574" s="122"/>
      <c r="B574" s="2" t="s">
        <v>93</v>
      </c>
      <c r="C574" s="118"/>
      <c r="D574" s="97">
        <v>0.18247916933846389</v>
      </c>
      <c r="E574" s="97">
        <v>6.4024788587850948E-2</v>
      </c>
      <c r="F574" s="141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120"/>
    </row>
    <row r="575" spans="1:25">
      <c r="A575" s="122"/>
      <c r="B575" s="105" t="s">
        <v>158</v>
      </c>
      <c r="C575" s="118"/>
      <c r="D575" s="97">
        <v>5.9829059829059839E-2</v>
      </c>
      <c r="E575" s="97">
        <v>-5.9829059829059839E-2</v>
      </c>
      <c r="F575" s="141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120"/>
    </row>
    <row r="576" spans="1:25">
      <c r="B576" s="128"/>
      <c r="C576" s="104"/>
      <c r="D576" s="115"/>
      <c r="E576" s="115"/>
    </row>
    <row r="577" spans="1:25">
      <c r="B577" s="132" t="s">
        <v>247</v>
      </c>
      <c r="Y577" s="116" t="s">
        <v>170</v>
      </c>
    </row>
    <row r="578" spans="1:25">
      <c r="A578" s="112" t="s">
        <v>40</v>
      </c>
      <c r="B578" s="102" t="s">
        <v>119</v>
      </c>
      <c r="C578" s="99" t="s">
        <v>120</v>
      </c>
      <c r="D578" s="100" t="s">
        <v>141</v>
      </c>
      <c r="E578" s="141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116">
        <v>1</v>
      </c>
    </row>
    <row r="579" spans="1:25">
      <c r="A579" s="122"/>
      <c r="B579" s="103" t="s">
        <v>142</v>
      </c>
      <c r="C579" s="92" t="s">
        <v>142</v>
      </c>
      <c r="D579" s="139" t="s">
        <v>143</v>
      </c>
      <c r="E579" s="141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116" t="s">
        <v>3</v>
      </c>
    </row>
    <row r="580" spans="1:25">
      <c r="A580" s="122"/>
      <c r="B580" s="103"/>
      <c r="C580" s="92"/>
      <c r="D580" s="93" t="s">
        <v>153</v>
      </c>
      <c r="E580" s="14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116">
        <v>2</v>
      </c>
    </row>
    <row r="581" spans="1:25">
      <c r="A581" s="122"/>
      <c r="B581" s="103"/>
      <c r="C581" s="92"/>
      <c r="D581" s="113"/>
      <c r="E581" s="14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116">
        <v>2</v>
      </c>
    </row>
    <row r="582" spans="1:25">
      <c r="A582" s="122"/>
      <c r="B582" s="102">
        <v>1</v>
      </c>
      <c r="C582" s="98">
        <v>1</v>
      </c>
      <c r="D582" s="106">
        <v>7</v>
      </c>
      <c r="E582" s="14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116">
        <v>1</v>
      </c>
    </row>
    <row r="583" spans="1:25">
      <c r="A583" s="122"/>
      <c r="B583" s="103">
        <v>1</v>
      </c>
      <c r="C583" s="92">
        <v>2</v>
      </c>
      <c r="D583" s="94">
        <v>7.3</v>
      </c>
      <c r="E583" s="14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116">
        <v>15</v>
      </c>
    </row>
    <row r="584" spans="1:25">
      <c r="A584" s="122"/>
      <c r="B584" s="104" t="s">
        <v>155</v>
      </c>
      <c r="C584" s="96"/>
      <c r="D584" s="110">
        <v>7.15</v>
      </c>
      <c r="E584" s="141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117"/>
    </row>
    <row r="585" spans="1:25">
      <c r="A585" s="122"/>
      <c r="B585" s="2" t="s">
        <v>156</v>
      </c>
      <c r="C585" s="118"/>
      <c r="D585" s="95">
        <v>7.15</v>
      </c>
      <c r="E585" s="141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117">
        <v>7.15</v>
      </c>
    </row>
    <row r="586" spans="1:25">
      <c r="A586" s="122"/>
      <c r="B586" s="2" t="s">
        <v>157</v>
      </c>
      <c r="C586" s="118"/>
      <c r="D586" s="95">
        <v>0.21213203435596412</v>
      </c>
      <c r="E586" s="178"/>
      <c r="F586" s="179"/>
      <c r="G586" s="179"/>
      <c r="H586" s="179"/>
      <c r="I586" s="179"/>
      <c r="J586" s="179"/>
      <c r="K586" s="179"/>
      <c r="L586" s="179"/>
      <c r="M586" s="179"/>
      <c r="N586" s="179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17"/>
    </row>
    <row r="587" spans="1:25">
      <c r="A587" s="122"/>
      <c r="B587" s="2" t="s">
        <v>93</v>
      </c>
      <c r="C587" s="118"/>
      <c r="D587" s="97">
        <v>2.9668815993841132E-2</v>
      </c>
      <c r="E587" s="141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120"/>
    </row>
    <row r="588" spans="1:25">
      <c r="A588" s="122"/>
      <c r="B588" s="105" t="s">
        <v>158</v>
      </c>
      <c r="C588" s="118"/>
      <c r="D588" s="97">
        <v>0</v>
      </c>
      <c r="E588" s="141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120"/>
    </row>
    <row r="589" spans="1:25">
      <c r="B589" s="128"/>
      <c r="C589" s="104"/>
      <c r="D589" s="115"/>
    </row>
    <row r="590" spans="1:25">
      <c r="B590" s="132" t="s">
        <v>248</v>
      </c>
      <c r="Y590" s="116" t="s">
        <v>170</v>
      </c>
    </row>
    <row r="591" spans="1:25">
      <c r="A591" s="112" t="s">
        <v>43</v>
      </c>
      <c r="B591" s="102" t="s">
        <v>119</v>
      </c>
      <c r="C591" s="99" t="s">
        <v>120</v>
      </c>
      <c r="D591" s="100" t="s">
        <v>141</v>
      </c>
      <c r="E591" s="101" t="s">
        <v>141</v>
      </c>
      <c r="F591" s="141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116">
        <v>1</v>
      </c>
    </row>
    <row r="592" spans="1:25">
      <c r="A592" s="122"/>
      <c r="B592" s="103" t="s">
        <v>142</v>
      </c>
      <c r="C592" s="92" t="s">
        <v>142</v>
      </c>
      <c r="D592" s="139" t="s">
        <v>143</v>
      </c>
      <c r="E592" s="140" t="s">
        <v>144</v>
      </c>
      <c r="F592" s="141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116" t="s">
        <v>3</v>
      </c>
    </row>
    <row r="593" spans="1:25">
      <c r="A593" s="122"/>
      <c r="B593" s="103"/>
      <c r="C593" s="92"/>
      <c r="D593" s="93" t="s">
        <v>153</v>
      </c>
      <c r="E593" s="94" t="s">
        <v>153</v>
      </c>
      <c r="F593" s="141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116">
        <v>0</v>
      </c>
    </row>
    <row r="594" spans="1:25">
      <c r="A594" s="122"/>
      <c r="B594" s="103"/>
      <c r="C594" s="92"/>
      <c r="D594" s="113"/>
      <c r="E594" s="113"/>
      <c r="F594" s="141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116">
        <v>0</v>
      </c>
    </row>
    <row r="595" spans="1:25">
      <c r="A595" s="122"/>
      <c r="B595" s="102">
        <v>1</v>
      </c>
      <c r="C595" s="98">
        <v>1</v>
      </c>
      <c r="D595" s="188"/>
      <c r="E595" s="188">
        <v>118</v>
      </c>
      <c r="F595" s="189"/>
      <c r="G595" s="190"/>
      <c r="H595" s="190"/>
      <c r="I595" s="190"/>
      <c r="J595" s="190"/>
      <c r="K595" s="190"/>
      <c r="L595" s="190"/>
      <c r="M595" s="190"/>
      <c r="N595" s="190"/>
      <c r="O595" s="190"/>
      <c r="P595" s="190"/>
      <c r="Q595" s="190"/>
      <c r="R595" s="190"/>
      <c r="S595" s="190"/>
      <c r="T595" s="190"/>
      <c r="U595" s="190"/>
      <c r="V595" s="190"/>
      <c r="W595" s="190"/>
      <c r="X595" s="190"/>
      <c r="Y595" s="191">
        <v>1</v>
      </c>
    </row>
    <row r="596" spans="1:25">
      <c r="A596" s="122"/>
      <c r="B596" s="103">
        <v>1</v>
      </c>
      <c r="C596" s="92">
        <v>2</v>
      </c>
      <c r="D596" s="192">
        <v>159</v>
      </c>
      <c r="E596" s="192">
        <v>148</v>
      </c>
      <c r="F596" s="189"/>
      <c r="G596" s="190"/>
      <c r="H596" s="190"/>
      <c r="I596" s="190"/>
      <c r="J596" s="190"/>
      <c r="K596" s="190"/>
      <c r="L596" s="190"/>
      <c r="M596" s="190"/>
      <c r="N596" s="190"/>
      <c r="O596" s="190"/>
      <c r="P596" s="190"/>
      <c r="Q596" s="190"/>
      <c r="R596" s="190"/>
      <c r="S596" s="190"/>
      <c r="T596" s="190"/>
      <c r="U596" s="190"/>
      <c r="V596" s="190"/>
      <c r="W596" s="190"/>
      <c r="X596" s="190"/>
      <c r="Y596" s="191">
        <v>16</v>
      </c>
    </row>
    <row r="597" spans="1:25">
      <c r="A597" s="122"/>
      <c r="B597" s="103">
        <v>1</v>
      </c>
      <c r="C597" s="92">
        <v>3</v>
      </c>
      <c r="D597" s="192"/>
      <c r="E597" s="192">
        <v>121</v>
      </c>
      <c r="F597" s="189"/>
      <c r="G597" s="190"/>
      <c r="H597" s="190"/>
      <c r="I597" s="190"/>
      <c r="J597" s="190"/>
      <c r="K597" s="190"/>
      <c r="L597" s="190"/>
      <c r="M597" s="190"/>
      <c r="N597" s="190"/>
      <c r="O597" s="190"/>
      <c r="P597" s="190"/>
      <c r="Q597" s="190"/>
      <c r="R597" s="190"/>
      <c r="S597" s="190"/>
      <c r="T597" s="190"/>
      <c r="U597" s="190"/>
      <c r="V597" s="190"/>
      <c r="W597" s="190"/>
      <c r="X597" s="190"/>
      <c r="Y597" s="191">
        <v>16</v>
      </c>
    </row>
    <row r="598" spans="1:25">
      <c r="A598" s="122"/>
      <c r="B598" s="103">
        <v>1</v>
      </c>
      <c r="C598" s="92">
        <v>4</v>
      </c>
      <c r="D598" s="192"/>
      <c r="E598" s="192">
        <v>107</v>
      </c>
      <c r="F598" s="189"/>
      <c r="G598" s="190"/>
      <c r="H598" s="190"/>
      <c r="I598" s="190"/>
      <c r="J598" s="190"/>
      <c r="K598" s="190"/>
      <c r="L598" s="190"/>
      <c r="M598" s="190"/>
      <c r="N598" s="190"/>
      <c r="O598" s="190"/>
      <c r="P598" s="190"/>
      <c r="Q598" s="190"/>
      <c r="R598" s="190"/>
      <c r="S598" s="190"/>
      <c r="T598" s="190"/>
      <c r="U598" s="190"/>
      <c r="V598" s="190"/>
      <c r="W598" s="190"/>
      <c r="X598" s="190"/>
      <c r="Y598" s="191">
        <v>145.416666666667</v>
      </c>
    </row>
    <row r="599" spans="1:25">
      <c r="A599" s="122"/>
      <c r="B599" s="103">
        <v>1</v>
      </c>
      <c r="C599" s="92">
        <v>5</v>
      </c>
      <c r="D599" s="192">
        <v>161</v>
      </c>
      <c r="E599" s="192">
        <v>149</v>
      </c>
      <c r="F599" s="189"/>
      <c r="G599" s="190"/>
      <c r="H599" s="190"/>
      <c r="I599" s="190"/>
      <c r="J599" s="190"/>
      <c r="K599" s="190"/>
      <c r="L599" s="190"/>
      <c r="M599" s="190"/>
      <c r="N599" s="190"/>
      <c r="O599" s="190"/>
      <c r="P599" s="190"/>
      <c r="Q599" s="190"/>
      <c r="R599" s="190"/>
      <c r="S599" s="190"/>
      <c r="T599" s="190"/>
      <c r="U599" s="190"/>
      <c r="V599" s="190"/>
      <c r="W599" s="190"/>
      <c r="X599" s="190"/>
      <c r="Y599" s="193"/>
    </row>
    <row r="600" spans="1:25">
      <c r="A600" s="122"/>
      <c r="B600" s="103">
        <v>1</v>
      </c>
      <c r="C600" s="92">
        <v>6</v>
      </c>
      <c r="D600" s="192"/>
      <c r="E600" s="192">
        <v>142</v>
      </c>
      <c r="F600" s="189"/>
      <c r="G600" s="190"/>
      <c r="H600" s="190"/>
      <c r="I600" s="190"/>
      <c r="J600" s="190"/>
      <c r="K600" s="190"/>
      <c r="L600" s="190"/>
      <c r="M600" s="190"/>
      <c r="N600" s="190"/>
      <c r="O600" s="190"/>
      <c r="P600" s="190"/>
      <c r="Q600" s="190"/>
      <c r="R600" s="190"/>
      <c r="S600" s="190"/>
      <c r="T600" s="190"/>
      <c r="U600" s="190"/>
      <c r="V600" s="190"/>
      <c r="W600" s="190"/>
      <c r="X600" s="190"/>
      <c r="Y600" s="193"/>
    </row>
    <row r="601" spans="1:25">
      <c r="A601" s="122"/>
      <c r="B601" s="104" t="s">
        <v>155</v>
      </c>
      <c r="C601" s="96"/>
      <c r="D601" s="194">
        <v>160</v>
      </c>
      <c r="E601" s="194">
        <v>130.83333333333334</v>
      </c>
      <c r="F601" s="189"/>
      <c r="G601" s="190"/>
      <c r="H601" s="190"/>
      <c r="I601" s="190"/>
      <c r="J601" s="190"/>
      <c r="K601" s="190"/>
      <c r="L601" s="190"/>
      <c r="M601" s="190"/>
      <c r="N601" s="190"/>
      <c r="O601" s="190"/>
      <c r="P601" s="190"/>
      <c r="Q601" s="190"/>
      <c r="R601" s="190"/>
      <c r="S601" s="190"/>
      <c r="T601" s="190"/>
      <c r="U601" s="190"/>
      <c r="V601" s="190"/>
      <c r="W601" s="190"/>
      <c r="X601" s="190"/>
      <c r="Y601" s="193"/>
    </row>
    <row r="602" spans="1:25">
      <c r="A602" s="122"/>
      <c r="B602" s="2" t="s">
        <v>156</v>
      </c>
      <c r="C602" s="118"/>
      <c r="D602" s="195">
        <v>160</v>
      </c>
      <c r="E602" s="195">
        <v>131.5</v>
      </c>
      <c r="F602" s="189"/>
      <c r="G602" s="190"/>
      <c r="H602" s="190"/>
      <c r="I602" s="190"/>
      <c r="J602" s="190"/>
      <c r="K602" s="190"/>
      <c r="L602" s="190"/>
      <c r="M602" s="190"/>
      <c r="N602" s="190"/>
      <c r="O602" s="190"/>
      <c r="P602" s="190"/>
      <c r="Q602" s="190"/>
      <c r="R602" s="190"/>
      <c r="S602" s="190"/>
      <c r="T602" s="190"/>
      <c r="U602" s="190"/>
      <c r="V602" s="190"/>
      <c r="W602" s="190"/>
      <c r="X602" s="190"/>
      <c r="Y602" s="193"/>
    </row>
    <row r="603" spans="1:25">
      <c r="A603" s="122"/>
      <c r="B603" s="2" t="s">
        <v>157</v>
      </c>
      <c r="C603" s="118"/>
      <c r="D603" s="195">
        <v>1.4142135623730951</v>
      </c>
      <c r="E603" s="195">
        <v>17.769824609901633</v>
      </c>
      <c r="F603" s="189"/>
      <c r="G603" s="190"/>
      <c r="H603" s="190"/>
      <c r="I603" s="190"/>
      <c r="J603" s="190"/>
      <c r="K603" s="190"/>
      <c r="L603" s="190"/>
      <c r="M603" s="190"/>
      <c r="N603" s="190"/>
      <c r="O603" s="190"/>
      <c r="P603" s="190"/>
      <c r="Q603" s="190"/>
      <c r="R603" s="190"/>
      <c r="S603" s="190"/>
      <c r="T603" s="190"/>
      <c r="U603" s="190"/>
      <c r="V603" s="190"/>
      <c r="W603" s="190"/>
      <c r="X603" s="190"/>
      <c r="Y603" s="193"/>
    </row>
    <row r="604" spans="1:25">
      <c r="A604" s="122"/>
      <c r="B604" s="2" t="s">
        <v>93</v>
      </c>
      <c r="C604" s="118"/>
      <c r="D604" s="97">
        <v>8.838834764831844E-3</v>
      </c>
      <c r="E604" s="97">
        <v>0.135820315489694</v>
      </c>
      <c r="F604" s="141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120"/>
    </row>
    <row r="605" spans="1:25">
      <c r="A605" s="122"/>
      <c r="B605" s="105" t="s">
        <v>158</v>
      </c>
      <c r="C605" s="118"/>
      <c r="D605" s="97">
        <v>0.10028653295128698</v>
      </c>
      <c r="E605" s="97">
        <v>-0.10028653295129142</v>
      </c>
      <c r="F605" s="141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120"/>
    </row>
    <row r="606" spans="1:25">
      <c r="B606" s="128"/>
      <c r="C606" s="104"/>
      <c r="D606" s="115"/>
      <c r="E606" s="115"/>
    </row>
    <row r="607" spans="1:25">
      <c r="B607" s="132" t="s">
        <v>249</v>
      </c>
      <c r="Y607" s="116" t="s">
        <v>170</v>
      </c>
    </row>
    <row r="608" spans="1:25">
      <c r="A608" s="112" t="s">
        <v>58</v>
      </c>
      <c r="B608" s="102" t="s">
        <v>119</v>
      </c>
      <c r="C608" s="99" t="s">
        <v>120</v>
      </c>
      <c r="D608" s="100" t="s">
        <v>141</v>
      </c>
      <c r="E608" s="14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116">
        <v>1</v>
      </c>
    </row>
    <row r="609" spans="1:25">
      <c r="A609" s="122"/>
      <c r="B609" s="103" t="s">
        <v>142</v>
      </c>
      <c r="C609" s="92" t="s">
        <v>142</v>
      </c>
      <c r="D609" s="139" t="s">
        <v>143</v>
      </c>
      <c r="E609" s="141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116" t="s">
        <v>3</v>
      </c>
    </row>
    <row r="610" spans="1:25">
      <c r="A610" s="122"/>
      <c r="B610" s="103"/>
      <c r="C610" s="92"/>
      <c r="D610" s="93" t="s">
        <v>153</v>
      </c>
      <c r="E610" s="14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116">
        <v>2</v>
      </c>
    </row>
    <row r="611" spans="1:25">
      <c r="A611" s="122"/>
      <c r="B611" s="103"/>
      <c r="C611" s="92"/>
      <c r="D611" s="113"/>
      <c r="E611" s="14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116">
        <v>2</v>
      </c>
    </row>
    <row r="612" spans="1:25">
      <c r="A612" s="122"/>
      <c r="B612" s="102">
        <v>1</v>
      </c>
      <c r="C612" s="98">
        <v>1</v>
      </c>
      <c r="D612" s="138" t="s">
        <v>114</v>
      </c>
      <c r="E612" s="141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116">
        <v>1</v>
      </c>
    </row>
    <row r="613" spans="1:25">
      <c r="A613" s="122"/>
      <c r="B613" s="103">
        <v>1</v>
      </c>
      <c r="C613" s="92">
        <v>2</v>
      </c>
      <c r="D613" s="137" t="s">
        <v>114</v>
      </c>
      <c r="E613" s="141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116">
        <v>17</v>
      </c>
    </row>
    <row r="614" spans="1:25">
      <c r="A614" s="122"/>
      <c r="B614" s="104" t="s">
        <v>155</v>
      </c>
      <c r="C614" s="96"/>
      <c r="D614" s="110" t="s">
        <v>330</v>
      </c>
      <c r="E614" s="14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117"/>
    </row>
    <row r="615" spans="1:25">
      <c r="A615" s="122"/>
      <c r="B615" s="2" t="s">
        <v>156</v>
      </c>
      <c r="C615" s="118"/>
      <c r="D615" s="95" t="s">
        <v>330</v>
      </c>
      <c r="E615" s="14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117" t="s">
        <v>114</v>
      </c>
    </row>
    <row r="616" spans="1:25">
      <c r="A616" s="122"/>
      <c r="B616" s="2" t="s">
        <v>157</v>
      </c>
      <c r="C616" s="118"/>
      <c r="D616" s="95" t="s">
        <v>330</v>
      </c>
      <c r="E616" s="178"/>
      <c r="F616" s="179"/>
      <c r="G616" s="179"/>
      <c r="H616" s="179"/>
      <c r="I616" s="179"/>
      <c r="J616" s="179"/>
      <c r="K616" s="179"/>
      <c r="L616" s="179"/>
      <c r="M616" s="179"/>
      <c r="N616" s="179"/>
      <c r="O616" s="179"/>
      <c r="P616" s="179"/>
      <c r="Q616" s="179"/>
      <c r="R616" s="179"/>
      <c r="S616" s="179"/>
      <c r="T616" s="179"/>
      <c r="U616" s="179"/>
      <c r="V616" s="179"/>
      <c r="W616" s="179"/>
      <c r="X616" s="179"/>
      <c r="Y616" s="117"/>
    </row>
    <row r="617" spans="1:25">
      <c r="A617" s="122"/>
      <c r="B617" s="2" t="s">
        <v>93</v>
      </c>
      <c r="C617" s="118"/>
      <c r="D617" s="97" t="s">
        <v>330</v>
      </c>
      <c r="E617" s="14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120"/>
    </row>
    <row r="618" spans="1:25">
      <c r="A618" s="122"/>
      <c r="B618" s="105" t="s">
        <v>158</v>
      </c>
      <c r="C618" s="118"/>
      <c r="D618" s="97" t="s">
        <v>330</v>
      </c>
      <c r="E618" s="14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120"/>
    </row>
    <row r="619" spans="1:25">
      <c r="B619" s="128"/>
      <c r="C619" s="104"/>
      <c r="D619" s="115"/>
    </row>
    <row r="620" spans="1:25">
      <c r="B620" s="132" t="s">
        <v>250</v>
      </c>
      <c r="Y620" s="116" t="s">
        <v>66</v>
      </c>
    </row>
    <row r="621" spans="1:25">
      <c r="A621" s="112" t="s">
        <v>59</v>
      </c>
      <c r="B621" s="102" t="s">
        <v>119</v>
      </c>
      <c r="C621" s="99" t="s">
        <v>120</v>
      </c>
      <c r="D621" s="100" t="s">
        <v>141</v>
      </c>
      <c r="E621" s="101" t="s">
        <v>141</v>
      </c>
      <c r="F621" s="101" t="s">
        <v>141</v>
      </c>
      <c r="G621" s="101" t="s">
        <v>141</v>
      </c>
      <c r="H621" s="101" t="s">
        <v>141</v>
      </c>
      <c r="I621" s="101" t="s">
        <v>141</v>
      </c>
      <c r="J621" s="101" t="s">
        <v>141</v>
      </c>
      <c r="K621" s="101" t="s">
        <v>141</v>
      </c>
      <c r="L621" s="101" t="s">
        <v>141</v>
      </c>
      <c r="M621" s="101" t="s">
        <v>141</v>
      </c>
      <c r="N621" s="101" t="s">
        <v>141</v>
      </c>
      <c r="O621" s="101" t="s">
        <v>141</v>
      </c>
      <c r="P621" s="101" t="s">
        <v>141</v>
      </c>
      <c r="Q621" s="101" t="s">
        <v>141</v>
      </c>
      <c r="R621" s="101" t="s">
        <v>141</v>
      </c>
      <c r="S621" s="101" t="s">
        <v>141</v>
      </c>
      <c r="T621" s="101" t="s">
        <v>141</v>
      </c>
      <c r="U621" s="141"/>
      <c r="V621" s="2"/>
      <c r="W621" s="2"/>
      <c r="X621" s="2"/>
      <c r="Y621" s="116">
        <v>1</v>
      </c>
    </row>
    <row r="622" spans="1:25">
      <c r="A622" s="122"/>
      <c r="B622" s="103" t="s">
        <v>142</v>
      </c>
      <c r="C622" s="92" t="s">
        <v>142</v>
      </c>
      <c r="D622" s="139" t="s">
        <v>145</v>
      </c>
      <c r="E622" s="140" t="s">
        <v>146</v>
      </c>
      <c r="F622" s="140" t="s">
        <v>147</v>
      </c>
      <c r="G622" s="140" t="s">
        <v>148</v>
      </c>
      <c r="H622" s="140" t="s">
        <v>143</v>
      </c>
      <c r="I622" s="140" t="s">
        <v>150</v>
      </c>
      <c r="J622" s="140" t="s">
        <v>144</v>
      </c>
      <c r="K622" s="140" t="s">
        <v>151</v>
      </c>
      <c r="L622" s="140" t="s">
        <v>152</v>
      </c>
      <c r="M622" s="140" t="s">
        <v>160</v>
      </c>
      <c r="N622" s="140" t="s">
        <v>161</v>
      </c>
      <c r="O622" s="140" t="s">
        <v>162</v>
      </c>
      <c r="P622" s="140" t="s">
        <v>163</v>
      </c>
      <c r="Q622" s="140" t="s">
        <v>164</v>
      </c>
      <c r="R622" s="140" t="s">
        <v>165</v>
      </c>
      <c r="S622" s="140" t="s">
        <v>166</v>
      </c>
      <c r="T622" s="140" t="s">
        <v>167</v>
      </c>
      <c r="U622" s="141"/>
      <c r="V622" s="2"/>
      <c r="W622" s="2"/>
      <c r="X622" s="2"/>
      <c r="Y622" s="116" t="s">
        <v>1</v>
      </c>
    </row>
    <row r="623" spans="1:25">
      <c r="A623" s="122"/>
      <c r="B623" s="103"/>
      <c r="C623" s="92"/>
      <c r="D623" s="93" t="s">
        <v>122</v>
      </c>
      <c r="E623" s="94" t="s">
        <v>122</v>
      </c>
      <c r="F623" s="94" t="s">
        <v>122</v>
      </c>
      <c r="G623" s="94" t="s">
        <v>122</v>
      </c>
      <c r="H623" s="94" t="s">
        <v>122</v>
      </c>
      <c r="I623" s="94" t="s">
        <v>122</v>
      </c>
      <c r="J623" s="94" t="s">
        <v>153</v>
      </c>
      <c r="K623" s="94" t="s">
        <v>122</v>
      </c>
      <c r="L623" s="94" t="s">
        <v>122</v>
      </c>
      <c r="M623" s="94" t="s">
        <v>122</v>
      </c>
      <c r="N623" s="94" t="s">
        <v>122</v>
      </c>
      <c r="O623" s="94" t="s">
        <v>122</v>
      </c>
      <c r="P623" s="94" t="s">
        <v>110</v>
      </c>
      <c r="Q623" s="94" t="s">
        <v>122</v>
      </c>
      <c r="R623" s="94" t="s">
        <v>122</v>
      </c>
      <c r="S623" s="94" t="s">
        <v>122</v>
      </c>
      <c r="T623" s="94" t="s">
        <v>122</v>
      </c>
      <c r="U623" s="141"/>
      <c r="V623" s="2"/>
      <c r="W623" s="2"/>
      <c r="X623" s="2"/>
      <c r="Y623" s="116">
        <v>3</v>
      </c>
    </row>
    <row r="624" spans="1:25">
      <c r="A624" s="122"/>
      <c r="B624" s="103"/>
      <c r="C624" s="92"/>
      <c r="D624" s="113"/>
      <c r="E624" s="113"/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41"/>
      <c r="V624" s="2"/>
      <c r="W624" s="2"/>
      <c r="X624" s="2"/>
      <c r="Y624" s="116">
        <v>3</v>
      </c>
    </row>
    <row r="625" spans="1:25">
      <c r="A625" s="122"/>
      <c r="B625" s="102">
        <v>1</v>
      </c>
      <c r="C625" s="98">
        <v>1</v>
      </c>
      <c r="D625" s="205">
        <v>0.91498700000000011</v>
      </c>
      <c r="E625" s="205">
        <v>0.90200000000000002</v>
      </c>
      <c r="F625" s="213">
        <v>0.88715027439644512</v>
      </c>
      <c r="G625" s="214">
        <v>1.01</v>
      </c>
      <c r="H625" s="213">
        <v>0.90500000000000003</v>
      </c>
      <c r="I625" s="205">
        <v>0.89</v>
      </c>
      <c r="J625" s="213">
        <v>0.97</v>
      </c>
      <c r="K625" s="205">
        <v>0.96</v>
      </c>
      <c r="L625" s="205">
        <v>1</v>
      </c>
      <c r="M625" s="205">
        <v>0.91999999999999993</v>
      </c>
      <c r="N625" s="205">
        <v>0.92770000000000008</v>
      </c>
      <c r="O625" s="205">
        <v>0.95</v>
      </c>
      <c r="P625" s="205">
        <v>0.88</v>
      </c>
      <c r="Q625" s="205">
        <v>0.87398048780487803</v>
      </c>
      <c r="R625" s="205">
        <v>0.91999999999999993</v>
      </c>
      <c r="S625" s="205">
        <v>0.90000000000000013</v>
      </c>
      <c r="T625" s="205">
        <v>0.89</v>
      </c>
      <c r="U625" s="206"/>
      <c r="V625" s="207"/>
      <c r="W625" s="207"/>
      <c r="X625" s="207"/>
      <c r="Y625" s="208">
        <v>1</v>
      </c>
    </row>
    <row r="626" spans="1:25">
      <c r="A626" s="122"/>
      <c r="B626" s="103">
        <v>1</v>
      </c>
      <c r="C626" s="92">
        <v>2</v>
      </c>
      <c r="D626" s="209">
        <v>0.92157800000000001</v>
      </c>
      <c r="E626" s="209">
        <v>0.91900000000000004</v>
      </c>
      <c r="F626" s="215">
        <v>0.87308607299418384</v>
      </c>
      <c r="G626" s="216">
        <v>1</v>
      </c>
      <c r="H626" s="215">
        <v>0.92499999999999993</v>
      </c>
      <c r="I626" s="209">
        <v>0.86</v>
      </c>
      <c r="J626" s="215">
        <v>0.98999999999999988</v>
      </c>
      <c r="K626" s="209">
        <v>0.95</v>
      </c>
      <c r="L626" s="209">
        <v>0.97</v>
      </c>
      <c r="M626" s="209">
        <v>0.91999999999999993</v>
      </c>
      <c r="N626" s="209">
        <v>0.91470000000000007</v>
      </c>
      <c r="O626" s="209">
        <v>0.92200000000000004</v>
      </c>
      <c r="P626" s="209">
        <v>0.86999999999999988</v>
      </c>
      <c r="Q626" s="209">
        <v>0.89245320197044298</v>
      </c>
      <c r="R626" s="209">
        <v>0.90000000000000013</v>
      </c>
      <c r="S626" s="209">
        <v>0.93</v>
      </c>
      <c r="T626" s="209">
        <v>0.91</v>
      </c>
      <c r="U626" s="206"/>
      <c r="V626" s="207"/>
      <c r="W626" s="207"/>
      <c r="X626" s="207"/>
      <c r="Y626" s="208">
        <v>42</v>
      </c>
    </row>
    <row r="627" spans="1:25">
      <c r="A627" s="122"/>
      <c r="B627" s="103">
        <v>1</v>
      </c>
      <c r="C627" s="92">
        <v>3</v>
      </c>
      <c r="D627" s="209">
        <v>0.941465</v>
      </c>
      <c r="E627" s="209">
        <v>0.90000000000000013</v>
      </c>
      <c r="F627" s="215">
        <v>0.84456645068917835</v>
      </c>
      <c r="G627" s="216">
        <v>1.01</v>
      </c>
      <c r="H627" s="215">
        <v>0.91500000000000004</v>
      </c>
      <c r="I627" s="209">
        <v>0.89</v>
      </c>
      <c r="J627" s="215">
        <v>0.98</v>
      </c>
      <c r="K627" s="215">
        <v>0.98999999999999988</v>
      </c>
      <c r="L627" s="111">
        <v>0.96</v>
      </c>
      <c r="M627" s="111">
        <v>0.93</v>
      </c>
      <c r="N627" s="217">
        <v>0.96039999999999992</v>
      </c>
      <c r="O627" s="111">
        <v>0.95099999999999996</v>
      </c>
      <c r="P627" s="111">
        <v>0.89</v>
      </c>
      <c r="Q627" s="111">
        <v>0.87318781725888284</v>
      </c>
      <c r="R627" s="111">
        <v>0.91</v>
      </c>
      <c r="S627" s="111">
        <v>0.93</v>
      </c>
      <c r="T627" s="209">
        <v>0.88</v>
      </c>
      <c r="U627" s="206"/>
      <c r="V627" s="207"/>
      <c r="W627" s="207"/>
      <c r="X627" s="207"/>
      <c r="Y627" s="208">
        <v>16</v>
      </c>
    </row>
    <row r="628" spans="1:25">
      <c r="A628" s="122"/>
      <c r="B628" s="103">
        <v>1</v>
      </c>
      <c r="C628" s="92">
        <v>4</v>
      </c>
      <c r="D628" s="209">
        <v>0.92784749999999994</v>
      </c>
      <c r="E628" s="209">
        <v>0.90600000000000003</v>
      </c>
      <c r="F628" s="215">
        <v>0.87045710530334242</v>
      </c>
      <c r="G628" s="216">
        <v>1.04</v>
      </c>
      <c r="H628" s="215">
        <v>0.91500000000000004</v>
      </c>
      <c r="I628" s="209">
        <v>0.89</v>
      </c>
      <c r="J628" s="215">
        <v>0.98</v>
      </c>
      <c r="K628" s="215">
        <v>0.97</v>
      </c>
      <c r="L628" s="111">
        <v>0.98</v>
      </c>
      <c r="M628" s="111">
        <v>0.91999999999999993</v>
      </c>
      <c r="N628" s="111">
        <v>0.91970000000000007</v>
      </c>
      <c r="O628" s="111">
        <v>0.91999999999999993</v>
      </c>
      <c r="P628" s="111">
        <v>0.86999999999999988</v>
      </c>
      <c r="Q628" s="111">
        <v>0.89</v>
      </c>
      <c r="R628" s="111">
        <v>0.91999999999999993</v>
      </c>
      <c r="S628" s="111">
        <v>0.91</v>
      </c>
      <c r="T628" s="209">
        <v>0.91999999999999993</v>
      </c>
      <c r="U628" s="206"/>
      <c r="V628" s="207"/>
      <c r="W628" s="207"/>
      <c r="X628" s="207"/>
      <c r="Y628" s="208">
        <v>0.92130608802175507</v>
      </c>
    </row>
    <row r="629" spans="1:25">
      <c r="A629" s="122"/>
      <c r="B629" s="103">
        <v>1</v>
      </c>
      <c r="C629" s="92">
        <v>5</v>
      </c>
      <c r="D629" s="209">
        <v>0.92220699999999989</v>
      </c>
      <c r="E629" s="209">
        <v>0.91300000000000014</v>
      </c>
      <c r="F629" s="209">
        <v>0.8874484829540038</v>
      </c>
      <c r="G629" s="216">
        <v>1.02</v>
      </c>
      <c r="H629" s="209">
        <v>0.91</v>
      </c>
      <c r="I629" s="209">
        <v>0.88</v>
      </c>
      <c r="J629" s="209">
        <v>0.98999999999999988</v>
      </c>
      <c r="K629" s="209">
        <v>1</v>
      </c>
      <c r="L629" s="209">
        <v>0.98999999999999988</v>
      </c>
      <c r="M629" s="209">
        <v>0.96</v>
      </c>
      <c r="N629" s="209">
        <v>0.92169999999999996</v>
      </c>
      <c r="O629" s="209">
        <v>0.94199999999999995</v>
      </c>
      <c r="P629" s="209">
        <v>0.90000000000000013</v>
      </c>
      <c r="Q629" s="209">
        <v>0.89973399014778299</v>
      </c>
      <c r="R629" s="209">
        <v>0.90000000000000013</v>
      </c>
      <c r="S629" s="209">
        <v>0.91999999999999993</v>
      </c>
      <c r="T629" s="209">
        <v>0.90000000000000013</v>
      </c>
      <c r="U629" s="206"/>
      <c r="V629" s="207"/>
      <c r="W629" s="207"/>
      <c r="X629" s="207"/>
      <c r="Y629" s="119"/>
    </row>
    <row r="630" spans="1:25">
      <c r="A630" s="122"/>
      <c r="B630" s="103">
        <v>1</v>
      </c>
      <c r="C630" s="92">
        <v>6</v>
      </c>
      <c r="D630" s="209">
        <v>0.92778450000000001</v>
      </c>
      <c r="E630" s="209">
        <v>0.92899999999999994</v>
      </c>
      <c r="F630" s="209">
        <v>0.86898902849826454</v>
      </c>
      <c r="G630" s="216">
        <v>0.99480000000000002</v>
      </c>
      <c r="H630" s="209">
        <v>0.91</v>
      </c>
      <c r="I630" s="209">
        <v>0.88</v>
      </c>
      <c r="J630" s="209">
        <v>0.97</v>
      </c>
      <c r="K630" s="209">
        <v>1.01</v>
      </c>
      <c r="L630" s="209">
        <v>1.01</v>
      </c>
      <c r="M630" s="209">
        <v>0.93999999999999984</v>
      </c>
      <c r="N630" s="209">
        <v>0.91699999999999993</v>
      </c>
      <c r="O630" s="209">
        <v>0.96199999999999997</v>
      </c>
      <c r="P630" s="209">
        <v>0.88</v>
      </c>
      <c r="Q630" s="209">
        <v>0.90150253807106606</v>
      </c>
      <c r="R630" s="209">
        <v>0.91999999999999993</v>
      </c>
      <c r="S630" s="209">
        <v>0.93</v>
      </c>
      <c r="T630" s="209">
        <v>0.86999999999999988</v>
      </c>
      <c r="U630" s="206"/>
      <c r="V630" s="207"/>
      <c r="W630" s="207"/>
      <c r="X630" s="207"/>
      <c r="Y630" s="119"/>
    </row>
    <row r="631" spans="1:25">
      <c r="A631" s="122"/>
      <c r="B631" s="104" t="s">
        <v>155</v>
      </c>
      <c r="C631" s="96"/>
      <c r="D631" s="210">
        <v>0.92597816666666655</v>
      </c>
      <c r="E631" s="210">
        <v>0.91150000000000009</v>
      </c>
      <c r="F631" s="210">
        <v>0.87194956913923638</v>
      </c>
      <c r="G631" s="210">
        <v>1.0124666666666666</v>
      </c>
      <c r="H631" s="210">
        <v>0.91333333333333344</v>
      </c>
      <c r="I631" s="210">
        <v>0.88166666666666671</v>
      </c>
      <c r="J631" s="210">
        <v>0.98</v>
      </c>
      <c r="K631" s="210">
        <v>0.98</v>
      </c>
      <c r="L631" s="210">
        <v>0.98499999999999988</v>
      </c>
      <c r="M631" s="210">
        <v>0.93166666666666664</v>
      </c>
      <c r="N631" s="210">
        <v>0.92686666666666662</v>
      </c>
      <c r="O631" s="210">
        <v>0.9411666666666666</v>
      </c>
      <c r="P631" s="210">
        <v>0.88166666666666671</v>
      </c>
      <c r="Q631" s="210">
        <v>0.88847633920884217</v>
      </c>
      <c r="R631" s="210">
        <v>0.91166666666666663</v>
      </c>
      <c r="S631" s="210">
        <v>0.91999999999999993</v>
      </c>
      <c r="T631" s="210">
        <v>0.89500000000000002</v>
      </c>
      <c r="U631" s="206"/>
      <c r="V631" s="207"/>
      <c r="W631" s="207"/>
      <c r="X631" s="207"/>
      <c r="Y631" s="119"/>
    </row>
    <row r="632" spans="1:25">
      <c r="A632" s="122"/>
      <c r="B632" s="2" t="s">
        <v>156</v>
      </c>
      <c r="C632" s="118"/>
      <c r="D632" s="111">
        <v>0.92499574999999989</v>
      </c>
      <c r="E632" s="111">
        <v>0.90950000000000009</v>
      </c>
      <c r="F632" s="111">
        <v>0.87177158914876318</v>
      </c>
      <c r="G632" s="111">
        <v>1.01</v>
      </c>
      <c r="H632" s="111">
        <v>0.91250000000000009</v>
      </c>
      <c r="I632" s="111">
        <v>0.88500000000000001</v>
      </c>
      <c r="J632" s="111">
        <v>0.98</v>
      </c>
      <c r="K632" s="111">
        <v>0.98</v>
      </c>
      <c r="L632" s="111">
        <v>0.98499999999999988</v>
      </c>
      <c r="M632" s="111">
        <v>0.92500000000000004</v>
      </c>
      <c r="N632" s="111">
        <v>0.92070000000000007</v>
      </c>
      <c r="O632" s="111">
        <v>0.94599999999999995</v>
      </c>
      <c r="P632" s="111">
        <v>0.88</v>
      </c>
      <c r="Q632" s="111">
        <v>0.89122660098522144</v>
      </c>
      <c r="R632" s="111">
        <v>0.91500000000000004</v>
      </c>
      <c r="S632" s="111">
        <v>0.92500000000000004</v>
      </c>
      <c r="T632" s="111">
        <v>0.89500000000000002</v>
      </c>
      <c r="U632" s="206"/>
      <c r="V632" s="207"/>
      <c r="W632" s="207"/>
      <c r="X632" s="207"/>
      <c r="Y632" s="119"/>
    </row>
    <row r="633" spans="1:25">
      <c r="A633" s="122"/>
      <c r="B633" s="2" t="s">
        <v>157</v>
      </c>
      <c r="C633" s="118"/>
      <c r="D633" s="111">
        <v>8.9553130970762979E-3</v>
      </c>
      <c r="E633" s="111">
        <v>1.1113055385446389E-2</v>
      </c>
      <c r="F633" s="111">
        <v>1.5706029644723316E-2</v>
      </c>
      <c r="G633" s="111">
        <v>1.6090576952572801E-2</v>
      </c>
      <c r="H633" s="111">
        <v>6.8313005106397E-3</v>
      </c>
      <c r="I633" s="111">
        <v>1.169045194450013E-2</v>
      </c>
      <c r="J633" s="111">
        <v>8.9442719099991179E-3</v>
      </c>
      <c r="K633" s="111">
        <v>2.3664319132398474E-2</v>
      </c>
      <c r="L633" s="111">
        <v>1.8708286933869715E-2</v>
      </c>
      <c r="M633" s="111">
        <v>1.6020819787597222E-2</v>
      </c>
      <c r="N633" s="111">
        <v>1.7021241631169724E-2</v>
      </c>
      <c r="O633" s="111">
        <v>1.6880955739135929E-2</v>
      </c>
      <c r="P633" s="111">
        <v>1.1690451944500212E-2</v>
      </c>
      <c r="Q633" s="111">
        <v>1.2316023322749553E-2</v>
      </c>
      <c r="R633" s="111">
        <v>9.8319208025016511E-3</v>
      </c>
      <c r="S633" s="111">
        <v>1.2649110640673495E-2</v>
      </c>
      <c r="T633" s="111">
        <v>1.8708286933869729E-2</v>
      </c>
      <c r="U633" s="141"/>
      <c r="V633" s="2"/>
      <c r="W633" s="2"/>
      <c r="X633" s="2"/>
      <c r="Y633" s="119"/>
    </row>
    <row r="634" spans="1:25">
      <c r="A634" s="122"/>
      <c r="B634" s="2" t="s">
        <v>93</v>
      </c>
      <c r="C634" s="118"/>
      <c r="D634" s="97">
        <v>9.67119249616177E-3</v>
      </c>
      <c r="E634" s="97">
        <v>1.2192051986227524E-2</v>
      </c>
      <c r="F634" s="97">
        <v>1.8012543615599074E-2</v>
      </c>
      <c r="G634" s="97">
        <v>1.5892451062658328E-2</v>
      </c>
      <c r="H634" s="97">
        <v>7.4795261065398163E-3</v>
      </c>
      <c r="I634" s="97">
        <v>1.3259491808506763E-2</v>
      </c>
      <c r="J634" s="97">
        <v>9.1268080714276712E-3</v>
      </c>
      <c r="K634" s="97">
        <v>2.414726442081477E-2</v>
      </c>
      <c r="L634" s="97">
        <v>1.8993184704436263E-2</v>
      </c>
      <c r="M634" s="97">
        <v>1.7195870970587359E-2</v>
      </c>
      <c r="N634" s="97">
        <v>1.8364282850287409E-2</v>
      </c>
      <c r="O634" s="97">
        <v>1.7936202308272638E-2</v>
      </c>
      <c r="P634" s="97">
        <v>1.3259491808506855E-2</v>
      </c>
      <c r="Q634" s="97">
        <v>1.3861959828571857E-2</v>
      </c>
      <c r="R634" s="97">
        <v>1.0784556638941482E-2</v>
      </c>
      <c r="S634" s="97">
        <v>1.3749033305079887E-2</v>
      </c>
      <c r="T634" s="97">
        <v>2.0903113892591876E-2</v>
      </c>
      <c r="U634" s="141"/>
      <c r="V634" s="2"/>
      <c r="W634" s="2"/>
      <c r="X634" s="2"/>
      <c r="Y634" s="120"/>
    </row>
    <row r="635" spans="1:25">
      <c r="A635" s="122"/>
      <c r="B635" s="105" t="s">
        <v>158</v>
      </c>
      <c r="C635" s="118"/>
      <c r="D635" s="97">
        <v>5.0711470440225614E-3</v>
      </c>
      <c r="E635" s="97">
        <v>-1.0643680910446207E-2</v>
      </c>
      <c r="F635" s="97">
        <v>-5.3572335539970095E-2</v>
      </c>
      <c r="G635" s="97">
        <v>9.8947114135165659E-2</v>
      </c>
      <c r="H635" s="97">
        <v>-8.6537523110705727E-3</v>
      </c>
      <c r="I635" s="97">
        <v>-4.3025246300285369E-2</v>
      </c>
      <c r="J635" s="97">
        <v>6.3707287666223467E-2</v>
      </c>
      <c r="K635" s="97">
        <v>6.3707287666223467E-2</v>
      </c>
      <c r="L635" s="97">
        <v>6.913436566452047E-2</v>
      </c>
      <c r="M635" s="97">
        <v>1.1245533682685105E-2</v>
      </c>
      <c r="N635" s="97">
        <v>6.035538804320062E-3</v>
      </c>
      <c r="O635" s="97">
        <v>2.1556981879449655E-2</v>
      </c>
      <c r="P635" s="97">
        <v>-4.3025246300285369E-2</v>
      </c>
      <c r="Q635" s="97">
        <v>-3.5633921494435672E-2</v>
      </c>
      <c r="R635" s="97">
        <v>-1.0462778310503018E-2</v>
      </c>
      <c r="S635" s="97">
        <v>-1.4176483133413464E-3</v>
      </c>
      <c r="T635" s="97">
        <v>-2.8553038304826472E-2</v>
      </c>
      <c r="U635" s="141"/>
      <c r="V635" s="2"/>
      <c r="W635" s="2"/>
      <c r="X635" s="2"/>
      <c r="Y635" s="120"/>
    </row>
    <row r="636" spans="1:25">
      <c r="B636" s="128"/>
      <c r="C636" s="104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</row>
    <row r="637" spans="1:25">
      <c r="B637" s="132" t="s">
        <v>251</v>
      </c>
      <c r="Y637" s="116" t="s">
        <v>170</v>
      </c>
    </row>
    <row r="638" spans="1:25">
      <c r="A638" s="112" t="s">
        <v>6</v>
      </c>
      <c r="B638" s="102" t="s">
        <v>119</v>
      </c>
      <c r="C638" s="99" t="s">
        <v>120</v>
      </c>
      <c r="D638" s="100" t="s">
        <v>141</v>
      </c>
      <c r="E638" s="101" t="s">
        <v>141</v>
      </c>
      <c r="F638" s="141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116">
        <v>1</v>
      </c>
    </row>
    <row r="639" spans="1:25">
      <c r="A639" s="122"/>
      <c r="B639" s="103" t="s">
        <v>142</v>
      </c>
      <c r="C639" s="92" t="s">
        <v>142</v>
      </c>
      <c r="D639" s="139" t="s">
        <v>143</v>
      </c>
      <c r="E639" s="140" t="s">
        <v>144</v>
      </c>
      <c r="F639" s="141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116" t="s">
        <v>3</v>
      </c>
    </row>
    <row r="640" spans="1:25">
      <c r="A640" s="122"/>
      <c r="B640" s="103"/>
      <c r="C640" s="92"/>
      <c r="D640" s="93" t="s">
        <v>153</v>
      </c>
      <c r="E640" s="94" t="s">
        <v>153</v>
      </c>
      <c r="F640" s="141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116">
        <v>2</v>
      </c>
    </row>
    <row r="641" spans="1:25">
      <c r="A641" s="122"/>
      <c r="B641" s="103"/>
      <c r="C641" s="92"/>
      <c r="D641" s="113"/>
      <c r="E641" s="113"/>
      <c r="F641" s="141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116">
        <v>2</v>
      </c>
    </row>
    <row r="642" spans="1:25">
      <c r="A642" s="122"/>
      <c r="B642" s="102">
        <v>1</v>
      </c>
      <c r="C642" s="98">
        <v>1</v>
      </c>
      <c r="D642" s="106"/>
      <c r="E642" s="106">
        <v>0.9</v>
      </c>
      <c r="F642" s="141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116">
        <v>1</v>
      </c>
    </row>
    <row r="643" spans="1:25">
      <c r="A643" s="122"/>
      <c r="B643" s="103">
        <v>1</v>
      </c>
      <c r="C643" s="92">
        <v>2</v>
      </c>
      <c r="D643" s="94">
        <v>0.96</v>
      </c>
      <c r="E643" s="94">
        <v>0.9</v>
      </c>
      <c r="F643" s="141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116">
        <v>18</v>
      </c>
    </row>
    <row r="644" spans="1:25">
      <c r="A644" s="122"/>
      <c r="B644" s="103">
        <v>1</v>
      </c>
      <c r="C644" s="92">
        <v>3</v>
      </c>
      <c r="D644" s="94"/>
      <c r="E644" s="94">
        <v>0.9</v>
      </c>
      <c r="F644" s="141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116">
        <v>16</v>
      </c>
    </row>
    <row r="645" spans="1:25">
      <c r="A645" s="122"/>
      <c r="B645" s="103">
        <v>1</v>
      </c>
      <c r="C645" s="92">
        <v>4</v>
      </c>
      <c r="D645" s="94"/>
      <c r="E645" s="94">
        <v>0.9</v>
      </c>
      <c r="F645" s="141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116">
        <v>0.94</v>
      </c>
    </row>
    <row r="646" spans="1:25">
      <c r="A646" s="122"/>
      <c r="B646" s="103">
        <v>1</v>
      </c>
      <c r="C646" s="92">
        <v>5</v>
      </c>
      <c r="D646" s="94">
        <v>0.9</v>
      </c>
      <c r="E646" s="94">
        <v>0.9</v>
      </c>
      <c r="F646" s="141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117"/>
    </row>
    <row r="647" spans="1:25">
      <c r="A647" s="122"/>
      <c r="B647" s="103">
        <v>1</v>
      </c>
      <c r="C647" s="92">
        <v>6</v>
      </c>
      <c r="D647" s="94"/>
      <c r="E647" s="94">
        <v>1.2</v>
      </c>
      <c r="F647" s="141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117"/>
    </row>
    <row r="648" spans="1:25">
      <c r="A648" s="122"/>
      <c r="B648" s="104" t="s">
        <v>155</v>
      </c>
      <c r="C648" s="96"/>
      <c r="D648" s="110">
        <v>0.92999999999999994</v>
      </c>
      <c r="E648" s="110">
        <v>0.95000000000000007</v>
      </c>
      <c r="F648" s="141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117"/>
    </row>
    <row r="649" spans="1:25">
      <c r="A649" s="122"/>
      <c r="B649" s="2" t="s">
        <v>156</v>
      </c>
      <c r="C649" s="118"/>
      <c r="D649" s="95">
        <v>0.92999999999999994</v>
      </c>
      <c r="E649" s="95">
        <v>0.9</v>
      </c>
      <c r="F649" s="141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117"/>
    </row>
    <row r="650" spans="1:25">
      <c r="A650" s="122"/>
      <c r="B650" s="2" t="s">
        <v>157</v>
      </c>
      <c r="C650" s="118"/>
      <c r="D650" s="95">
        <v>4.2426406871192812E-2</v>
      </c>
      <c r="E650" s="95">
        <v>0.12247448713915905</v>
      </c>
      <c r="F650" s="178"/>
      <c r="G650" s="179"/>
      <c r="H650" s="179"/>
      <c r="I650" s="179"/>
      <c r="J650" s="179"/>
      <c r="K650" s="179"/>
      <c r="L650" s="179"/>
      <c r="M650" s="179"/>
      <c r="N650" s="179"/>
      <c r="O650" s="179"/>
      <c r="P650" s="179"/>
      <c r="Q650" s="179"/>
      <c r="R650" s="179"/>
      <c r="S650" s="179"/>
      <c r="T650" s="179"/>
      <c r="U650" s="179"/>
      <c r="V650" s="179"/>
      <c r="W650" s="179"/>
      <c r="X650" s="179"/>
      <c r="Y650" s="117"/>
    </row>
    <row r="651" spans="1:25">
      <c r="A651" s="122"/>
      <c r="B651" s="2" t="s">
        <v>93</v>
      </c>
      <c r="C651" s="118"/>
      <c r="D651" s="97">
        <v>4.5619792334615931E-2</v>
      </c>
      <c r="E651" s="97">
        <v>0.12892051277806216</v>
      </c>
      <c r="F651" s="141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120"/>
    </row>
    <row r="652" spans="1:25">
      <c r="A652" s="122"/>
      <c r="B652" s="105" t="s">
        <v>158</v>
      </c>
      <c r="C652" s="118"/>
      <c r="D652" s="97">
        <v>-1.0638297872340385E-2</v>
      </c>
      <c r="E652" s="97">
        <v>1.0638297872340496E-2</v>
      </c>
      <c r="F652" s="141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120"/>
    </row>
    <row r="653" spans="1:25">
      <c r="B653" s="128"/>
      <c r="C653" s="104"/>
      <c r="D653" s="115"/>
      <c r="E653" s="115"/>
    </row>
    <row r="654" spans="1:25">
      <c r="B654" s="132" t="s">
        <v>252</v>
      </c>
      <c r="Y654" s="116" t="s">
        <v>170</v>
      </c>
    </row>
    <row r="655" spans="1:25">
      <c r="A655" s="112" t="s">
        <v>9</v>
      </c>
      <c r="B655" s="102" t="s">
        <v>119</v>
      </c>
      <c r="C655" s="99" t="s">
        <v>120</v>
      </c>
      <c r="D655" s="100" t="s">
        <v>141</v>
      </c>
      <c r="E655" s="101" t="s">
        <v>141</v>
      </c>
      <c r="F655" s="141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116">
        <v>1</v>
      </c>
    </row>
    <row r="656" spans="1:25">
      <c r="A656" s="122"/>
      <c r="B656" s="103" t="s">
        <v>142</v>
      </c>
      <c r="C656" s="92" t="s">
        <v>142</v>
      </c>
      <c r="D656" s="139" t="s">
        <v>143</v>
      </c>
      <c r="E656" s="140" t="s">
        <v>144</v>
      </c>
      <c r="F656" s="141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116" t="s">
        <v>3</v>
      </c>
    </row>
    <row r="657" spans="1:25">
      <c r="A657" s="122"/>
      <c r="B657" s="103"/>
      <c r="C657" s="92"/>
      <c r="D657" s="93" t="s">
        <v>153</v>
      </c>
      <c r="E657" s="94" t="s">
        <v>153</v>
      </c>
      <c r="F657" s="141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116">
        <v>1</v>
      </c>
    </row>
    <row r="658" spans="1:25">
      <c r="A658" s="122"/>
      <c r="B658" s="103"/>
      <c r="C658" s="92"/>
      <c r="D658" s="113"/>
      <c r="E658" s="113"/>
      <c r="F658" s="141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116">
        <v>1</v>
      </c>
    </row>
    <row r="659" spans="1:25">
      <c r="A659" s="122"/>
      <c r="B659" s="102">
        <v>1</v>
      </c>
      <c r="C659" s="98">
        <v>1</v>
      </c>
      <c r="D659" s="180"/>
      <c r="E659" s="180">
        <v>13.4</v>
      </c>
      <c r="F659" s="181"/>
      <c r="G659" s="182"/>
      <c r="H659" s="182"/>
      <c r="I659" s="182"/>
      <c r="J659" s="182"/>
      <c r="K659" s="182"/>
      <c r="L659" s="182"/>
      <c r="M659" s="182"/>
      <c r="N659" s="182"/>
      <c r="O659" s="182"/>
      <c r="P659" s="182"/>
      <c r="Q659" s="182"/>
      <c r="R659" s="182"/>
      <c r="S659" s="182"/>
      <c r="T659" s="182"/>
      <c r="U659" s="182"/>
      <c r="V659" s="182"/>
      <c r="W659" s="182"/>
      <c r="X659" s="182"/>
      <c r="Y659" s="183">
        <v>1</v>
      </c>
    </row>
    <row r="660" spans="1:25">
      <c r="A660" s="122"/>
      <c r="B660" s="103">
        <v>1</v>
      </c>
      <c r="C660" s="92">
        <v>2</v>
      </c>
      <c r="D660" s="184">
        <v>14</v>
      </c>
      <c r="E660" s="184">
        <v>14.1</v>
      </c>
      <c r="F660" s="181"/>
      <c r="G660" s="182"/>
      <c r="H660" s="182"/>
      <c r="I660" s="182"/>
      <c r="J660" s="182"/>
      <c r="K660" s="182"/>
      <c r="L660" s="182"/>
      <c r="M660" s="182"/>
      <c r="N660" s="182"/>
      <c r="O660" s="182"/>
      <c r="P660" s="182"/>
      <c r="Q660" s="182"/>
      <c r="R660" s="182"/>
      <c r="S660" s="182"/>
      <c r="T660" s="182"/>
      <c r="U660" s="182"/>
      <c r="V660" s="182"/>
      <c r="W660" s="182"/>
      <c r="X660" s="182"/>
      <c r="Y660" s="183">
        <v>19</v>
      </c>
    </row>
    <row r="661" spans="1:25">
      <c r="A661" s="122"/>
      <c r="B661" s="103">
        <v>1</v>
      </c>
      <c r="C661" s="92">
        <v>3</v>
      </c>
      <c r="D661" s="184"/>
      <c r="E661" s="184">
        <v>13.4</v>
      </c>
      <c r="F661" s="181"/>
      <c r="G661" s="182"/>
      <c r="H661" s="182"/>
      <c r="I661" s="182"/>
      <c r="J661" s="182"/>
      <c r="K661" s="182"/>
      <c r="L661" s="182"/>
      <c r="M661" s="182"/>
      <c r="N661" s="182"/>
      <c r="O661" s="182"/>
      <c r="P661" s="182"/>
      <c r="Q661" s="182"/>
      <c r="R661" s="182"/>
      <c r="S661" s="182"/>
      <c r="T661" s="182"/>
      <c r="U661" s="182"/>
      <c r="V661" s="182"/>
      <c r="W661" s="182"/>
      <c r="X661" s="182"/>
      <c r="Y661" s="183">
        <v>16</v>
      </c>
    </row>
    <row r="662" spans="1:25">
      <c r="A662" s="122"/>
      <c r="B662" s="103">
        <v>1</v>
      </c>
      <c r="C662" s="92">
        <v>4</v>
      </c>
      <c r="D662" s="184"/>
      <c r="E662" s="184">
        <v>13.3</v>
      </c>
      <c r="F662" s="181"/>
      <c r="G662" s="182"/>
      <c r="H662" s="182"/>
      <c r="I662" s="182"/>
      <c r="J662" s="182"/>
      <c r="K662" s="182"/>
      <c r="L662" s="182"/>
      <c r="M662" s="182"/>
      <c r="N662" s="182"/>
      <c r="O662" s="182"/>
      <c r="P662" s="182"/>
      <c r="Q662" s="182"/>
      <c r="R662" s="182"/>
      <c r="S662" s="182"/>
      <c r="T662" s="182"/>
      <c r="U662" s="182"/>
      <c r="V662" s="182"/>
      <c r="W662" s="182"/>
      <c r="X662" s="182"/>
      <c r="Y662" s="183">
        <v>13.9</v>
      </c>
    </row>
    <row r="663" spans="1:25">
      <c r="A663" s="122"/>
      <c r="B663" s="103">
        <v>1</v>
      </c>
      <c r="C663" s="92">
        <v>5</v>
      </c>
      <c r="D663" s="184">
        <v>14</v>
      </c>
      <c r="E663" s="184">
        <v>13.8</v>
      </c>
      <c r="F663" s="181"/>
      <c r="G663" s="182"/>
      <c r="H663" s="182"/>
      <c r="I663" s="182"/>
      <c r="J663" s="182"/>
      <c r="K663" s="182"/>
      <c r="L663" s="182"/>
      <c r="M663" s="182"/>
      <c r="N663" s="182"/>
      <c r="O663" s="182"/>
      <c r="P663" s="182"/>
      <c r="Q663" s="182"/>
      <c r="R663" s="182"/>
      <c r="S663" s="182"/>
      <c r="T663" s="182"/>
      <c r="U663" s="182"/>
      <c r="V663" s="182"/>
      <c r="W663" s="182"/>
      <c r="X663" s="182"/>
      <c r="Y663" s="185"/>
    </row>
    <row r="664" spans="1:25">
      <c r="A664" s="122"/>
      <c r="B664" s="103">
        <v>1</v>
      </c>
      <c r="C664" s="92">
        <v>6</v>
      </c>
      <c r="D664" s="184"/>
      <c r="E664" s="184">
        <v>14.8</v>
      </c>
      <c r="F664" s="181"/>
      <c r="G664" s="182"/>
      <c r="H664" s="182"/>
      <c r="I664" s="182"/>
      <c r="J664" s="182"/>
      <c r="K664" s="182"/>
      <c r="L664" s="182"/>
      <c r="M664" s="182"/>
      <c r="N664" s="182"/>
      <c r="O664" s="182"/>
      <c r="P664" s="182"/>
      <c r="Q664" s="182"/>
      <c r="R664" s="182"/>
      <c r="S664" s="182"/>
      <c r="T664" s="182"/>
      <c r="U664" s="182"/>
      <c r="V664" s="182"/>
      <c r="W664" s="182"/>
      <c r="X664" s="182"/>
      <c r="Y664" s="185"/>
    </row>
    <row r="665" spans="1:25">
      <c r="A665" s="122"/>
      <c r="B665" s="104" t="s">
        <v>155</v>
      </c>
      <c r="C665" s="96"/>
      <c r="D665" s="186">
        <v>14</v>
      </c>
      <c r="E665" s="186">
        <v>13.799999999999999</v>
      </c>
      <c r="F665" s="181"/>
      <c r="G665" s="182"/>
      <c r="H665" s="182"/>
      <c r="I665" s="182"/>
      <c r="J665" s="182"/>
      <c r="K665" s="182"/>
      <c r="L665" s="182"/>
      <c r="M665" s="182"/>
      <c r="N665" s="182"/>
      <c r="O665" s="182"/>
      <c r="P665" s="182"/>
      <c r="Q665" s="182"/>
      <c r="R665" s="182"/>
      <c r="S665" s="182"/>
      <c r="T665" s="182"/>
      <c r="U665" s="182"/>
      <c r="V665" s="182"/>
      <c r="W665" s="182"/>
      <c r="X665" s="182"/>
      <c r="Y665" s="185"/>
    </row>
    <row r="666" spans="1:25">
      <c r="A666" s="122"/>
      <c r="B666" s="2" t="s">
        <v>156</v>
      </c>
      <c r="C666" s="118"/>
      <c r="D666" s="187">
        <v>14</v>
      </c>
      <c r="E666" s="187">
        <v>13.600000000000001</v>
      </c>
      <c r="F666" s="181"/>
      <c r="G666" s="182"/>
      <c r="H666" s="182"/>
      <c r="I666" s="182"/>
      <c r="J666" s="182"/>
      <c r="K666" s="182"/>
      <c r="L666" s="182"/>
      <c r="M666" s="182"/>
      <c r="N666" s="182"/>
      <c r="O666" s="182"/>
      <c r="P666" s="182"/>
      <c r="Q666" s="182"/>
      <c r="R666" s="182"/>
      <c r="S666" s="182"/>
      <c r="T666" s="182"/>
      <c r="U666" s="182"/>
      <c r="V666" s="182"/>
      <c r="W666" s="182"/>
      <c r="X666" s="182"/>
      <c r="Y666" s="185"/>
    </row>
    <row r="667" spans="1:25">
      <c r="A667" s="122"/>
      <c r="B667" s="2" t="s">
        <v>157</v>
      </c>
      <c r="C667" s="118"/>
      <c r="D667" s="187">
        <v>0</v>
      </c>
      <c r="E667" s="187">
        <v>0.57619441163551732</v>
      </c>
      <c r="F667" s="181"/>
      <c r="G667" s="182"/>
      <c r="H667" s="182"/>
      <c r="I667" s="182"/>
      <c r="J667" s="182"/>
      <c r="K667" s="182"/>
      <c r="L667" s="182"/>
      <c r="M667" s="182"/>
      <c r="N667" s="182"/>
      <c r="O667" s="182"/>
      <c r="P667" s="182"/>
      <c r="Q667" s="182"/>
      <c r="R667" s="182"/>
      <c r="S667" s="182"/>
      <c r="T667" s="182"/>
      <c r="U667" s="182"/>
      <c r="V667" s="182"/>
      <c r="W667" s="182"/>
      <c r="X667" s="182"/>
      <c r="Y667" s="185"/>
    </row>
    <row r="668" spans="1:25">
      <c r="A668" s="122"/>
      <c r="B668" s="2" t="s">
        <v>93</v>
      </c>
      <c r="C668" s="118"/>
      <c r="D668" s="97">
        <v>0</v>
      </c>
      <c r="E668" s="97">
        <v>4.1753218234457781E-2</v>
      </c>
      <c r="F668" s="141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120"/>
    </row>
    <row r="669" spans="1:25">
      <c r="A669" s="122"/>
      <c r="B669" s="105" t="s">
        <v>158</v>
      </c>
      <c r="C669" s="118"/>
      <c r="D669" s="97">
        <v>7.194244604316502E-3</v>
      </c>
      <c r="E669" s="97">
        <v>-7.1942446043166131E-3</v>
      </c>
      <c r="F669" s="141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120"/>
    </row>
    <row r="670" spans="1:25">
      <c r="B670" s="128"/>
      <c r="C670" s="104"/>
      <c r="D670" s="115"/>
      <c r="E670" s="115"/>
    </row>
    <row r="671" spans="1:25">
      <c r="B671" s="132" t="s">
        <v>253</v>
      </c>
      <c r="Y671" s="116" t="s">
        <v>170</v>
      </c>
    </row>
    <row r="672" spans="1:25">
      <c r="A672" s="112" t="s">
        <v>60</v>
      </c>
      <c r="B672" s="102" t="s">
        <v>119</v>
      </c>
      <c r="C672" s="99" t="s">
        <v>120</v>
      </c>
      <c r="D672" s="100" t="s">
        <v>141</v>
      </c>
      <c r="E672" s="101" t="s">
        <v>141</v>
      </c>
      <c r="F672" s="141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116">
        <v>1</v>
      </c>
    </row>
    <row r="673" spans="1:25">
      <c r="A673" s="122"/>
      <c r="B673" s="103" t="s">
        <v>142</v>
      </c>
      <c r="C673" s="92" t="s">
        <v>142</v>
      </c>
      <c r="D673" s="139" t="s">
        <v>143</v>
      </c>
      <c r="E673" s="140" t="s">
        <v>144</v>
      </c>
      <c r="F673" s="141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116" t="s">
        <v>3</v>
      </c>
    </row>
    <row r="674" spans="1:25">
      <c r="A674" s="122"/>
      <c r="B674" s="103"/>
      <c r="C674" s="92"/>
      <c r="D674" s="93" t="s">
        <v>153</v>
      </c>
      <c r="E674" s="94" t="s">
        <v>153</v>
      </c>
      <c r="F674" s="141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116">
        <v>2</v>
      </c>
    </row>
    <row r="675" spans="1:25">
      <c r="A675" s="122"/>
      <c r="B675" s="103"/>
      <c r="C675" s="92"/>
      <c r="D675" s="113"/>
      <c r="E675" s="113"/>
      <c r="F675" s="141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116">
        <v>2</v>
      </c>
    </row>
    <row r="676" spans="1:25">
      <c r="A676" s="122"/>
      <c r="B676" s="102">
        <v>1</v>
      </c>
      <c r="C676" s="98">
        <v>1</v>
      </c>
      <c r="D676" s="106"/>
      <c r="E676" s="106">
        <v>6</v>
      </c>
      <c r="F676" s="141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116">
        <v>1</v>
      </c>
    </row>
    <row r="677" spans="1:25">
      <c r="A677" s="122"/>
      <c r="B677" s="103">
        <v>1</v>
      </c>
      <c r="C677" s="92">
        <v>2</v>
      </c>
      <c r="D677" s="94">
        <v>5</v>
      </c>
      <c r="E677" s="94">
        <v>7</v>
      </c>
      <c r="F677" s="141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116">
        <v>1</v>
      </c>
    </row>
    <row r="678" spans="1:25">
      <c r="A678" s="122"/>
      <c r="B678" s="103">
        <v>1</v>
      </c>
      <c r="C678" s="92">
        <v>3</v>
      </c>
      <c r="D678" s="94"/>
      <c r="E678" s="94">
        <v>7</v>
      </c>
      <c r="F678" s="141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116">
        <v>16</v>
      </c>
    </row>
    <row r="679" spans="1:25">
      <c r="A679" s="122"/>
      <c r="B679" s="103">
        <v>1</v>
      </c>
      <c r="C679" s="92">
        <v>4</v>
      </c>
      <c r="D679" s="94"/>
      <c r="E679" s="94">
        <v>7</v>
      </c>
      <c r="F679" s="141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116">
        <v>7.1666666666666696</v>
      </c>
    </row>
    <row r="680" spans="1:25">
      <c r="A680" s="122"/>
      <c r="B680" s="103">
        <v>1</v>
      </c>
      <c r="C680" s="92">
        <v>5</v>
      </c>
      <c r="D680" s="94">
        <v>10</v>
      </c>
      <c r="E680" s="94">
        <v>7</v>
      </c>
      <c r="F680" s="141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117"/>
    </row>
    <row r="681" spans="1:25">
      <c r="A681" s="122"/>
      <c r="B681" s="103">
        <v>1</v>
      </c>
      <c r="C681" s="92">
        <v>6</v>
      </c>
      <c r="D681" s="94"/>
      <c r="E681" s="94">
        <v>7</v>
      </c>
      <c r="F681" s="141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117"/>
    </row>
    <row r="682" spans="1:25">
      <c r="A682" s="122"/>
      <c r="B682" s="104" t="s">
        <v>155</v>
      </c>
      <c r="C682" s="96"/>
      <c r="D682" s="110">
        <v>7.5</v>
      </c>
      <c r="E682" s="110">
        <v>6.833333333333333</v>
      </c>
      <c r="F682" s="141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117"/>
    </row>
    <row r="683" spans="1:25">
      <c r="A683" s="122"/>
      <c r="B683" s="2" t="s">
        <v>156</v>
      </c>
      <c r="C683" s="118"/>
      <c r="D683" s="95">
        <v>7.5</v>
      </c>
      <c r="E683" s="95">
        <v>7</v>
      </c>
      <c r="F683" s="141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117"/>
    </row>
    <row r="684" spans="1:25">
      <c r="A684" s="122"/>
      <c r="B684" s="2" t="s">
        <v>157</v>
      </c>
      <c r="C684" s="118"/>
      <c r="D684" s="95">
        <v>3.5355339059327378</v>
      </c>
      <c r="E684" s="95">
        <v>0.40824829046386302</v>
      </c>
      <c r="F684" s="178"/>
      <c r="G684" s="179"/>
      <c r="H684" s="179"/>
      <c r="I684" s="179"/>
      <c r="J684" s="179"/>
      <c r="K684" s="179"/>
      <c r="L684" s="179"/>
      <c r="M684" s="179"/>
      <c r="N684" s="179"/>
      <c r="O684" s="179"/>
      <c r="P684" s="179"/>
      <c r="Q684" s="179"/>
      <c r="R684" s="179"/>
      <c r="S684" s="179"/>
      <c r="T684" s="179"/>
      <c r="U684" s="179"/>
      <c r="V684" s="179"/>
      <c r="W684" s="179"/>
      <c r="X684" s="179"/>
      <c r="Y684" s="117"/>
    </row>
    <row r="685" spans="1:25">
      <c r="A685" s="122"/>
      <c r="B685" s="2" t="s">
        <v>93</v>
      </c>
      <c r="C685" s="118"/>
      <c r="D685" s="97">
        <v>0.47140452079103168</v>
      </c>
      <c r="E685" s="97">
        <v>5.9743652263004349E-2</v>
      </c>
      <c r="F685" s="141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120"/>
    </row>
    <row r="686" spans="1:25">
      <c r="A686" s="122"/>
      <c r="B686" s="105" t="s">
        <v>158</v>
      </c>
      <c r="C686" s="118"/>
      <c r="D686" s="97">
        <v>4.6511627906976383E-2</v>
      </c>
      <c r="E686" s="97">
        <v>-4.651162790697716E-2</v>
      </c>
      <c r="F686" s="141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120"/>
    </row>
    <row r="687" spans="1:25">
      <c r="B687" s="128"/>
      <c r="C687" s="104"/>
      <c r="D687" s="115"/>
      <c r="E687" s="115"/>
    </row>
    <row r="688" spans="1:25">
      <c r="B688" s="132" t="s">
        <v>254</v>
      </c>
      <c r="Y688" s="116" t="s">
        <v>170</v>
      </c>
    </row>
    <row r="689" spans="1:25">
      <c r="A689" s="112" t="s">
        <v>12</v>
      </c>
      <c r="B689" s="102" t="s">
        <v>119</v>
      </c>
      <c r="C689" s="99" t="s">
        <v>120</v>
      </c>
      <c r="D689" s="100" t="s">
        <v>141</v>
      </c>
      <c r="E689" s="141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116">
        <v>1</v>
      </c>
    </row>
    <row r="690" spans="1:25">
      <c r="A690" s="122"/>
      <c r="B690" s="103" t="s">
        <v>142</v>
      </c>
      <c r="C690" s="92" t="s">
        <v>142</v>
      </c>
      <c r="D690" s="139" t="s">
        <v>143</v>
      </c>
      <c r="E690" s="141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116" t="s">
        <v>3</v>
      </c>
    </row>
    <row r="691" spans="1:25">
      <c r="A691" s="122"/>
      <c r="B691" s="103"/>
      <c r="C691" s="92"/>
      <c r="D691" s="93" t="s">
        <v>153</v>
      </c>
      <c r="E691" s="141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116">
        <v>2</v>
      </c>
    </row>
    <row r="692" spans="1:25">
      <c r="A692" s="122"/>
      <c r="B692" s="103"/>
      <c r="C692" s="92"/>
      <c r="D692" s="113"/>
      <c r="E692" s="141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116">
        <v>2</v>
      </c>
    </row>
    <row r="693" spans="1:25">
      <c r="A693" s="122"/>
      <c r="B693" s="102">
        <v>1</v>
      </c>
      <c r="C693" s="98">
        <v>1</v>
      </c>
      <c r="D693" s="106">
        <v>5.25</v>
      </c>
      <c r="E693" s="141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116">
        <v>1</v>
      </c>
    </row>
    <row r="694" spans="1:25">
      <c r="A694" s="122"/>
      <c r="B694" s="103">
        <v>1</v>
      </c>
      <c r="C694" s="92">
        <v>2</v>
      </c>
      <c r="D694" s="94">
        <v>5.65</v>
      </c>
      <c r="E694" s="141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116">
        <v>2</v>
      </c>
    </row>
    <row r="695" spans="1:25">
      <c r="A695" s="122"/>
      <c r="B695" s="104" t="s">
        <v>155</v>
      </c>
      <c r="C695" s="96"/>
      <c r="D695" s="110">
        <v>5.45</v>
      </c>
      <c r="E695" s="14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117"/>
    </row>
    <row r="696" spans="1:25">
      <c r="A696" s="122"/>
      <c r="B696" s="2" t="s">
        <v>156</v>
      </c>
      <c r="C696" s="118"/>
      <c r="D696" s="95">
        <v>5.45</v>
      </c>
      <c r="E696" s="14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117">
        <v>5.45</v>
      </c>
    </row>
    <row r="697" spans="1:25">
      <c r="A697" s="122"/>
      <c r="B697" s="2" t="s">
        <v>157</v>
      </c>
      <c r="C697" s="118"/>
      <c r="D697" s="95">
        <v>0.28284271247461928</v>
      </c>
      <c r="E697" s="178"/>
      <c r="F697" s="179"/>
      <c r="G697" s="179"/>
      <c r="H697" s="179"/>
      <c r="I697" s="179"/>
      <c r="J697" s="179"/>
      <c r="K697" s="179"/>
      <c r="L697" s="179"/>
      <c r="M697" s="179"/>
      <c r="N697" s="179"/>
      <c r="O697" s="179"/>
      <c r="P697" s="179"/>
      <c r="Q697" s="179"/>
      <c r="R697" s="179"/>
      <c r="S697" s="179"/>
      <c r="T697" s="179"/>
      <c r="U697" s="179"/>
      <c r="V697" s="179"/>
      <c r="W697" s="179"/>
      <c r="X697" s="179"/>
      <c r="Y697" s="117"/>
    </row>
    <row r="698" spans="1:25">
      <c r="A698" s="122"/>
      <c r="B698" s="2" t="s">
        <v>93</v>
      </c>
      <c r="C698" s="118"/>
      <c r="D698" s="97">
        <v>5.1897745408187021E-2</v>
      </c>
      <c r="E698" s="141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120"/>
    </row>
    <row r="699" spans="1:25">
      <c r="A699" s="122"/>
      <c r="B699" s="105" t="s">
        <v>158</v>
      </c>
      <c r="C699" s="118"/>
      <c r="D699" s="97">
        <v>0</v>
      </c>
      <c r="E699" s="14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120"/>
    </row>
    <row r="700" spans="1:25">
      <c r="B700" s="128"/>
      <c r="C700" s="104"/>
      <c r="D700" s="115"/>
    </row>
    <row r="701" spans="1:25">
      <c r="B701" s="132" t="s">
        <v>255</v>
      </c>
      <c r="Y701" s="116" t="s">
        <v>170</v>
      </c>
    </row>
    <row r="702" spans="1:25">
      <c r="A702" s="112" t="s">
        <v>15</v>
      </c>
      <c r="B702" s="102" t="s">
        <v>119</v>
      </c>
      <c r="C702" s="99" t="s">
        <v>120</v>
      </c>
      <c r="D702" s="100" t="s">
        <v>141</v>
      </c>
      <c r="E702" s="101" t="s">
        <v>141</v>
      </c>
      <c r="F702" s="141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116">
        <v>1</v>
      </c>
    </row>
    <row r="703" spans="1:25">
      <c r="A703" s="122"/>
      <c r="B703" s="103" t="s">
        <v>142</v>
      </c>
      <c r="C703" s="92" t="s">
        <v>142</v>
      </c>
      <c r="D703" s="139" t="s">
        <v>143</v>
      </c>
      <c r="E703" s="140" t="s">
        <v>144</v>
      </c>
      <c r="F703" s="141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116" t="s">
        <v>3</v>
      </c>
    </row>
    <row r="704" spans="1:25">
      <c r="A704" s="122"/>
      <c r="B704" s="103"/>
      <c r="C704" s="92"/>
      <c r="D704" s="93" t="s">
        <v>153</v>
      </c>
      <c r="E704" s="94" t="s">
        <v>153</v>
      </c>
      <c r="F704" s="141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116">
        <v>1</v>
      </c>
    </row>
    <row r="705" spans="1:25">
      <c r="A705" s="122"/>
      <c r="B705" s="103"/>
      <c r="C705" s="92"/>
      <c r="D705" s="113"/>
      <c r="E705" s="113"/>
      <c r="F705" s="141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116">
        <v>1</v>
      </c>
    </row>
    <row r="706" spans="1:25">
      <c r="A706" s="122"/>
      <c r="B706" s="102">
        <v>1</v>
      </c>
      <c r="C706" s="98">
        <v>1</v>
      </c>
      <c r="D706" s="180"/>
      <c r="E706" s="180">
        <v>10.6</v>
      </c>
      <c r="F706" s="181"/>
      <c r="G706" s="182"/>
      <c r="H706" s="182"/>
      <c r="I706" s="182"/>
      <c r="J706" s="182"/>
      <c r="K706" s="182"/>
      <c r="L706" s="182"/>
      <c r="M706" s="182"/>
      <c r="N706" s="182"/>
      <c r="O706" s="182"/>
      <c r="P706" s="182"/>
      <c r="Q706" s="182"/>
      <c r="R706" s="182"/>
      <c r="S706" s="182"/>
      <c r="T706" s="182"/>
      <c r="U706" s="182"/>
      <c r="V706" s="182"/>
      <c r="W706" s="182"/>
      <c r="X706" s="182"/>
      <c r="Y706" s="183">
        <v>1</v>
      </c>
    </row>
    <row r="707" spans="1:25">
      <c r="A707" s="122"/>
      <c r="B707" s="103">
        <v>1</v>
      </c>
      <c r="C707" s="92">
        <v>2</v>
      </c>
      <c r="D707" s="184">
        <v>11</v>
      </c>
      <c r="E707" s="184">
        <v>10.9</v>
      </c>
      <c r="F707" s="181"/>
      <c r="G707" s="182"/>
      <c r="H707" s="182"/>
      <c r="I707" s="182"/>
      <c r="J707" s="182"/>
      <c r="K707" s="182"/>
      <c r="L707" s="182"/>
      <c r="M707" s="182"/>
      <c r="N707" s="182"/>
      <c r="O707" s="182"/>
      <c r="P707" s="182"/>
      <c r="Q707" s="182"/>
      <c r="R707" s="182"/>
      <c r="S707" s="182"/>
      <c r="T707" s="182"/>
      <c r="U707" s="182"/>
      <c r="V707" s="182"/>
      <c r="W707" s="182"/>
      <c r="X707" s="182"/>
      <c r="Y707" s="183">
        <v>3</v>
      </c>
    </row>
    <row r="708" spans="1:25">
      <c r="A708" s="122"/>
      <c r="B708" s="103">
        <v>1</v>
      </c>
      <c r="C708" s="92">
        <v>3</v>
      </c>
      <c r="D708" s="184"/>
      <c r="E708" s="184">
        <v>10.6</v>
      </c>
      <c r="F708" s="181"/>
      <c r="G708" s="182"/>
      <c r="H708" s="182"/>
      <c r="I708" s="182"/>
      <c r="J708" s="182"/>
      <c r="K708" s="182"/>
      <c r="L708" s="182"/>
      <c r="M708" s="182"/>
      <c r="N708" s="182"/>
      <c r="O708" s="182"/>
      <c r="P708" s="182"/>
      <c r="Q708" s="182"/>
      <c r="R708" s="182"/>
      <c r="S708" s="182"/>
      <c r="T708" s="182"/>
      <c r="U708" s="182"/>
      <c r="V708" s="182"/>
      <c r="W708" s="182"/>
      <c r="X708" s="182"/>
      <c r="Y708" s="183">
        <v>16</v>
      </c>
    </row>
    <row r="709" spans="1:25">
      <c r="A709" s="122"/>
      <c r="B709" s="103">
        <v>1</v>
      </c>
      <c r="C709" s="92">
        <v>4</v>
      </c>
      <c r="D709" s="184"/>
      <c r="E709" s="184">
        <v>10.9</v>
      </c>
      <c r="F709" s="181"/>
      <c r="G709" s="182"/>
      <c r="H709" s="182"/>
      <c r="I709" s="182"/>
      <c r="J709" s="182"/>
      <c r="K709" s="182"/>
      <c r="L709" s="182"/>
      <c r="M709" s="182"/>
      <c r="N709" s="182"/>
      <c r="O709" s="182"/>
      <c r="P709" s="182"/>
      <c r="Q709" s="182"/>
      <c r="R709" s="182"/>
      <c r="S709" s="182"/>
      <c r="T709" s="182"/>
      <c r="U709" s="182"/>
      <c r="V709" s="182"/>
      <c r="W709" s="182"/>
      <c r="X709" s="182"/>
      <c r="Y709" s="183">
        <v>10.891666666666699</v>
      </c>
    </row>
    <row r="710" spans="1:25">
      <c r="A710" s="122"/>
      <c r="B710" s="103">
        <v>1</v>
      </c>
      <c r="C710" s="92">
        <v>5</v>
      </c>
      <c r="D710" s="184">
        <v>11</v>
      </c>
      <c r="E710" s="184">
        <v>10.7</v>
      </c>
      <c r="F710" s="181"/>
      <c r="G710" s="182"/>
      <c r="H710" s="182"/>
      <c r="I710" s="182"/>
      <c r="J710" s="182"/>
      <c r="K710" s="182"/>
      <c r="L710" s="182"/>
      <c r="M710" s="182"/>
      <c r="N710" s="182"/>
      <c r="O710" s="182"/>
      <c r="P710" s="182"/>
      <c r="Q710" s="182"/>
      <c r="R710" s="182"/>
      <c r="S710" s="182"/>
      <c r="T710" s="182"/>
      <c r="U710" s="182"/>
      <c r="V710" s="182"/>
      <c r="W710" s="182"/>
      <c r="X710" s="182"/>
      <c r="Y710" s="185"/>
    </row>
    <row r="711" spans="1:25">
      <c r="A711" s="122"/>
      <c r="B711" s="103">
        <v>1</v>
      </c>
      <c r="C711" s="92">
        <v>6</v>
      </c>
      <c r="D711" s="184"/>
      <c r="E711" s="184">
        <v>11</v>
      </c>
      <c r="F711" s="181"/>
      <c r="G711" s="182"/>
      <c r="H711" s="182"/>
      <c r="I711" s="182"/>
      <c r="J711" s="182"/>
      <c r="K711" s="182"/>
      <c r="L711" s="182"/>
      <c r="M711" s="182"/>
      <c r="N711" s="182"/>
      <c r="O711" s="182"/>
      <c r="P711" s="182"/>
      <c r="Q711" s="182"/>
      <c r="R711" s="182"/>
      <c r="S711" s="182"/>
      <c r="T711" s="182"/>
      <c r="U711" s="182"/>
      <c r="V711" s="182"/>
      <c r="W711" s="182"/>
      <c r="X711" s="182"/>
      <c r="Y711" s="185"/>
    </row>
    <row r="712" spans="1:25">
      <c r="A712" s="122"/>
      <c r="B712" s="104" t="s">
        <v>155</v>
      </c>
      <c r="C712" s="96"/>
      <c r="D712" s="186">
        <v>11</v>
      </c>
      <c r="E712" s="186">
        <v>10.783333333333333</v>
      </c>
      <c r="F712" s="181"/>
      <c r="G712" s="182"/>
      <c r="H712" s="182"/>
      <c r="I712" s="182"/>
      <c r="J712" s="182"/>
      <c r="K712" s="182"/>
      <c r="L712" s="182"/>
      <c r="M712" s="182"/>
      <c r="N712" s="182"/>
      <c r="O712" s="182"/>
      <c r="P712" s="182"/>
      <c r="Q712" s="182"/>
      <c r="R712" s="182"/>
      <c r="S712" s="182"/>
      <c r="T712" s="182"/>
      <c r="U712" s="182"/>
      <c r="V712" s="182"/>
      <c r="W712" s="182"/>
      <c r="X712" s="182"/>
      <c r="Y712" s="185"/>
    </row>
    <row r="713" spans="1:25">
      <c r="A713" s="122"/>
      <c r="B713" s="2" t="s">
        <v>156</v>
      </c>
      <c r="C713" s="118"/>
      <c r="D713" s="187">
        <v>11</v>
      </c>
      <c r="E713" s="187">
        <v>10.8</v>
      </c>
      <c r="F713" s="181"/>
      <c r="G713" s="182"/>
      <c r="H713" s="182"/>
      <c r="I713" s="182"/>
      <c r="J713" s="182"/>
      <c r="K713" s="182"/>
      <c r="L713" s="182"/>
      <c r="M713" s="182"/>
      <c r="N713" s="182"/>
      <c r="O713" s="182"/>
      <c r="P713" s="182"/>
      <c r="Q713" s="182"/>
      <c r="R713" s="182"/>
      <c r="S713" s="182"/>
      <c r="T713" s="182"/>
      <c r="U713" s="182"/>
      <c r="V713" s="182"/>
      <c r="W713" s="182"/>
      <c r="X713" s="182"/>
      <c r="Y713" s="185"/>
    </row>
    <row r="714" spans="1:25">
      <c r="A714" s="122"/>
      <c r="B714" s="2" t="s">
        <v>157</v>
      </c>
      <c r="C714" s="118"/>
      <c r="D714" s="187">
        <v>0</v>
      </c>
      <c r="E714" s="187">
        <v>0.17224014243685115</v>
      </c>
      <c r="F714" s="181"/>
      <c r="G714" s="182"/>
      <c r="H714" s="182"/>
      <c r="I714" s="182"/>
      <c r="J714" s="182"/>
      <c r="K714" s="182"/>
      <c r="L714" s="182"/>
      <c r="M714" s="182"/>
      <c r="N714" s="182"/>
      <c r="O714" s="182"/>
      <c r="P714" s="182"/>
      <c r="Q714" s="182"/>
      <c r="R714" s="182"/>
      <c r="S714" s="182"/>
      <c r="T714" s="182"/>
      <c r="U714" s="182"/>
      <c r="V714" s="182"/>
      <c r="W714" s="182"/>
      <c r="X714" s="182"/>
      <c r="Y714" s="185"/>
    </row>
    <row r="715" spans="1:25">
      <c r="A715" s="122"/>
      <c r="B715" s="2" t="s">
        <v>93</v>
      </c>
      <c r="C715" s="118"/>
      <c r="D715" s="97">
        <v>0</v>
      </c>
      <c r="E715" s="97">
        <v>1.5972810736029474E-2</v>
      </c>
      <c r="F715" s="141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120"/>
    </row>
    <row r="716" spans="1:25">
      <c r="A716" s="122"/>
      <c r="B716" s="105" t="s">
        <v>158</v>
      </c>
      <c r="C716" s="118"/>
      <c r="D716" s="97">
        <v>9.9464422341208891E-3</v>
      </c>
      <c r="E716" s="97">
        <v>-9.9464422341269954E-3</v>
      </c>
      <c r="F716" s="141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120"/>
    </row>
    <row r="717" spans="1:25">
      <c r="B717" s="128"/>
      <c r="C717" s="104"/>
      <c r="D717" s="115"/>
      <c r="E717" s="115"/>
    </row>
    <row r="718" spans="1:25">
      <c r="B718" s="132" t="s">
        <v>256</v>
      </c>
      <c r="Y718" s="116" t="s">
        <v>170</v>
      </c>
    </row>
    <row r="719" spans="1:25">
      <c r="A719" s="112" t="s">
        <v>18</v>
      </c>
      <c r="B719" s="102" t="s">
        <v>119</v>
      </c>
      <c r="C719" s="99" t="s">
        <v>120</v>
      </c>
      <c r="D719" s="100" t="s">
        <v>141</v>
      </c>
      <c r="E719" s="101" t="s">
        <v>141</v>
      </c>
      <c r="F719" s="141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116">
        <v>1</v>
      </c>
    </row>
    <row r="720" spans="1:25">
      <c r="A720" s="122"/>
      <c r="B720" s="103" t="s">
        <v>142</v>
      </c>
      <c r="C720" s="92" t="s">
        <v>142</v>
      </c>
      <c r="D720" s="139" t="s">
        <v>143</v>
      </c>
      <c r="E720" s="140" t="s">
        <v>144</v>
      </c>
      <c r="F720" s="141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116" t="s">
        <v>3</v>
      </c>
    </row>
    <row r="721" spans="1:25">
      <c r="A721" s="122"/>
      <c r="B721" s="103"/>
      <c r="C721" s="92"/>
      <c r="D721" s="93" t="s">
        <v>153</v>
      </c>
      <c r="E721" s="94" t="s">
        <v>153</v>
      </c>
      <c r="F721" s="141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116">
        <v>0</v>
      </c>
    </row>
    <row r="722" spans="1:25">
      <c r="A722" s="122"/>
      <c r="B722" s="103"/>
      <c r="C722" s="92"/>
      <c r="D722" s="113"/>
      <c r="E722" s="113"/>
      <c r="F722" s="141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116">
        <v>0</v>
      </c>
    </row>
    <row r="723" spans="1:25">
      <c r="A723" s="122"/>
      <c r="B723" s="102">
        <v>1</v>
      </c>
      <c r="C723" s="98">
        <v>1</v>
      </c>
      <c r="D723" s="188"/>
      <c r="E723" s="188">
        <v>355</v>
      </c>
      <c r="F723" s="189"/>
      <c r="G723" s="190"/>
      <c r="H723" s="190"/>
      <c r="I723" s="190"/>
      <c r="J723" s="190"/>
      <c r="K723" s="190"/>
      <c r="L723" s="190"/>
      <c r="M723" s="190"/>
      <c r="N723" s="190"/>
      <c r="O723" s="190"/>
      <c r="P723" s="190"/>
      <c r="Q723" s="190"/>
      <c r="R723" s="190"/>
      <c r="S723" s="190"/>
      <c r="T723" s="190"/>
      <c r="U723" s="190"/>
      <c r="V723" s="190"/>
      <c r="W723" s="190"/>
      <c r="X723" s="190"/>
      <c r="Y723" s="191">
        <v>1</v>
      </c>
    </row>
    <row r="724" spans="1:25">
      <c r="A724" s="122"/>
      <c r="B724" s="103">
        <v>1</v>
      </c>
      <c r="C724" s="92">
        <v>2</v>
      </c>
      <c r="D724" s="192">
        <v>360</v>
      </c>
      <c r="E724" s="192">
        <v>369</v>
      </c>
      <c r="F724" s="189"/>
      <c r="G724" s="190"/>
      <c r="H724" s="190"/>
      <c r="I724" s="190"/>
      <c r="J724" s="190"/>
      <c r="K724" s="190"/>
      <c r="L724" s="190"/>
      <c r="M724" s="190"/>
      <c r="N724" s="190"/>
      <c r="O724" s="190"/>
      <c r="P724" s="190"/>
      <c r="Q724" s="190"/>
      <c r="R724" s="190"/>
      <c r="S724" s="190"/>
      <c r="T724" s="190"/>
      <c r="U724" s="190"/>
      <c r="V724" s="190"/>
      <c r="W724" s="190"/>
      <c r="X724" s="190"/>
      <c r="Y724" s="191">
        <v>4</v>
      </c>
    </row>
    <row r="725" spans="1:25">
      <c r="A725" s="122"/>
      <c r="B725" s="103">
        <v>1</v>
      </c>
      <c r="C725" s="92">
        <v>3</v>
      </c>
      <c r="D725" s="192"/>
      <c r="E725" s="192">
        <v>353</v>
      </c>
      <c r="F725" s="189"/>
      <c r="G725" s="190"/>
      <c r="H725" s="190"/>
      <c r="I725" s="190"/>
      <c r="J725" s="190"/>
      <c r="K725" s="190"/>
      <c r="L725" s="190"/>
      <c r="M725" s="190"/>
      <c r="N725" s="190"/>
      <c r="O725" s="190"/>
      <c r="P725" s="190"/>
      <c r="Q725" s="190"/>
      <c r="R725" s="190"/>
      <c r="S725" s="190"/>
      <c r="T725" s="190"/>
      <c r="U725" s="190"/>
      <c r="V725" s="190"/>
      <c r="W725" s="190"/>
      <c r="X725" s="190"/>
      <c r="Y725" s="191">
        <v>16</v>
      </c>
    </row>
    <row r="726" spans="1:25">
      <c r="A726" s="122"/>
      <c r="B726" s="103">
        <v>1</v>
      </c>
      <c r="C726" s="92">
        <v>4</v>
      </c>
      <c r="D726" s="192"/>
      <c r="E726" s="192">
        <v>360</v>
      </c>
      <c r="F726" s="189"/>
      <c r="G726" s="190"/>
      <c r="H726" s="190"/>
      <c r="I726" s="190"/>
      <c r="J726" s="190"/>
      <c r="K726" s="190"/>
      <c r="L726" s="190"/>
      <c r="M726" s="190"/>
      <c r="N726" s="190"/>
      <c r="O726" s="190"/>
      <c r="P726" s="190"/>
      <c r="Q726" s="190"/>
      <c r="R726" s="190"/>
      <c r="S726" s="190"/>
      <c r="T726" s="190"/>
      <c r="U726" s="190"/>
      <c r="V726" s="190"/>
      <c r="W726" s="190"/>
      <c r="X726" s="190"/>
      <c r="Y726" s="191">
        <v>363.5</v>
      </c>
    </row>
    <row r="727" spans="1:25">
      <c r="A727" s="122"/>
      <c r="B727" s="103">
        <v>1</v>
      </c>
      <c r="C727" s="92">
        <v>5</v>
      </c>
      <c r="D727" s="192">
        <v>373</v>
      </c>
      <c r="E727" s="192">
        <v>363</v>
      </c>
      <c r="F727" s="189"/>
      <c r="G727" s="190"/>
      <c r="H727" s="190"/>
      <c r="I727" s="190"/>
      <c r="J727" s="190"/>
      <c r="K727" s="190"/>
      <c r="L727" s="190"/>
      <c r="M727" s="190"/>
      <c r="N727" s="190"/>
      <c r="O727" s="190"/>
      <c r="P727" s="190"/>
      <c r="Q727" s="190"/>
      <c r="R727" s="190"/>
      <c r="S727" s="190"/>
      <c r="T727" s="190"/>
      <c r="U727" s="190"/>
      <c r="V727" s="190"/>
      <c r="W727" s="190"/>
      <c r="X727" s="190"/>
      <c r="Y727" s="193"/>
    </row>
    <row r="728" spans="1:25">
      <c r="A728" s="122"/>
      <c r="B728" s="103">
        <v>1</v>
      </c>
      <c r="C728" s="92">
        <v>6</v>
      </c>
      <c r="D728" s="192"/>
      <c r="E728" s="192">
        <v>363</v>
      </c>
      <c r="F728" s="189"/>
      <c r="G728" s="190"/>
      <c r="H728" s="190"/>
      <c r="I728" s="190"/>
      <c r="J728" s="190"/>
      <c r="K728" s="190"/>
      <c r="L728" s="190"/>
      <c r="M728" s="190"/>
      <c r="N728" s="190"/>
      <c r="O728" s="190"/>
      <c r="P728" s="190"/>
      <c r="Q728" s="190"/>
      <c r="R728" s="190"/>
      <c r="S728" s="190"/>
      <c r="T728" s="190"/>
      <c r="U728" s="190"/>
      <c r="V728" s="190"/>
      <c r="W728" s="190"/>
      <c r="X728" s="190"/>
      <c r="Y728" s="193"/>
    </row>
    <row r="729" spans="1:25">
      <c r="A729" s="122"/>
      <c r="B729" s="104" t="s">
        <v>155</v>
      </c>
      <c r="C729" s="96"/>
      <c r="D729" s="194">
        <v>366.5</v>
      </c>
      <c r="E729" s="194">
        <v>360.5</v>
      </c>
      <c r="F729" s="189"/>
      <c r="G729" s="190"/>
      <c r="H729" s="190"/>
      <c r="I729" s="190"/>
      <c r="J729" s="190"/>
      <c r="K729" s="190"/>
      <c r="L729" s="190"/>
      <c r="M729" s="190"/>
      <c r="N729" s="190"/>
      <c r="O729" s="190"/>
      <c r="P729" s="190"/>
      <c r="Q729" s="190"/>
      <c r="R729" s="190"/>
      <c r="S729" s="190"/>
      <c r="T729" s="190"/>
      <c r="U729" s="190"/>
      <c r="V729" s="190"/>
      <c r="W729" s="190"/>
      <c r="X729" s="190"/>
      <c r="Y729" s="193"/>
    </row>
    <row r="730" spans="1:25">
      <c r="A730" s="122"/>
      <c r="B730" s="2" t="s">
        <v>156</v>
      </c>
      <c r="C730" s="118"/>
      <c r="D730" s="195">
        <v>366.5</v>
      </c>
      <c r="E730" s="195">
        <v>361.5</v>
      </c>
      <c r="F730" s="189"/>
      <c r="G730" s="190"/>
      <c r="H730" s="190"/>
      <c r="I730" s="190"/>
      <c r="J730" s="190"/>
      <c r="K730" s="190"/>
      <c r="L730" s="190"/>
      <c r="M730" s="190"/>
      <c r="N730" s="190"/>
      <c r="O730" s="190"/>
      <c r="P730" s="190"/>
      <c r="Q730" s="190"/>
      <c r="R730" s="190"/>
      <c r="S730" s="190"/>
      <c r="T730" s="190"/>
      <c r="U730" s="190"/>
      <c r="V730" s="190"/>
      <c r="W730" s="190"/>
      <c r="X730" s="190"/>
      <c r="Y730" s="193"/>
    </row>
    <row r="731" spans="1:25">
      <c r="A731" s="122"/>
      <c r="B731" s="2" t="s">
        <v>157</v>
      </c>
      <c r="C731" s="118"/>
      <c r="D731" s="195">
        <v>9.1923881554251174</v>
      </c>
      <c r="E731" s="195">
        <v>5.8566201857385289</v>
      </c>
      <c r="F731" s="189"/>
      <c r="G731" s="190"/>
      <c r="H731" s="190"/>
      <c r="I731" s="190"/>
      <c r="J731" s="190"/>
      <c r="K731" s="190"/>
      <c r="L731" s="190"/>
      <c r="M731" s="190"/>
      <c r="N731" s="190"/>
      <c r="O731" s="190"/>
      <c r="P731" s="190"/>
      <c r="Q731" s="190"/>
      <c r="R731" s="190"/>
      <c r="S731" s="190"/>
      <c r="T731" s="190"/>
      <c r="U731" s="190"/>
      <c r="V731" s="190"/>
      <c r="W731" s="190"/>
      <c r="X731" s="190"/>
      <c r="Y731" s="193"/>
    </row>
    <row r="732" spans="1:25">
      <c r="A732" s="122"/>
      <c r="B732" s="2" t="s">
        <v>93</v>
      </c>
      <c r="C732" s="118"/>
      <c r="D732" s="97">
        <v>2.5081550219440977E-2</v>
      </c>
      <c r="E732" s="97">
        <v>1.6245825757943214E-2</v>
      </c>
      <c r="F732" s="141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120"/>
    </row>
    <row r="733" spans="1:25">
      <c r="A733" s="122"/>
      <c r="B733" s="105" t="s">
        <v>158</v>
      </c>
      <c r="C733" s="118"/>
      <c r="D733" s="97">
        <v>8.2530949105914519E-3</v>
      </c>
      <c r="E733" s="97">
        <v>-8.2530949105914519E-3</v>
      </c>
      <c r="F733" s="141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120"/>
    </row>
    <row r="734" spans="1:25">
      <c r="B734" s="128"/>
      <c r="C734" s="104"/>
      <c r="D734" s="115"/>
      <c r="E734" s="115"/>
    </row>
    <row r="735" spans="1:25">
      <c r="B735" s="132" t="s">
        <v>257</v>
      </c>
      <c r="Y735" s="116" t="s">
        <v>170</v>
      </c>
    </row>
    <row r="736" spans="1:25">
      <c r="A736" s="112" t="s">
        <v>21</v>
      </c>
      <c r="B736" s="102" t="s">
        <v>119</v>
      </c>
      <c r="C736" s="99" t="s">
        <v>120</v>
      </c>
      <c r="D736" s="100" t="s">
        <v>141</v>
      </c>
      <c r="E736" s="101" t="s">
        <v>141</v>
      </c>
      <c r="F736" s="141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116">
        <v>1</v>
      </c>
    </row>
    <row r="737" spans="1:25">
      <c r="A737" s="122"/>
      <c r="B737" s="103" t="s">
        <v>142</v>
      </c>
      <c r="C737" s="92" t="s">
        <v>142</v>
      </c>
      <c r="D737" s="139" t="s">
        <v>143</v>
      </c>
      <c r="E737" s="140" t="s">
        <v>144</v>
      </c>
      <c r="F737" s="141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116" t="s">
        <v>3</v>
      </c>
    </row>
    <row r="738" spans="1:25">
      <c r="A738" s="122"/>
      <c r="B738" s="103"/>
      <c r="C738" s="92"/>
      <c r="D738" s="93" t="s">
        <v>153</v>
      </c>
      <c r="E738" s="94" t="s">
        <v>153</v>
      </c>
      <c r="F738" s="141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116">
        <v>2</v>
      </c>
    </row>
    <row r="739" spans="1:25">
      <c r="A739" s="122"/>
      <c r="B739" s="103"/>
      <c r="C739" s="92"/>
      <c r="D739" s="113"/>
      <c r="E739" s="113"/>
      <c r="F739" s="141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116">
        <v>2</v>
      </c>
    </row>
    <row r="740" spans="1:25">
      <c r="A740" s="122"/>
      <c r="B740" s="102">
        <v>1</v>
      </c>
      <c r="C740" s="98">
        <v>1</v>
      </c>
      <c r="D740" s="106"/>
      <c r="E740" s="106">
        <v>1.3</v>
      </c>
      <c r="F740" s="141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116">
        <v>1</v>
      </c>
    </row>
    <row r="741" spans="1:25">
      <c r="A741" s="122"/>
      <c r="B741" s="103">
        <v>1</v>
      </c>
      <c r="C741" s="92">
        <v>2</v>
      </c>
      <c r="D741" s="94">
        <v>0.6</v>
      </c>
      <c r="E741" s="94">
        <v>1.4</v>
      </c>
      <c r="F741" s="141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116">
        <v>5</v>
      </c>
    </row>
    <row r="742" spans="1:25">
      <c r="A742" s="122"/>
      <c r="B742" s="103">
        <v>1</v>
      </c>
      <c r="C742" s="92">
        <v>3</v>
      </c>
      <c r="D742" s="94"/>
      <c r="E742" s="94">
        <v>1.3</v>
      </c>
      <c r="F742" s="141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116">
        <v>16</v>
      </c>
    </row>
    <row r="743" spans="1:25">
      <c r="A743" s="122"/>
      <c r="B743" s="103">
        <v>1</v>
      </c>
      <c r="C743" s="92">
        <v>4</v>
      </c>
      <c r="D743" s="94"/>
      <c r="E743" s="94">
        <v>1.3</v>
      </c>
      <c r="F743" s="141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116">
        <v>0.93333333333333302</v>
      </c>
    </row>
    <row r="744" spans="1:25">
      <c r="A744" s="122"/>
      <c r="B744" s="103">
        <v>1</v>
      </c>
      <c r="C744" s="92">
        <v>5</v>
      </c>
      <c r="D744" s="94">
        <v>0.5</v>
      </c>
      <c r="E744" s="94">
        <v>1.3</v>
      </c>
      <c r="F744" s="141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117"/>
    </row>
    <row r="745" spans="1:25">
      <c r="A745" s="122"/>
      <c r="B745" s="103">
        <v>1</v>
      </c>
      <c r="C745" s="92">
        <v>6</v>
      </c>
      <c r="D745" s="94"/>
      <c r="E745" s="94">
        <v>1.3</v>
      </c>
      <c r="F745" s="141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117"/>
    </row>
    <row r="746" spans="1:25">
      <c r="A746" s="122"/>
      <c r="B746" s="104" t="s">
        <v>155</v>
      </c>
      <c r="C746" s="96"/>
      <c r="D746" s="110">
        <v>0.55000000000000004</v>
      </c>
      <c r="E746" s="110">
        <v>1.3166666666666667</v>
      </c>
      <c r="F746" s="141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117"/>
    </row>
    <row r="747" spans="1:25">
      <c r="A747" s="122"/>
      <c r="B747" s="2" t="s">
        <v>156</v>
      </c>
      <c r="C747" s="118"/>
      <c r="D747" s="95">
        <v>0.55000000000000004</v>
      </c>
      <c r="E747" s="95">
        <v>1.3</v>
      </c>
      <c r="F747" s="141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117"/>
    </row>
    <row r="748" spans="1:25">
      <c r="A748" s="122"/>
      <c r="B748" s="2" t="s">
        <v>157</v>
      </c>
      <c r="C748" s="118"/>
      <c r="D748" s="95">
        <v>7.0710678118654738E-2</v>
      </c>
      <c r="E748" s="95">
        <v>4.0824829046386249E-2</v>
      </c>
      <c r="F748" s="178"/>
      <c r="G748" s="179"/>
      <c r="H748" s="179"/>
      <c r="I748" s="179"/>
      <c r="J748" s="179"/>
      <c r="K748" s="179"/>
      <c r="L748" s="179"/>
      <c r="M748" s="179"/>
      <c r="N748" s="179"/>
      <c r="O748" s="179"/>
      <c r="P748" s="179"/>
      <c r="Q748" s="179"/>
      <c r="R748" s="179"/>
      <c r="S748" s="179"/>
      <c r="T748" s="179"/>
      <c r="U748" s="179"/>
      <c r="V748" s="179"/>
      <c r="W748" s="179"/>
      <c r="X748" s="179"/>
      <c r="Y748" s="117"/>
    </row>
    <row r="749" spans="1:25">
      <c r="A749" s="122"/>
      <c r="B749" s="2" t="s">
        <v>93</v>
      </c>
      <c r="C749" s="118"/>
      <c r="D749" s="97">
        <v>0.12856486930664496</v>
      </c>
      <c r="E749" s="97">
        <v>3.1006199275736394E-2</v>
      </c>
      <c r="F749" s="141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120"/>
    </row>
    <row r="750" spans="1:25">
      <c r="A750" s="122"/>
      <c r="B750" s="105" t="s">
        <v>158</v>
      </c>
      <c r="C750" s="118"/>
      <c r="D750" s="97">
        <v>-0.41071428571428548</v>
      </c>
      <c r="E750" s="97">
        <v>0.41071428571428625</v>
      </c>
      <c r="F750" s="141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120"/>
    </row>
    <row r="751" spans="1:25">
      <c r="B751" s="128"/>
      <c r="C751" s="104"/>
      <c r="D751" s="115"/>
      <c r="E751" s="115"/>
    </row>
    <row r="752" spans="1:25">
      <c r="B752" s="132" t="s">
        <v>258</v>
      </c>
      <c r="Y752" s="116" t="s">
        <v>170</v>
      </c>
    </row>
    <row r="753" spans="1:25">
      <c r="A753" s="112" t="s">
        <v>24</v>
      </c>
      <c r="B753" s="102" t="s">
        <v>119</v>
      </c>
      <c r="C753" s="99" t="s">
        <v>120</v>
      </c>
      <c r="D753" s="100" t="s">
        <v>141</v>
      </c>
      <c r="E753" s="14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116">
        <v>1</v>
      </c>
    </row>
    <row r="754" spans="1:25">
      <c r="A754" s="122"/>
      <c r="B754" s="103" t="s">
        <v>142</v>
      </c>
      <c r="C754" s="92" t="s">
        <v>142</v>
      </c>
      <c r="D754" s="139" t="s">
        <v>143</v>
      </c>
      <c r="E754" s="141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116" t="s">
        <v>3</v>
      </c>
    </row>
    <row r="755" spans="1:25">
      <c r="A755" s="122"/>
      <c r="B755" s="103"/>
      <c r="C755" s="92"/>
      <c r="D755" s="93" t="s">
        <v>153</v>
      </c>
      <c r="E755" s="141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116">
        <v>2</v>
      </c>
    </row>
    <row r="756" spans="1:25">
      <c r="A756" s="122"/>
      <c r="B756" s="103"/>
      <c r="C756" s="92"/>
      <c r="D756" s="113"/>
      <c r="E756" s="141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116">
        <v>2</v>
      </c>
    </row>
    <row r="757" spans="1:25">
      <c r="A757" s="122"/>
      <c r="B757" s="102">
        <v>1</v>
      </c>
      <c r="C757" s="98">
        <v>1</v>
      </c>
      <c r="D757" s="106">
        <v>0.7</v>
      </c>
      <c r="E757" s="141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116">
        <v>1</v>
      </c>
    </row>
    <row r="758" spans="1:25">
      <c r="A758" s="122"/>
      <c r="B758" s="103">
        <v>1</v>
      </c>
      <c r="C758" s="92">
        <v>2</v>
      </c>
      <c r="D758" s="94">
        <v>0.75</v>
      </c>
      <c r="E758" s="141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116">
        <v>6</v>
      </c>
    </row>
    <row r="759" spans="1:25">
      <c r="A759" s="122"/>
      <c r="B759" s="104" t="s">
        <v>155</v>
      </c>
      <c r="C759" s="96"/>
      <c r="D759" s="110">
        <v>0.72499999999999998</v>
      </c>
      <c r="E759" s="141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117"/>
    </row>
    <row r="760" spans="1:25">
      <c r="A760" s="122"/>
      <c r="B760" s="2" t="s">
        <v>156</v>
      </c>
      <c r="C760" s="118"/>
      <c r="D760" s="95">
        <v>0.72499999999999998</v>
      </c>
      <c r="E760" s="141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117">
        <v>0.72499999999999998</v>
      </c>
    </row>
    <row r="761" spans="1:25">
      <c r="A761" s="122"/>
      <c r="B761" s="2" t="s">
        <v>157</v>
      </c>
      <c r="C761" s="118"/>
      <c r="D761" s="95">
        <v>3.5355339059327411E-2</v>
      </c>
      <c r="E761" s="178"/>
      <c r="F761" s="179"/>
      <c r="G761" s="179"/>
      <c r="H761" s="179"/>
      <c r="I761" s="179"/>
      <c r="J761" s="179"/>
      <c r="K761" s="179"/>
      <c r="L761" s="179"/>
      <c r="M761" s="179"/>
      <c r="N761" s="179"/>
      <c r="O761" s="179"/>
      <c r="P761" s="179"/>
      <c r="Q761" s="179"/>
      <c r="R761" s="179"/>
      <c r="S761" s="179"/>
      <c r="T761" s="179"/>
      <c r="U761" s="179"/>
      <c r="V761" s="179"/>
      <c r="W761" s="179"/>
      <c r="X761" s="179"/>
      <c r="Y761" s="117"/>
    </row>
    <row r="762" spans="1:25">
      <c r="A762" s="122"/>
      <c r="B762" s="2" t="s">
        <v>93</v>
      </c>
      <c r="C762" s="118"/>
      <c r="D762" s="97">
        <v>4.8765984909417116E-2</v>
      </c>
      <c r="E762" s="141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120"/>
    </row>
    <row r="763" spans="1:25">
      <c r="A763" s="122"/>
      <c r="B763" s="105" t="s">
        <v>158</v>
      </c>
      <c r="C763" s="118"/>
      <c r="D763" s="97">
        <v>0</v>
      </c>
      <c r="E763" s="14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120"/>
    </row>
    <row r="764" spans="1:25">
      <c r="B764" s="128"/>
      <c r="C764" s="104"/>
      <c r="D764" s="115"/>
    </row>
    <row r="765" spans="1:25">
      <c r="B765" s="132" t="s">
        <v>259</v>
      </c>
      <c r="Y765" s="116" t="s">
        <v>170</v>
      </c>
    </row>
    <row r="766" spans="1:25">
      <c r="A766" s="112" t="s">
        <v>27</v>
      </c>
      <c r="B766" s="102" t="s">
        <v>119</v>
      </c>
      <c r="C766" s="99" t="s">
        <v>120</v>
      </c>
      <c r="D766" s="100" t="s">
        <v>141</v>
      </c>
      <c r="E766" s="101" t="s">
        <v>141</v>
      </c>
      <c r="F766" s="141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116">
        <v>1</v>
      </c>
    </row>
    <row r="767" spans="1:25">
      <c r="A767" s="122"/>
      <c r="B767" s="103" t="s">
        <v>142</v>
      </c>
      <c r="C767" s="92" t="s">
        <v>142</v>
      </c>
      <c r="D767" s="139" t="s">
        <v>143</v>
      </c>
      <c r="E767" s="140" t="s">
        <v>144</v>
      </c>
      <c r="F767" s="141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116" t="s">
        <v>3</v>
      </c>
    </row>
    <row r="768" spans="1:25">
      <c r="A768" s="122"/>
      <c r="B768" s="103"/>
      <c r="C768" s="92"/>
      <c r="D768" s="93" t="s">
        <v>153</v>
      </c>
      <c r="E768" s="94" t="s">
        <v>153</v>
      </c>
      <c r="F768" s="141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116">
        <v>2</v>
      </c>
    </row>
    <row r="769" spans="1:25">
      <c r="A769" s="122"/>
      <c r="B769" s="103"/>
      <c r="C769" s="92"/>
      <c r="D769" s="113"/>
      <c r="E769" s="113"/>
      <c r="F769" s="141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116">
        <v>2</v>
      </c>
    </row>
    <row r="770" spans="1:25">
      <c r="A770" s="122"/>
      <c r="B770" s="102">
        <v>1</v>
      </c>
      <c r="C770" s="98">
        <v>1</v>
      </c>
      <c r="D770" s="106"/>
      <c r="E770" s="106" t="s">
        <v>135</v>
      </c>
      <c r="F770" s="141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116">
        <v>1</v>
      </c>
    </row>
    <row r="771" spans="1:25">
      <c r="A771" s="122"/>
      <c r="B771" s="103">
        <v>1</v>
      </c>
      <c r="C771" s="92">
        <v>2</v>
      </c>
      <c r="D771" s="94">
        <v>0.2</v>
      </c>
      <c r="E771" s="94" t="s">
        <v>135</v>
      </c>
      <c r="F771" s="141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116">
        <v>7</v>
      </c>
    </row>
    <row r="772" spans="1:25">
      <c r="A772" s="122"/>
      <c r="B772" s="103">
        <v>1</v>
      </c>
      <c r="C772" s="92">
        <v>3</v>
      </c>
      <c r="D772" s="94"/>
      <c r="E772" s="94" t="s">
        <v>135</v>
      </c>
      <c r="F772" s="141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116">
        <v>16</v>
      </c>
    </row>
    <row r="773" spans="1:25">
      <c r="A773" s="122"/>
      <c r="B773" s="103">
        <v>1</v>
      </c>
      <c r="C773" s="92">
        <v>4</v>
      </c>
      <c r="D773" s="94"/>
      <c r="E773" s="94" t="s">
        <v>135</v>
      </c>
      <c r="F773" s="141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116" t="s">
        <v>135</v>
      </c>
    </row>
    <row r="774" spans="1:25">
      <c r="A774" s="122"/>
      <c r="B774" s="103">
        <v>1</v>
      </c>
      <c r="C774" s="92">
        <v>5</v>
      </c>
      <c r="D774" s="94" t="s">
        <v>106</v>
      </c>
      <c r="E774" s="94" t="s">
        <v>135</v>
      </c>
      <c r="F774" s="141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117"/>
    </row>
    <row r="775" spans="1:25">
      <c r="A775" s="122"/>
      <c r="B775" s="103">
        <v>1</v>
      </c>
      <c r="C775" s="92">
        <v>6</v>
      </c>
      <c r="D775" s="94"/>
      <c r="E775" s="94">
        <v>0.9</v>
      </c>
      <c r="F775" s="141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117"/>
    </row>
    <row r="776" spans="1:25">
      <c r="A776" s="122"/>
      <c r="B776" s="104" t="s">
        <v>155</v>
      </c>
      <c r="C776" s="96"/>
      <c r="D776" s="110">
        <v>0.2</v>
      </c>
      <c r="E776" s="110">
        <v>0.9</v>
      </c>
      <c r="F776" s="141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117"/>
    </row>
    <row r="777" spans="1:25">
      <c r="A777" s="122"/>
      <c r="B777" s="2" t="s">
        <v>156</v>
      </c>
      <c r="C777" s="118"/>
      <c r="D777" s="95">
        <v>0.2</v>
      </c>
      <c r="E777" s="95">
        <v>0.9</v>
      </c>
      <c r="F777" s="141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117"/>
    </row>
    <row r="778" spans="1:25">
      <c r="A778" s="122"/>
      <c r="B778" s="2" t="s">
        <v>157</v>
      </c>
      <c r="C778" s="118"/>
      <c r="D778" s="95" t="s">
        <v>330</v>
      </c>
      <c r="E778" s="95" t="s">
        <v>330</v>
      </c>
      <c r="F778" s="178"/>
      <c r="G778" s="179"/>
      <c r="H778" s="179"/>
      <c r="I778" s="179"/>
      <c r="J778" s="179"/>
      <c r="K778" s="179"/>
      <c r="L778" s="179"/>
      <c r="M778" s="179"/>
      <c r="N778" s="179"/>
      <c r="O778" s="179"/>
      <c r="P778" s="179"/>
      <c r="Q778" s="179"/>
      <c r="R778" s="179"/>
      <c r="S778" s="179"/>
      <c r="T778" s="179"/>
      <c r="U778" s="179"/>
      <c r="V778" s="179"/>
      <c r="W778" s="179"/>
      <c r="X778" s="179"/>
      <c r="Y778" s="117"/>
    </row>
    <row r="779" spans="1:25">
      <c r="A779" s="122"/>
      <c r="B779" s="2" t="s">
        <v>93</v>
      </c>
      <c r="C779" s="118"/>
      <c r="D779" s="97" t="s">
        <v>330</v>
      </c>
      <c r="E779" s="97" t="s">
        <v>330</v>
      </c>
      <c r="F779" s="141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120"/>
    </row>
    <row r="780" spans="1:25">
      <c r="A780" s="122"/>
      <c r="B780" s="105" t="s">
        <v>158</v>
      </c>
      <c r="C780" s="118"/>
      <c r="D780" s="97" t="s">
        <v>330</v>
      </c>
      <c r="E780" s="97" t="s">
        <v>330</v>
      </c>
      <c r="F780" s="141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120"/>
    </row>
    <row r="781" spans="1:25">
      <c r="B781" s="128"/>
      <c r="C781" s="104"/>
      <c r="D781" s="115"/>
      <c r="E781" s="115"/>
    </row>
    <row r="782" spans="1:25">
      <c r="B782" s="132" t="s">
        <v>260</v>
      </c>
      <c r="Y782" s="116" t="s">
        <v>170</v>
      </c>
    </row>
    <row r="783" spans="1:25">
      <c r="A783" s="112" t="s">
        <v>30</v>
      </c>
      <c r="B783" s="102" t="s">
        <v>119</v>
      </c>
      <c r="C783" s="99" t="s">
        <v>120</v>
      </c>
      <c r="D783" s="100" t="s">
        <v>141</v>
      </c>
      <c r="E783" s="101" t="s">
        <v>141</v>
      </c>
      <c r="F783" s="141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116">
        <v>1</v>
      </c>
    </row>
    <row r="784" spans="1:25">
      <c r="A784" s="122"/>
      <c r="B784" s="103" t="s">
        <v>142</v>
      </c>
      <c r="C784" s="92" t="s">
        <v>142</v>
      </c>
      <c r="D784" s="139" t="s">
        <v>143</v>
      </c>
      <c r="E784" s="140" t="s">
        <v>144</v>
      </c>
      <c r="F784" s="141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116" t="s">
        <v>3</v>
      </c>
    </row>
    <row r="785" spans="1:25">
      <c r="A785" s="122"/>
      <c r="B785" s="103"/>
      <c r="C785" s="92"/>
      <c r="D785" s="93" t="s">
        <v>153</v>
      </c>
      <c r="E785" s="94" t="s">
        <v>153</v>
      </c>
      <c r="F785" s="141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116">
        <v>1</v>
      </c>
    </row>
    <row r="786" spans="1:25">
      <c r="A786" s="122"/>
      <c r="B786" s="103"/>
      <c r="C786" s="92"/>
      <c r="D786" s="113"/>
      <c r="E786" s="113"/>
      <c r="F786" s="141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116">
        <v>1</v>
      </c>
    </row>
    <row r="787" spans="1:25">
      <c r="A787" s="122"/>
      <c r="B787" s="102">
        <v>1</v>
      </c>
      <c r="C787" s="98">
        <v>1</v>
      </c>
      <c r="D787" s="180"/>
      <c r="E787" s="180">
        <v>12.2</v>
      </c>
      <c r="F787" s="181"/>
      <c r="G787" s="182"/>
      <c r="H787" s="182"/>
      <c r="I787" s="182"/>
      <c r="J787" s="182"/>
      <c r="K787" s="182"/>
      <c r="L787" s="182"/>
      <c r="M787" s="182"/>
      <c r="N787" s="182"/>
      <c r="O787" s="182"/>
      <c r="P787" s="182"/>
      <c r="Q787" s="182"/>
      <c r="R787" s="182"/>
      <c r="S787" s="182"/>
      <c r="T787" s="182"/>
      <c r="U787" s="182"/>
      <c r="V787" s="182"/>
      <c r="W787" s="182"/>
      <c r="X787" s="182"/>
      <c r="Y787" s="183">
        <v>1</v>
      </c>
    </row>
    <row r="788" spans="1:25">
      <c r="A788" s="122"/>
      <c r="B788" s="103">
        <v>1</v>
      </c>
      <c r="C788" s="92">
        <v>2</v>
      </c>
      <c r="D788" s="184">
        <v>14.8</v>
      </c>
      <c r="E788" s="184">
        <v>13.2</v>
      </c>
      <c r="F788" s="181"/>
      <c r="G788" s="182"/>
      <c r="H788" s="182"/>
      <c r="I788" s="182"/>
      <c r="J788" s="182"/>
      <c r="K788" s="182"/>
      <c r="L788" s="182"/>
      <c r="M788" s="182"/>
      <c r="N788" s="182"/>
      <c r="O788" s="182"/>
      <c r="P788" s="182"/>
      <c r="Q788" s="182"/>
      <c r="R788" s="182"/>
      <c r="S788" s="182"/>
      <c r="T788" s="182"/>
      <c r="U788" s="182"/>
      <c r="V788" s="182"/>
      <c r="W788" s="182"/>
      <c r="X788" s="182"/>
      <c r="Y788" s="183">
        <v>8</v>
      </c>
    </row>
    <row r="789" spans="1:25">
      <c r="A789" s="122"/>
      <c r="B789" s="103">
        <v>1</v>
      </c>
      <c r="C789" s="92">
        <v>3</v>
      </c>
      <c r="D789" s="184"/>
      <c r="E789" s="184">
        <v>11.9</v>
      </c>
      <c r="F789" s="181"/>
      <c r="G789" s="182"/>
      <c r="H789" s="182"/>
      <c r="I789" s="182"/>
      <c r="J789" s="182"/>
      <c r="K789" s="182"/>
      <c r="L789" s="182"/>
      <c r="M789" s="182"/>
      <c r="N789" s="182"/>
      <c r="O789" s="182"/>
      <c r="P789" s="182"/>
      <c r="Q789" s="182"/>
      <c r="R789" s="182"/>
      <c r="S789" s="182"/>
      <c r="T789" s="182"/>
      <c r="U789" s="182"/>
      <c r="V789" s="182"/>
      <c r="W789" s="182"/>
      <c r="X789" s="182"/>
      <c r="Y789" s="183">
        <v>16</v>
      </c>
    </row>
    <row r="790" spans="1:25">
      <c r="A790" s="122"/>
      <c r="B790" s="103">
        <v>1</v>
      </c>
      <c r="C790" s="92">
        <v>4</v>
      </c>
      <c r="D790" s="184"/>
      <c r="E790" s="184">
        <v>11.6</v>
      </c>
      <c r="F790" s="181"/>
      <c r="G790" s="182"/>
      <c r="H790" s="182"/>
      <c r="I790" s="182"/>
      <c r="J790" s="182"/>
      <c r="K790" s="182"/>
      <c r="L790" s="182"/>
      <c r="M790" s="182"/>
      <c r="N790" s="182"/>
      <c r="O790" s="182"/>
      <c r="P790" s="182"/>
      <c r="Q790" s="182"/>
      <c r="R790" s="182"/>
      <c r="S790" s="182"/>
      <c r="T790" s="182"/>
      <c r="U790" s="182"/>
      <c r="V790" s="182"/>
      <c r="W790" s="182"/>
      <c r="X790" s="182"/>
      <c r="Y790" s="183">
        <v>14.216666666666701</v>
      </c>
    </row>
    <row r="791" spans="1:25">
      <c r="A791" s="122"/>
      <c r="B791" s="103">
        <v>1</v>
      </c>
      <c r="C791" s="92">
        <v>5</v>
      </c>
      <c r="D791" s="184">
        <v>16.3</v>
      </c>
      <c r="E791" s="184">
        <v>12.9</v>
      </c>
      <c r="F791" s="181"/>
      <c r="G791" s="182"/>
      <c r="H791" s="182"/>
      <c r="I791" s="182"/>
      <c r="J791" s="182"/>
      <c r="K791" s="182"/>
      <c r="L791" s="182"/>
      <c r="M791" s="182"/>
      <c r="N791" s="182"/>
      <c r="O791" s="182"/>
      <c r="P791" s="182"/>
      <c r="Q791" s="182"/>
      <c r="R791" s="182"/>
      <c r="S791" s="182"/>
      <c r="T791" s="182"/>
      <c r="U791" s="182"/>
      <c r="V791" s="182"/>
      <c r="W791" s="182"/>
      <c r="X791" s="182"/>
      <c r="Y791" s="185"/>
    </row>
    <row r="792" spans="1:25">
      <c r="A792" s="122"/>
      <c r="B792" s="103">
        <v>1</v>
      </c>
      <c r="C792" s="92">
        <v>6</v>
      </c>
      <c r="D792" s="184"/>
      <c r="E792" s="184">
        <v>15.5</v>
      </c>
      <c r="F792" s="181"/>
      <c r="G792" s="182"/>
      <c r="H792" s="182"/>
      <c r="I792" s="182"/>
      <c r="J792" s="182"/>
      <c r="K792" s="182"/>
      <c r="L792" s="182"/>
      <c r="M792" s="182"/>
      <c r="N792" s="182"/>
      <c r="O792" s="182"/>
      <c r="P792" s="182"/>
      <c r="Q792" s="182"/>
      <c r="R792" s="182"/>
      <c r="S792" s="182"/>
      <c r="T792" s="182"/>
      <c r="U792" s="182"/>
      <c r="V792" s="182"/>
      <c r="W792" s="182"/>
      <c r="X792" s="182"/>
      <c r="Y792" s="185"/>
    </row>
    <row r="793" spans="1:25">
      <c r="A793" s="122"/>
      <c r="B793" s="104" t="s">
        <v>155</v>
      </c>
      <c r="C793" s="96"/>
      <c r="D793" s="186">
        <v>15.55</v>
      </c>
      <c r="E793" s="186">
        <v>12.883333333333333</v>
      </c>
      <c r="F793" s="181"/>
      <c r="G793" s="182"/>
      <c r="H793" s="182"/>
      <c r="I793" s="182"/>
      <c r="J793" s="182"/>
      <c r="K793" s="182"/>
      <c r="L793" s="182"/>
      <c r="M793" s="182"/>
      <c r="N793" s="182"/>
      <c r="O793" s="182"/>
      <c r="P793" s="182"/>
      <c r="Q793" s="182"/>
      <c r="R793" s="182"/>
      <c r="S793" s="182"/>
      <c r="T793" s="182"/>
      <c r="U793" s="182"/>
      <c r="V793" s="182"/>
      <c r="W793" s="182"/>
      <c r="X793" s="182"/>
      <c r="Y793" s="185"/>
    </row>
    <row r="794" spans="1:25">
      <c r="A794" s="122"/>
      <c r="B794" s="2" t="s">
        <v>156</v>
      </c>
      <c r="C794" s="118"/>
      <c r="D794" s="187">
        <v>15.55</v>
      </c>
      <c r="E794" s="187">
        <v>12.55</v>
      </c>
      <c r="F794" s="181"/>
      <c r="G794" s="182"/>
      <c r="H794" s="182"/>
      <c r="I794" s="182"/>
      <c r="J794" s="182"/>
      <c r="K794" s="182"/>
      <c r="L794" s="182"/>
      <c r="M794" s="182"/>
      <c r="N794" s="182"/>
      <c r="O794" s="182"/>
      <c r="P794" s="182"/>
      <c r="Q794" s="182"/>
      <c r="R794" s="182"/>
      <c r="S794" s="182"/>
      <c r="T794" s="182"/>
      <c r="U794" s="182"/>
      <c r="V794" s="182"/>
      <c r="W794" s="182"/>
      <c r="X794" s="182"/>
      <c r="Y794" s="185"/>
    </row>
    <row r="795" spans="1:25">
      <c r="A795" s="122"/>
      <c r="B795" s="2" t="s">
        <v>157</v>
      </c>
      <c r="C795" s="118"/>
      <c r="D795" s="187">
        <v>1.0606601717798212</v>
      </c>
      <c r="E795" s="187">
        <v>1.4162156144693034</v>
      </c>
      <c r="F795" s="181"/>
      <c r="G795" s="182"/>
      <c r="H795" s="182"/>
      <c r="I795" s="182"/>
      <c r="J795" s="182"/>
      <c r="K795" s="182"/>
      <c r="L795" s="182"/>
      <c r="M795" s="182"/>
      <c r="N795" s="182"/>
      <c r="O795" s="182"/>
      <c r="P795" s="182"/>
      <c r="Q795" s="182"/>
      <c r="R795" s="182"/>
      <c r="S795" s="182"/>
      <c r="T795" s="182"/>
      <c r="U795" s="182"/>
      <c r="V795" s="182"/>
      <c r="W795" s="182"/>
      <c r="X795" s="182"/>
      <c r="Y795" s="185"/>
    </row>
    <row r="796" spans="1:25">
      <c r="A796" s="122"/>
      <c r="B796" s="2" t="s">
        <v>93</v>
      </c>
      <c r="C796" s="118"/>
      <c r="D796" s="97">
        <v>6.8209657349184646E-2</v>
      </c>
      <c r="E796" s="97">
        <v>0.10992617964832886</v>
      </c>
      <c r="F796" s="141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120"/>
    </row>
    <row r="797" spans="1:25">
      <c r="A797" s="122"/>
      <c r="B797" s="105" t="s">
        <v>158</v>
      </c>
      <c r="C797" s="118"/>
      <c r="D797" s="97">
        <v>9.3786635404452312E-2</v>
      </c>
      <c r="E797" s="97">
        <v>-9.3786635404457086E-2</v>
      </c>
      <c r="F797" s="141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120"/>
    </row>
    <row r="798" spans="1:25">
      <c r="B798" s="128"/>
      <c r="C798" s="104"/>
      <c r="D798" s="115"/>
      <c r="E798" s="115"/>
    </row>
    <row r="799" spans="1:25">
      <c r="B799" s="132" t="s">
        <v>261</v>
      </c>
      <c r="Y799" s="116" t="s">
        <v>170</v>
      </c>
    </row>
    <row r="800" spans="1:25">
      <c r="A800" s="112" t="s">
        <v>61</v>
      </c>
      <c r="B800" s="102" t="s">
        <v>119</v>
      </c>
      <c r="C800" s="99" t="s">
        <v>120</v>
      </c>
      <c r="D800" s="100" t="s">
        <v>141</v>
      </c>
      <c r="E800" s="141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116">
        <v>1</v>
      </c>
    </row>
    <row r="801" spans="1:25">
      <c r="A801" s="122"/>
      <c r="B801" s="103" t="s">
        <v>142</v>
      </c>
      <c r="C801" s="92" t="s">
        <v>142</v>
      </c>
      <c r="D801" s="139" t="s">
        <v>144</v>
      </c>
      <c r="E801" s="141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116" t="s">
        <v>1</v>
      </c>
    </row>
    <row r="802" spans="1:25">
      <c r="A802" s="122"/>
      <c r="B802" s="103"/>
      <c r="C802" s="92"/>
      <c r="D802" s="93" t="s">
        <v>153</v>
      </c>
      <c r="E802" s="141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116">
        <v>3</v>
      </c>
    </row>
    <row r="803" spans="1:25">
      <c r="A803" s="122"/>
      <c r="B803" s="103"/>
      <c r="C803" s="92"/>
      <c r="D803" s="113"/>
      <c r="E803" s="141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116">
        <v>3</v>
      </c>
    </row>
    <row r="804" spans="1:25">
      <c r="A804" s="122"/>
      <c r="B804" s="102">
        <v>1</v>
      </c>
      <c r="C804" s="98">
        <v>1</v>
      </c>
      <c r="D804" s="205">
        <v>0.46999999999999992</v>
      </c>
      <c r="E804" s="206"/>
      <c r="F804" s="207"/>
      <c r="G804" s="207"/>
      <c r="H804" s="207"/>
      <c r="I804" s="207"/>
      <c r="J804" s="207"/>
      <c r="K804" s="207"/>
      <c r="L804" s="207"/>
      <c r="M804" s="207"/>
      <c r="N804" s="207"/>
      <c r="O804" s="207"/>
      <c r="P804" s="207"/>
      <c r="Q804" s="207"/>
      <c r="R804" s="207"/>
      <c r="S804" s="207"/>
      <c r="T804" s="207"/>
      <c r="U804" s="207"/>
      <c r="V804" s="207"/>
      <c r="W804" s="207"/>
      <c r="X804" s="207"/>
      <c r="Y804" s="208">
        <v>1</v>
      </c>
    </row>
    <row r="805" spans="1:25">
      <c r="A805" s="122"/>
      <c r="B805" s="103">
        <v>1</v>
      </c>
      <c r="C805" s="92">
        <v>2</v>
      </c>
      <c r="D805" s="209">
        <v>0.48</v>
      </c>
      <c r="E805" s="206"/>
      <c r="F805" s="207"/>
      <c r="G805" s="207"/>
      <c r="H805" s="207"/>
      <c r="I805" s="207"/>
      <c r="J805" s="207"/>
      <c r="K805" s="207"/>
      <c r="L805" s="207"/>
      <c r="M805" s="207"/>
      <c r="N805" s="207"/>
      <c r="O805" s="207"/>
      <c r="P805" s="207"/>
      <c r="Q805" s="207"/>
      <c r="R805" s="207"/>
      <c r="S805" s="207"/>
      <c r="T805" s="207"/>
      <c r="U805" s="207"/>
      <c r="V805" s="207"/>
      <c r="W805" s="207"/>
      <c r="X805" s="207"/>
      <c r="Y805" s="208">
        <v>9</v>
      </c>
    </row>
    <row r="806" spans="1:25">
      <c r="A806" s="122"/>
      <c r="B806" s="103">
        <v>1</v>
      </c>
      <c r="C806" s="92">
        <v>3</v>
      </c>
      <c r="D806" s="209">
        <v>0.46999999999999992</v>
      </c>
      <c r="E806" s="206"/>
      <c r="F806" s="207"/>
      <c r="G806" s="207"/>
      <c r="H806" s="207"/>
      <c r="I806" s="207"/>
      <c r="J806" s="207"/>
      <c r="K806" s="207"/>
      <c r="L806" s="207"/>
      <c r="M806" s="207"/>
      <c r="N806" s="207"/>
      <c r="O806" s="207"/>
      <c r="P806" s="207"/>
      <c r="Q806" s="207"/>
      <c r="R806" s="207"/>
      <c r="S806" s="207"/>
      <c r="T806" s="207"/>
      <c r="U806" s="207"/>
      <c r="V806" s="207"/>
      <c r="W806" s="207"/>
      <c r="X806" s="207"/>
      <c r="Y806" s="208">
        <v>16</v>
      </c>
    </row>
    <row r="807" spans="1:25">
      <c r="A807" s="122"/>
      <c r="B807" s="103">
        <v>1</v>
      </c>
      <c r="C807" s="92">
        <v>4</v>
      </c>
      <c r="D807" s="209">
        <v>0.46999999999999992</v>
      </c>
      <c r="E807" s="206"/>
      <c r="F807" s="207"/>
      <c r="G807" s="207"/>
      <c r="H807" s="207"/>
      <c r="I807" s="207"/>
      <c r="J807" s="207"/>
      <c r="K807" s="207"/>
      <c r="L807" s="207"/>
      <c r="M807" s="207"/>
      <c r="N807" s="207"/>
      <c r="O807" s="207"/>
      <c r="P807" s="207"/>
      <c r="Q807" s="207"/>
      <c r="R807" s="207"/>
      <c r="S807" s="207"/>
      <c r="T807" s="207"/>
      <c r="U807" s="207"/>
      <c r="V807" s="207"/>
      <c r="W807" s="207"/>
      <c r="X807" s="207"/>
      <c r="Y807" s="208">
        <v>0.47</v>
      </c>
    </row>
    <row r="808" spans="1:25">
      <c r="A808" s="122"/>
      <c r="B808" s="103">
        <v>1</v>
      </c>
      <c r="C808" s="92">
        <v>5</v>
      </c>
      <c r="D808" s="209">
        <v>0.46999999999999992</v>
      </c>
      <c r="E808" s="206"/>
      <c r="F808" s="207"/>
      <c r="G808" s="207"/>
      <c r="H808" s="207"/>
      <c r="I808" s="207"/>
      <c r="J808" s="207"/>
      <c r="K808" s="207"/>
      <c r="L808" s="207"/>
      <c r="M808" s="207"/>
      <c r="N808" s="207"/>
      <c r="O808" s="207"/>
      <c r="P808" s="207"/>
      <c r="Q808" s="207"/>
      <c r="R808" s="207"/>
      <c r="S808" s="207"/>
      <c r="T808" s="207"/>
      <c r="U808" s="207"/>
      <c r="V808" s="207"/>
      <c r="W808" s="207"/>
      <c r="X808" s="207"/>
      <c r="Y808" s="119"/>
    </row>
    <row r="809" spans="1:25">
      <c r="A809" s="122"/>
      <c r="B809" s="103">
        <v>1</v>
      </c>
      <c r="C809" s="92">
        <v>6</v>
      </c>
      <c r="D809" s="209">
        <v>0.45999999999999996</v>
      </c>
      <c r="E809" s="206"/>
      <c r="F809" s="207"/>
      <c r="G809" s="207"/>
      <c r="H809" s="207"/>
      <c r="I809" s="207"/>
      <c r="J809" s="207"/>
      <c r="K809" s="207"/>
      <c r="L809" s="207"/>
      <c r="M809" s="207"/>
      <c r="N809" s="207"/>
      <c r="O809" s="207"/>
      <c r="P809" s="207"/>
      <c r="Q809" s="207"/>
      <c r="R809" s="207"/>
      <c r="S809" s="207"/>
      <c r="T809" s="207"/>
      <c r="U809" s="207"/>
      <c r="V809" s="207"/>
      <c r="W809" s="207"/>
      <c r="X809" s="207"/>
      <c r="Y809" s="119"/>
    </row>
    <row r="810" spans="1:25">
      <c r="A810" s="122"/>
      <c r="B810" s="104" t="s">
        <v>155</v>
      </c>
      <c r="C810" s="96"/>
      <c r="D810" s="210">
        <v>0.47</v>
      </c>
      <c r="E810" s="206"/>
      <c r="F810" s="207"/>
      <c r="G810" s="207"/>
      <c r="H810" s="207"/>
      <c r="I810" s="207"/>
      <c r="J810" s="207"/>
      <c r="K810" s="207"/>
      <c r="L810" s="207"/>
      <c r="M810" s="207"/>
      <c r="N810" s="207"/>
      <c r="O810" s="207"/>
      <c r="P810" s="207"/>
      <c r="Q810" s="207"/>
      <c r="R810" s="207"/>
      <c r="S810" s="207"/>
      <c r="T810" s="207"/>
      <c r="U810" s="207"/>
      <c r="V810" s="207"/>
      <c r="W810" s="207"/>
      <c r="X810" s="207"/>
      <c r="Y810" s="119"/>
    </row>
    <row r="811" spans="1:25">
      <c r="A811" s="122"/>
      <c r="B811" s="2" t="s">
        <v>156</v>
      </c>
      <c r="C811" s="118"/>
      <c r="D811" s="111">
        <v>0.46999999999999992</v>
      </c>
      <c r="E811" s="206"/>
      <c r="F811" s="207"/>
      <c r="G811" s="207"/>
      <c r="H811" s="207"/>
      <c r="I811" s="207"/>
      <c r="J811" s="207"/>
      <c r="K811" s="207"/>
      <c r="L811" s="207"/>
      <c r="M811" s="207"/>
      <c r="N811" s="207"/>
      <c r="O811" s="207"/>
      <c r="P811" s="207"/>
      <c r="Q811" s="207"/>
      <c r="R811" s="207"/>
      <c r="S811" s="207"/>
      <c r="T811" s="207"/>
      <c r="U811" s="207"/>
      <c r="V811" s="207"/>
      <c r="W811" s="207"/>
      <c r="X811" s="207"/>
      <c r="Y811" s="119"/>
    </row>
    <row r="812" spans="1:25">
      <c r="A812" s="122"/>
      <c r="B812" s="2" t="s">
        <v>157</v>
      </c>
      <c r="C812" s="118"/>
      <c r="D812" s="111">
        <v>6.324555320336764E-3</v>
      </c>
      <c r="E812" s="141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119"/>
    </row>
    <row r="813" spans="1:25">
      <c r="A813" s="122"/>
      <c r="B813" s="2" t="s">
        <v>93</v>
      </c>
      <c r="C813" s="118"/>
      <c r="D813" s="97">
        <v>1.3456500681567583E-2</v>
      </c>
      <c r="E813" s="141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120"/>
    </row>
    <row r="814" spans="1:25">
      <c r="A814" s="122"/>
      <c r="B814" s="105" t="s">
        <v>158</v>
      </c>
      <c r="C814" s="118"/>
      <c r="D814" s="97">
        <v>0</v>
      </c>
      <c r="E814" s="141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120"/>
    </row>
    <row r="815" spans="1:25">
      <c r="B815" s="128"/>
      <c r="C815" s="104"/>
      <c r="D815" s="115"/>
    </row>
    <row r="816" spans="1:25">
      <c r="B816" s="132" t="s">
        <v>262</v>
      </c>
      <c r="Y816" s="116" t="s">
        <v>170</v>
      </c>
    </row>
    <row r="817" spans="1:25">
      <c r="A817" s="112" t="s">
        <v>62</v>
      </c>
      <c r="B817" s="102" t="s">
        <v>119</v>
      </c>
      <c r="C817" s="99" t="s">
        <v>120</v>
      </c>
      <c r="D817" s="100" t="s">
        <v>141</v>
      </c>
      <c r="E817" s="141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116">
        <v>1</v>
      </c>
    </row>
    <row r="818" spans="1:25">
      <c r="A818" s="122"/>
      <c r="B818" s="103" t="s">
        <v>142</v>
      </c>
      <c r="C818" s="92" t="s">
        <v>142</v>
      </c>
      <c r="D818" s="139" t="s">
        <v>143</v>
      </c>
      <c r="E818" s="141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116" t="s">
        <v>3</v>
      </c>
    </row>
    <row r="819" spans="1:25">
      <c r="A819" s="122"/>
      <c r="B819" s="103"/>
      <c r="C819" s="92"/>
      <c r="D819" s="93" t="s">
        <v>153</v>
      </c>
      <c r="E819" s="141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116">
        <v>2</v>
      </c>
    </row>
    <row r="820" spans="1:25">
      <c r="A820" s="122"/>
      <c r="B820" s="103"/>
      <c r="C820" s="92"/>
      <c r="D820" s="113"/>
      <c r="E820" s="141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116">
        <v>2</v>
      </c>
    </row>
    <row r="821" spans="1:25">
      <c r="A821" s="122"/>
      <c r="B821" s="102">
        <v>1</v>
      </c>
      <c r="C821" s="98">
        <v>1</v>
      </c>
      <c r="D821" s="106">
        <v>0.7</v>
      </c>
      <c r="E821" s="141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116">
        <v>1</v>
      </c>
    </row>
    <row r="822" spans="1:25">
      <c r="A822" s="122"/>
      <c r="B822" s="103">
        <v>1</v>
      </c>
      <c r="C822" s="92">
        <v>2</v>
      </c>
      <c r="D822" s="94">
        <v>0.8</v>
      </c>
      <c r="E822" s="141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116">
        <v>10</v>
      </c>
    </row>
    <row r="823" spans="1:25">
      <c r="A823" s="122"/>
      <c r="B823" s="104" t="s">
        <v>155</v>
      </c>
      <c r="C823" s="96"/>
      <c r="D823" s="110">
        <v>0.75</v>
      </c>
      <c r="E823" s="141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117"/>
    </row>
    <row r="824" spans="1:25">
      <c r="A824" s="122"/>
      <c r="B824" s="2" t="s">
        <v>156</v>
      </c>
      <c r="C824" s="118"/>
      <c r="D824" s="95">
        <v>0.75</v>
      </c>
      <c r="E824" s="141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117">
        <v>0.75</v>
      </c>
    </row>
    <row r="825" spans="1:25">
      <c r="A825" s="122"/>
      <c r="B825" s="2" t="s">
        <v>157</v>
      </c>
      <c r="C825" s="118"/>
      <c r="D825" s="95">
        <v>7.0710678118654821E-2</v>
      </c>
      <c r="E825" s="178"/>
      <c r="F825" s="179"/>
      <c r="G825" s="179"/>
      <c r="H825" s="179"/>
      <c r="I825" s="179"/>
      <c r="J825" s="179"/>
      <c r="K825" s="179"/>
      <c r="L825" s="179"/>
      <c r="M825" s="179"/>
      <c r="N825" s="179"/>
      <c r="O825" s="179"/>
      <c r="P825" s="179"/>
      <c r="Q825" s="179"/>
      <c r="R825" s="179"/>
      <c r="S825" s="179"/>
      <c r="T825" s="179"/>
      <c r="U825" s="179"/>
      <c r="V825" s="179"/>
      <c r="W825" s="179"/>
      <c r="X825" s="179"/>
      <c r="Y825" s="117"/>
    </row>
    <row r="826" spans="1:25">
      <c r="A826" s="122"/>
      <c r="B826" s="2" t="s">
        <v>93</v>
      </c>
      <c r="C826" s="118"/>
      <c r="D826" s="97">
        <v>9.4280904158206433E-2</v>
      </c>
      <c r="E826" s="141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120"/>
    </row>
    <row r="827" spans="1:25">
      <c r="A827" s="122"/>
      <c r="B827" s="105" t="s">
        <v>158</v>
      </c>
      <c r="C827" s="118"/>
      <c r="D827" s="97">
        <v>0</v>
      </c>
      <c r="E827" s="141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120"/>
    </row>
    <row r="828" spans="1:25">
      <c r="B828" s="128"/>
      <c r="C828" s="104"/>
      <c r="D828" s="115"/>
    </row>
    <row r="829" spans="1:25">
      <c r="B829" s="132" t="s">
        <v>263</v>
      </c>
      <c r="Y829" s="116" t="s">
        <v>170</v>
      </c>
    </row>
    <row r="830" spans="1:25">
      <c r="A830" s="112" t="s">
        <v>63</v>
      </c>
      <c r="B830" s="102" t="s">
        <v>119</v>
      </c>
      <c r="C830" s="99" t="s">
        <v>120</v>
      </c>
      <c r="D830" s="100" t="s">
        <v>141</v>
      </c>
      <c r="E830" s="141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116">
        <v>1</v>
      </c>
    </row>
    <row r="831" spans="1:25">
      <c r="A831" s="122"/>
      <c r="B831" s="103" t="s">
        <v>142</v>
      </c>
      <c r="C831" s="92" t="s">
        <v>142</v>
      </c>
      <c r="D831" s="139" t="s">
        <v>143</v>
      </c>
      <c r="E831" s="141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116" t="s">
        <v>3</v>
      </c>
    </row>
    <row r="832" spans="1:25">
      <c r="A832" s="122"/>
      <c r="B832" s="103"/>
      <c r="C832" s="92"/>
      <c r="D832" s="93" t="s">
        <v>153</v>
      </c>
      <c r="E832" s="141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116">
        <v>2</v>
      </c>
    </row>
    <row r="833" spans="1:25">
      <c r="A833" s="122"/>
      <c r="B833" s="103"/>
      <c r="C833" s="92"/>
      <c r="D833" s="113"/>
      <c r="E833" s="141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116">
        <v>2</v>
      </c>
    </row>
    <row r="834" spans="1:25">
      <c r="A834" s="122"/>
      <c r="B834" s="102">
        <v>1</v>
      </c>
      <c r="C834" s="98">
        <v>1</v>
      </c>
      <c r="D834" s="106">
        <v>0.34</v>
      </c>
      <c r="E834" s="141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116">
        <v>1</v>
      </c>
    </row>
    <row r="835" spans="1:25">
      <c r="A835" s="122"/>
      <c r="B835" s="103">
        <v>1</v>
      </c>
      <c r="C835" s="92">
        <v>2</v>
      </c>
      <c r="D835" s="94">
        <v>0.36</v>
      </c>
      <c r="E835" s="141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116">
        <v>11</v>
      </c>
    </row>
    <row r="836" spans="1:25">
      <c r="A836" s="122"/>
      <c r="B836" s="104" t="s">
        <v>155</v>
      </c>
      <c r="C836" s="96"/>
      <c r="D836" s="110">
        <v>0.35</v>
      </c>
      <c r="E836" s="141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117"/>
    </row>
    <row r="837" spans="1:25">
      <c r="A837" s="122"/>
      <c r="B837" s="2" t="s">
        <v>156</v>
      </c>
      <c r="C837" s="118"/>
      <c r="D837" s="95">
        <v>0.35</v>
      </c>
      <c r="E837" s="141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117">
        <v>0.35</v>
      </c>
    </row>
    <row r="838" spans="1:25">
      <c r="A838" s="122"/>
      <c r="B838" s="2" t="s">
        <v>157</v>
      </c>
      <c r="C838" s="118"/>
      <c r="D838" s="95">
        <v>1.4142135623730925E-2</v>
      </c>
      <c r="E838" s="178"/>
      <c r="F838" s="179"/>
      <c r="G838" s="179"/>
      <c r="H838" s="179"/>
      <c r="I838" s="179"/>
      <c r="J838" s="179"/>
      <c r="K838" s="179"/>
      <c r="L838" s="179"/>
      <c r="M838" s="179"/>
      <c r="N838" s="179"/>
      <c r="O838" s="179"/>
      <c r="P838" s="179"/>
      <c r="Q838" s="179"/>
      <c r="R838" s="179"/>
      <c r="S838" s="179"/>
      <c r="T838" s="179"/>
      <c r="U838" s="179"/>
      <c r="V838" s="179"/>
      <c r="W838" s="179"/>
      <c r="X838" s="179"/>
      <c r="Y838" s="117"/>
    </row>
    <row r="839" spans="1:25">
      <c r="A839" s="122"/>
      <c r="B839" s="2" t="s">
        <v>93</v>
      </c>
      <c r="C839" s="118"/>
      <c r="D839" s="97">
        <v>4.0406101782088359E-2</v>
      </c>
      <c r="E839" s="141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120"/>
    </row>
    <row r="840" spans="1:25">
      <c r="A840" s="122"/>
      <c r="B840" s="105" t="s">
        <v>158</v>
      </c>
      <c r="C840" s="118"/>
      <c r="D840" s="97">
        <v>0</v>
      </c>
      <c r="E840" s="141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120"/>
    </row>
    <row r="841" spans="1:25">
      <c r="B841" s="128"/>
      <c r="C841" s="104"/>
      <c r="D841" s="115"/>
    </row>
    <row r="842" spans="1:25">
      <c r="B842" s="132" t="s">
        <v>264</v>
      </c>
      <c r="Y842" s="116" t="s">
        <v>170</v>
      </c>
    </row>
    <row r="843" spans="1:25">
      <c r="A843" s="112" t="s">
        <v>32</v>
      </c>
      <c r="B843" s="102" t="s">
        <v>119</v>
      </c>
      <c r="C843" s="99" t="s">
        <v>120</v>
      </c>
      <c r="D843" s="100" t="s">
        <v>141</v>
      </c>
      <c r="E843" s="101" t="s">
        <v>141</v>
      </c>
      <c r="F843" s="141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116">
        <v>1</v>
      </c>
    </row>
    <row r="844" spans="1:25">
      <c r="A844" s="122"/>
      <c r="B844" s="103" t="s">
        <v>142</v>
      </c>
      <c r="C844" s="92" t="s">
        <v>142</v>
      </c>
      <c r="D844" s="139" t="s">
        <v>143</v>
      </c>
      <c r="E844" s="140" t="s">
        <v>144</v>
      </c>
      <c r="F844" s="141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116" t="s">
        <v>3</v>
      </c>
    </row>
    <row r="845" spans="1:25">
      <c r="A845" s="122"/>
      <c r="B845" s="103"/>
      <c r="C845" s="92"/>
      <c r="D845" s="93" t="s">
        <v>153</v>
      </c>
      <c r="E845" s="94" t="s">
        <v>153</v>
      </c>
      <c r="F845" s="141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116">
        <v>2</v>
      </c>
    </row>
    <row r="846" spans="1:25">
      <c r="A846" s="122"/>
      <c r="B846" s="103"/>
      <c r="C846" s="92"/>
      <c r="D846" s="113"/>
      <c r="E846" s="113"/>
      <c r="F846" s="141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116">
        <v>2</v>
      </c>
    </row>
    <row r="847" spans="1:25">
      <c r="A847" s="122"/>
      <c r="B847" s="102">
        <v>1</v>
      </c>
      <c r="C847" s="98">
        <v>1</v>
      </c>
      <c r="D847" s="106"/>
      <c r="E847" s="106">
        <v>3.7</v>
      </c>
      <c r="F847" s="141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116">
        <v>1</v>
      </c>
    </row>
    <row r="848" spans="1:25">
      <c r="A848" s="122"/>
      <c r="B848" s="103">
        <v>1</v>
      </c>
      <c r="C848" s="92">
        <v>2</v>
      </c>
      <c r="D848" s="94">
        <v>3.9</v>
      </c>
      <c r="E848" s="94">
        <v>3.7</v>
      </c>
      <c r="F848" s="141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116">
        <v>12</v>
      </c>
    </row>
    <row r="849" spans="1:25">
      <c r="A849" s="122"/>
      <c r="B849" s="103">
        <v>1</v>
      </c>
      <c r="C849" s="92">
        <v>3</v>
      </c>
      <c r="D849" s="94"/>
      <c r="E849" s="94">
        <v>3.4</v>
      </c>
      <c r="F849" s="141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116">
        <v>16</v>
      </c>
    </row>
    <row r="850" spans="1:25">
      <c r="A850" s="122"/>
      <c r="B850" s="103">
        <v>1</v>
      </c>
      <c r="C850" s="92">
        <v>4</v>
      </c>
      <c r="D850" s="94"/>
      <c r="E850" s="94">
        <v>3.5</v>
      </c>
      <c r="F850" s="141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116">
        <v>3.81666666666667</v>
      </c>
    </row>
    <row r="851" spans="1:25">
      <c r="A851" s="122"/>
      <c r="B851" s="103">
        <v>1</v>
      </c>
      <c r="C851" s="92">
        <v>5</v>
      </c>
      <c r="D851" s="94">
        <v>4.2</v>
      </c>
      <c r="E851" s="94">
        <v>3.5</v>
      </c>
      <c r="F851" s="141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117"/>
    </row>
    <row r="852" spans="1:25">
      <c r="A852" s="122"/>
      <c r="B852" s="103">
        <v>1</v>
      </c>
      <c r="C852" s="92">
        <v>6</v>
      </c>
      <c r="D852" s="94"/>
      <c r="E852" s="94">
        <v>3.7</v>
      </c>
      <c r="F852" s="141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117"/>
    </row>
    <row r="853" spans="1:25">
      <c r="A853" s="122"/>
      <c r="B853" s="104" t="s">
        <v>155</v>
      </c>
      <c r="C853" s="96"/>
      <c r="D853" s="110">
        <v>4.05</v>
      </c>
      <c r="E853" s="110">
        <v>3.5833333333333335</v>
      </c>
      <c r="F853" s="141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117"/>
    </row>
    <row r="854" spans="1:25">
      <c r="A854" s="122"/>
      <c r="B854" s="2" t="s">
        <v>156</v>
      </c>
      <c r="C854" s="118"/>
      <c r="D854" s="95">
        <v>4.05</v>
      </c>
      <c r="E854" s="95">
        <v>3.6</v>
      </c>
      <c r="F854" s="141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117"/>
    </row>
    <row r="855" spans="1:25">
      <c r="A855" s="122"/>
      <c r="B855" s="2" t="s">
        <v>157</v>
      </c>
      <c r="C855" s="118"/>
      <c r="D855" s="95">
        <v>0.21213203435596445</v>
      </c>
      <c r="E855" s="95">
        <v>0.1329160135825127</v>
      </c>
      <c r="F855" s="178"/>
      <c r="G855" s="179"/>
      <c r="H855" s="179"/>
      <c r="I855" s="179"/>
      <c r="J855" s="179"/>
      <c r="K855" s="179"/>
      <c r="L855" s="179"/>
      <c r="M855" s="179"/>
      <c r="N855" s="179"/>
      <c r="O855" s="179"/>
      <c r="P855" s="179"/>
      <c r="Q855" s="179"/>
      <c r="R855" s="179"/>
      <c r="S855" s="179"/>
      <c r="T855" s="179"/>
      <c r="U855" s="179"/>
      <c r="V855" s="179"/>
      <c r="W855" s="179"/>
      <c r="X855" s="179"/>
      <c r="Y855" s="117"/>
    </row>
    <row r="856" spans="1:25">
      <c r="A856" s="122"/>
      <c r="B856" s="2" t="s">
        <v>93</v>
      </c>
      <c r="C856" s="118"/>
      <c r="D856" s="97">
        <v>5.2378280087892456E-2</v>
      </c>
      <c r="E856" s="97">
        <v>3.7092840999770983E-2</v>
      </c>
      <c r="F856" s="141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120"/>
    </row>
    <row r="857" spans="1:25">
      <c r="A857" s="122"/>
      <c r="B857" s="105" t="s">
        <v>158</v>
      </c>
      <c r="C857" s="118"/>
      <c r="D857" s="97">
        <v>6.1135371179038334E-2</v>
      </c>
      <c r="E857" s="97">
        <v>-6.113537117904011E-2</v>
      </c>
      <c r="F857" s="141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120"/>
    </row>
    <row r="858" spans="1:25">
      <c r="B858" s="128"/>
      <c r="C858" s="104"/>
      <c r="D858" s="115"/>
      <c r="E858" s="115"/>
    </row>
    <row r="859" spans="1:25">
      <c r="B859" s="132" t="s">
        <v>265</v>
      </c>
      <c r="Y859" s="116" t="s">
        <v>170</v>
      </c>
    </row>
    <row r="860" spans="1:25">
      <c r="A860" s="112" t="s">
        <v>65</v>
      </c>
      <c r="B860" s="102" t="s">
        <v>119</v>
      </c>
      <c r="C860" s="99" t="s">
        <v>120</v>
      </c>
      <c r="D860" s="100" t="s">
        <v>141</v>
      </c>
      <c r="E860" s="141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116">
        <v>1</v>
      </c>
    </row>
    <row r="861" spans="1:25">
      <c r="A861" s="122"/>
      <c r="B861" s="103" t="s">
        <v>142</v>
      </c>
      <c r="C861" s="92" t="s">
        <v>142</v>
      </c>
      <c r="D861" s="139" t="s">
        <v>144</v>
      </c>
      <c r="E861" s="141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116" t="s">
        <v>3</v>
      </c>
    </row>
    <row r="862" spans="1:25">
      <c r="A862" s="122"/>
      <c r="B862" s="103"/>
      <c r="C862" s="92"/>
      <c r="D862" s="93" t="s">
        <v>153</v>
      </c>
      <c r="E862" s="141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116">
        <v>0</v>
      </c>
    </row>
    <row r="863" spans="1:25">
      <c r="A863" s="122"/>
      <c r="B863" s="103"/>
      <c r="C863" s="92"/>
      <c r="D863" s="113"/>
      <c r="E863" s="141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116">
        <v>0</v>
      </c>
    </row>
    <row r="864" spans="1:25">
      <c r="A864" s="122"/>
      <c r="B864" s="102">
        <v>1</v>
      </c>
      <c r="C864" s="98">
        <v>1</v>
      </c>
      <c r="D864" s="188">
        <v>133</v>
      </c>
      <c r="E864" s="189"/>
      <c r="F864" s="190"/>
      <c r="G864" s="190"/>
      <c r="H864" s="190"/>
      <c r="I864" s="190"/>
      <c r="J864" s="190"/>
      <c r="K864" s="190"/>
      <c r="L864" s="190"/>
      <c r="M864" s="190"/>
      <c r="N864" s="190"/>
      <c r="O864" s="190"/>
      <c r="P864" s="190"/>
      <c r="Q864" s="190"/>
      <c r="R864" s="190"/>
      <c r="S864" s="190"/>
      <c r="T864" s="190"/>
      <c r="U864" s="190"/>
      <c r="V864" s="190"/>
      <c r="W864" s="190"/>
      <c r="X864" s="190"/>
      <c r="Y864" s="191">
        <v>1</v>
      </c>
    </row>
    <row r="865" spans="1:25">
      <c r="A865" s="122"/>
      <c r="B865" s="103">
        <v>1</v>
      </c>
      <c r="C865" s="92">
        <v>2</v>
      </c>
      <c r="D865" s="192">
        <v>137</v>
      </c>
      <c r="E865" s="189"/>
      <c r="F865" s="190"/>
      <c r="G865" s="190"/>
      <c r="H865" s="190"/>
      <c r="I865" s="190"/>
      <c r="J865" s="190"/>
      <c r="K865" s="190"/>
      <c r="L865" s="190"/>
      <c r="M865" s="190"/>
      <c r="N865" s="190"/>
      <c r="O865" s="190"/>
      <c r="P865" s="190"/>
      <c r="Q865" s="190"/>
      <c r="R865" s="190"/>
      <c r="S865" s="190"/>
      <c r="T865" s="190"/>
      <c r="U865" s="190"/>
      <c r="V865" s="190"/>
      <c r="W865" s="190"/>
      <c r="X865" s="190"/>
      <c r="Y865" s="191">
        <v>13</v>
      </c>
    </row>
    <row r="866" spans="1:25">
      <c r="A866" s="122"/>
      <c r="B866" s="103">
        <v>1</v>
      </c>
      <c r="C866" s="92">
        <v>3</v>
      </c>
      <c r="D866" s="192">
        <v>134</v>
      </c>
      <c r="E866" s="189"/>
      <c r="F866" s="190"/>
      <c r="G866" s="190"/>
      <c r="H866" s="190"/>
      <c r="I866" s="190"/>
      <c r="J866" s="190"/>
      <c r="K866" s="190"/>
      <c r="L866" s="190"/>
      <c r="M866" s="190"/>
      <c r="N866" s="190"/>
      <c r="O866" s="190"/>
      <c r="P866" s="190"/>
      <c r="Q866" s="190"/>
      <c r="R866" s="190"/>
      <c r="S866" s="190"/>
      <c r="T866" s="190"/>
      <c r="U866" s="190"/>
      <c r="V866" s="190"/>
      <c r="W866" s="190"/>
      <c r="X866" s="190"/>
      <c r="Y866" s="191">
        <v>16</v>
      </c>
    </row>
    <row r="867" spans="1:25">
      <c r="A867" s="122"/>
      <c r="B867" s="103">
        <v>1</v>
      </c>
      <c r="C867" s="92">
        <v>4</v>
      </c>
      <c r="D867" s="192">
        <v>136</v>
      </c>
      <c r="E867" s="189"/>
      <c r="F867" s="190"/>
      <c r="G867" s="190"/>
      <c r="H867" s="190"/>
      <c r="I867" s="190"/>
      <c r="J867" s="190"/>
      <c r="K867" s="190"/>
      <c r="L867" s="190"/>
      <c r="M867" s="190"/>
      <c r="N867" s="190"/>
      <c r="O867" s="190"/>
      <c r="P867" s="190"/>
      <c r="Q867" s="190"/>
      <c r="R867" s="190"/>
      <c r="S867" s="190"/>
      <c r="T867" s="190"/>
      <c r="U867" s="190"/>
      <c r="V867" s="190"/>
      <c r="W867" s="190"/>
      <c r="X867" s="190"/>
      <c r="Y867" s="191">
        <v>134.666666666667</v>
      </c>
    </row>
    <row r="868" spans="1:25">
      <c r="A868" s="122"/>
      <c r="B868" s="103">
        <v>1</v>
      </c>
      <c r="C868" s="92">
        <v>5</v>
      </c>
      <c r="D868" s="192">
        <v>135</v>
      </c>
      <c r="E868" s="189"/>
      <c r="F868" s="190"/>
      <c r="G868" s="190"/>
      <c r="H868" s="190"/>
      <c r="I868" s="190"/>
      <c r="J868" s="190"/>
      <c r="K868" s="190"/>
      <c r="L868" s="190"/>
      <c r="M868" s="190"/>
      <c r="N868" s="190"/>
      <c r="O868" s="190"/>
      <c r="P868" s="190"/>
      <c r="Q868" s="190"/>
      <c r="R868" s="190"/>
      <c r="S868" s="190"/>
      <c r="T868" s="190"/>
      <c r="U868" s="190"/>
      <c r="V868" s="190"/>
      <c r="W868" s="190"/>
      <c r="X868" s="190"/>
      <c r="Y868" s="193"/>
    </row>
    <row r="869" spans="1:25">
      <c r="A869" s="122"/>
      <c r="B869" s="103">
        <v>1</v>
      </c>
      <c r="C869" s="92">
        <v>6</v>
      </c>
      <c r="D869" s="192">
        <v>133</v>
      </c>
      <c r="E869" s="189"/>
      <c r="F869" s="190"/>
      <c r="G869" s="190"/>
      <c r="H869" s="190"/>
      <c r="I869" s="190"/>
      <c r="J869" s="190"/>
      <c r="K869" s="190"/>
      <c r="L869" s="190"/>
      <c r="M869" s="190"/>
      <c r="N869" s="190"/>
      <c r="O869" s="190"/>
      <c r="P869" s="190"/>
      <c r="Q869" s="190"/>
      <c r="R869" s="190"/>
      <c r="S869" s="190"/>
      <c r="T869" s="190"/>
      <c r="U869" s="190"/>
      <c r="V869" s="190"/>
      <c r="W869" s="190"/>
      <c r="X869" s="190"/>
      <c r="Y869" s="193"/>
    </row>
    <row r="870" spans="1:25">
      <c r="A870" s="122"/>
      <c r="B870" s="104" t="s">
        <v>155</v>
      </c>
      <c r="C870" s="96"/>
      <c r="D870" s="194">
        <v>134.66666666666666</v>
      </c>
      <c r="E870" s="189"/>
      <c r="F870" s="190"/>
      <c r="G870" s="190"/>
      <c r="H870" s="190"/>
      <c r="I870" s="190"/>
      <c r="J870" s="190"/>
      <c r="K870" s="190"/>
      <c r="L870" s="190"/>
      <c r="M870" s="190"/>
      <c r="N870" s="190"/>
      <c r="O870" s="190"/>
      <c r="P870" s="190"/>
      <c r="Q870" s="190"/>
      <c r="R870" s="190"/>
      <c r="S870" s="190"/>
      <c r="T870" s="190"/>
      <c r="U870" s="190"/>
      <c r="V870" s="190"/>
      <c r="W870" s="190"/>
      <c r="X870" s="190"/>
      <c r="Y870" s="193"/>
    </row>
    <row r="871" spans="1:25">
      <c r="A871" s="122"/>
      <c r="B871" s="2" t="s">
        <v>156</v>
      </c>
      <c r="C871" s="118"/>
      <c r="D871" s="195">
        <v>134.5</v>
      </c>
      <c r="E871" s="189"/>
      <c r="F871" s="190"/>
      <c r="G871" s="190"/>
      <c r="H871" s="190"/>
      <c r="I871" s="190"/>
      <c r="J871" s="190"/>
      <c r="K871" s="190"/>
      <c r="L871" s="190"/>
      <c r="M871" s="190"/>
      <c r="N871" s="190"/>
      <c r="O871" s="190"/>
      <c r="P871" s="190"/>
      <c r="Q871" s="190"/>
      <c r="R871" s="190"/>
      <c r="S871" s="190"/>
      <c r="T871" s="190"/>
      <c r="U871" s="190"/>
      <c r="V871" s="190"/>
      <c r="W871" s="190"/>
      <c r="X871" s="190"/>
      <c r="Y871" s="193"/>
    </row>
    <row r="872" spans="1:25">
      <c r="A872" s="122"/>
      <c r="B872" s="2" t="s">
        <v>157</v>
      </c>
      <c r="C872" s="118"/>
      <c r="D872" s="195">
        <v>1.6329931618554521</v>
      </c>
      <c r="E872" s="189"/>
      <c r="F872" s="190"/>
      <c r="G872" s="190"/>
      <c r="H872" s="190"/>
      <c r="I872" s="190"/>
      <c r="J872" s="190"/>
      <c r="K872" s="190"/>
      <c r="L872" s="190"/>
      <c r="M872" s="190"/>
      <c r="N872" s="190"/>
      <c r="O872" s="190"/>
      <c r="P872" s="190"/>
      <c r="Q872" s="190"/>
      <c r="R872" s="190"/>
      <c r="S872" s="190"/>
      <c r="T872" s="190"/>
      <c r="U872" s="190"/>
      <c r="V872" s="190"/>
      <c r="W872" s="190"/>
      <c r="X872" s="190"/>
      <c r="Y872" s="193"/>
    </row>
    <row r="873" spans="1:25">
      <c r="A873" s="122"/>
      <c r="B873" s="2" t="s">
        <v>93</v>
      </c>
      <c r="C873" s="118"/>
      <c r="D873" s="97">
        <v>1.2126186845461278E-2</v>
      </c>
      <c r="E873" s="141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120"/>
    </row>
    <row r="874" spans="1:25">
      <c r="A874" s="122"/>
      <c r="B874" s="105" t="s">
        <v>158</v>
      </c>
      <c r="C874" s="118"/>
      <c r="D874" s="97">
        <v>-2.55351295663786E-15</v>
      </c>
      <c r="E874" s="141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120"/>
    </row>
    <row r="875" spans="1:25">
      <c r="B875" s="128"/>
      <c r="C875" s="104"/>
      <c r="D875" s="115"/>
    </row>
    <row r="876" spans="1:25">
      <c r="B876" s="132" t="s">
        <v>266</v>
      </c>
      <c r="Y876" s="116" t="s">
        <v>170</v>
      </c>
    </row>
    <row r="877" spans="1:25">
      <c r="A877" s="112" t="s">
        <v>35</v>
      </c>
      <c r="B877" s="102" t="s">
        <v>119</v>
      </c>
      <c r="C877" s="99" t="s">
        <v>120</v>
      </c>
      <c r="D877" s="100" t="s">
        <v>141</v>
      </c>
      <c r="E877" s="101" t="s">
        <v>141</v>
      </c>
      <c r="F877" s="141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116">
        <v>1</v>
      </c>
    </row>
    <row r="878" spans="1:25">
      <c r="A878" s="122"/>
      <c r="B878" s="103" t="s">
        <v>142</v>
      </c>
      <c r="C878" s="92" t="s">
        <v>142</v>
      </c>
      <c r="D878" s="139" t="s">
        <v>143</v>
      </c>
      <c r="E878" s="140" t="s">
        <v>144</v>
      </c>
      <c r="F878" s="141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116" t="s">
        <v>3</v>
      </c>
    </row>
    <row r="879" spans="1:25">
      <c r="A879" s="122"/>
      <c r="B879" s="103"/>
      <c r="C879" s="92"/>
      <c r="D879" s="93" t="s">
        <v>153</v>
      </c>
      <c r="E879" s="94" t="s">
        <v>153</v>
      </c>
      <c r="F879" s="141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116">
        <v>2</v>
      </c>
    </row>
    <row r="880" spans="1:25">
      <c r="A880" s="122"/>
      <c r="B880" s="103"/>
      <c r="C880" s="92"/>
      <c r="D880" s="113"/>
      <c r="E880" s="113"/>
      <c r="F880" s="141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116">
        <v>2</v>
      </c>
    </row>
    <row r="881" spans="1:25">
      <c r="A881" s="122"/>
      <c r="B881" s="102">
        <v>1</v>
      </c>
      <c r="C881" s="98">
        <v>1</v>
      </c>
      <c r="D881" s="106"/>
      <c r="E881" s="106">
        <v>3.2</v>
      </c>
      <c r="F881" s="141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116">
        <v>1</v>
      </c>
    </row>
    <row r="882" spans="1:25">
      <c r="A882" s="122"/>
      <c r="B882" s="103">
        <v>1</v>
      </c>
      <c r="C882" s="92">
        <v>2</v>
      </c>
      <c r="D882" s="94">
        <v>4</v>
      </c>
      <c r="E882" s="94">
        <v>3.5</v>
      </c>
      <c r="F882" s="141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116">
        <v>14</v>
      </c>
    </row>
    <row r="883" spans="1:25">
      <c r="A883" s="122"/>
      <c r="B883" s="103">
        <v>1</v>
      </c>
      <c r="C883" s="92">
        <v>3</v>
      </c>
      <c r="D883" s="94"/>
      <c r="E883" s="94">
        <v>3.5</v>
      </c>
      <c r="F883" s="141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116">
        <v>16</v>
      </c>
    </row>
    <row r="884" spans="1:25">
      <c r="A884" s="122"/>
      <c r="B884" s="103">
        <v>1</v>
      </c>
      <c r="C884" s="92">
        <v>4</v>
      </c>
      <c r="D884" s="94"/>
      <c r="E884" s="94">
        <v>3.3</v>
      </c>
      <c r="F884" s="141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116">
        <v>3.3916666666666702</v>
      </c>
    </row>
    <row r="885" spans="1:25">
      <c r="A885" s="122"/>
      <c r="B885" s="103">
        <v>1</v>
      </c>
      <c r="C885" s="92">
        <v>5</v>
      </c>
      <c r="D885" s="94">
        <v>2.5</v>
      </c>
      <c r="E885" s="94">
        <v>2.7</v>
      </c>
      <c r="F885" s="141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117"/>
    </row>
    <row r="886" spans="1:25">
      <c r="A886" s="122"/>
      <c r="B886" s="103">
        <v>1</v>
      </c>
      <c r="C886" s="92">
        <v>6</v>
      </c>
      <c r="D886" s="94"/>
      <c r="E886" s="94">
        <v>5</v>
      </c>
      <c r="F886" s="141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117"/>
    </row>
    <row r="887" spans="1:25">
      <c r="A887" s="122"/>
      <c r="B887" s="104" t="s">
        <v>155</v>
      </c>
      <c r="C887" s="96"/>
      <c r="D887" s="110">
        <v>3.25</v>
      </c>
      <c r="E887" s="110">
        <v>3.5333333333333332</v>
      </c>
      <c r="F887" s="141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117"/>
    </row>
    <row r="888" spans="1:25">
      <c r="A888" s="122"/>
      <c r="B888" s="2" t="s">
        <v>156</v>
      </c>
      <c r="C888" s="118"/>
      <c r="D888" s="95">
        <v>3.25</v>
      </c>
      <c r="E888" s="95">
        <v>3.4</v>
      </c>
      <c r="F888" s="141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117"/>
    </row>
    <row r="889" spans="1:25">
      <c r="A889" s="122"/>
      <c r="B889" s="2" t="s">
        <v>157</v>
      </c>
      <c r="C889" s="118"/>
      <c r="D889" s="95">
        <v>1.0606601717798212</v>
      </c>
      <c r="E889" s="95">
        <v>0.7763160868271809</v>
      </c>
      <c r="F889" s="178"/>
      <c r="G889" s="179"/>
      <c r="H889" s="179"/>
      <c r="I889" s="179"/>
      <c r="J889" s="179"/>
      <c r="K889" s="179"/>
      <c r="L889" s="179"/>
      <c r="M889" s="179"/>
      <c r="N889" s="179"/>
      <c r="O889" s="179"/>
      <c r="P889" s="179"/>
      <c r="Q889" s="179"/>
      <c r="R889" s="179"/>
      <c r="S889" s="179"/>
      <c r="T889" s="179"/>
      <c r="U889" s="179"/>
      <c r="V889" s="179"/>
      <c r="W889" s="179"/>
      <c r="X889" s="179"/>
      <c r="Y889" s="117"/>
    </row>
    <row r="890" spans="1:25">
      <c r="A890" s="122"/>
      <c r="B890" s="2" t="s">
        <v>93</v>
      </c>
      <c r="C890" s="118"/>
      <c r="D890" s="97">
        <v>0.32635697593225266</v>
      </c>
      <c r="E890" s="97">
        <v>0.21971210004542857</v>
      </c>
      <c r="F890" s="141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120"/>
    </row>
    <row r="891" spans="1:25">
      <c r="A891" s="122"/>
      <c r="B891" s="105" t="s">
        <v>158</v>
      </c>
      <c r="C891" s="118"/>
      <c r="D891" s="97">
        <v>-4.1769041769042725E-2</v>
      </c>
      <c r="E891" s="97">
        <v>4.1769041769040616E-2</v>
      </c>
      <c r="F891" s="141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120"/>
    </row>
    <row r="892" spans="1:25">
      <c r="B892" s="128"/>
      <c r="C892" s="104"/>
      <c r="D892" s="115"/>
      <c r="E892" s="115"/>
    </row>
    <row r="893" spans="1:25">
      <c r="B893" s="132" t="s">
        <v>267</v>
      </c>
      <c r="Y893" s="116" t="s">
        <v>170</v>
      </c>
    </row>
    <row r="894" spans="1:25">
      <c r="A894" s="112" t="s">
        <v>38</v>
      </c>
      <c r="B894" s="102" t="s">
        <v>119</v>
      </c>
      <c r="C894" s="99" t="s">
        <v>120</v>
      </c>
      <c r="D894" s="100" t="s">
        <v>141</v>
      </c>
      <c r="E894" s="101" t="s">
        <v>141</v>
      </c>
      <c r="F894" s="141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116">
        <v>1</v>
      </c>
    </row>
    <row r="895" spans="1:25">
      <c r="A895" s="122"/>
      <c r="B895" s="103" t="s">
        <v>142</v>
      </c>
      <c r="C895" s="92" t="s">
        <v>142</v>
      </c>
      <c r="D895" s="139" t="s">
        <v>143</v>
      </c>
      <c r="E895" s="140" t="s">
        <v>144</v>
      </c>
      <c r="F895" s="141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116" t="s">
        <v>3</v>
      </c>
    </row>
    <row r="896" spans="1:25">
      <c r="A896" s="122"/>
      <c r="B896" s="103"/>
      <c r="C896" s="92"/>
      <c r="D896" s="93" t="s">
        <v>153</v>
      </c>
      <c r="E896" s="94" t="s">
        <v>153</v>
      </c>
      <c r="F896" s="141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116">
        <v>1</v>
      </c>
    </row>
    <row r="897" spans="1:25">
      <c r="A897" s="122"/>
      <c r="B897" s="103"/>
      <c r="C897" s="92"/>
      <c r="D897" s="113"/>
      <c r="E897" s="113"/>
      <c r="F897" s="141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116">
        <v>1</v>
      </c>
    </row>
    <row r="898" spans="1:25">
      <c r="A898" s="122"/>
      <c r="B898" s="102">
        <v>1</v>
      </c>
      <c r="C898" s="98">
        <v>1</v>
      </c>
      <c r="D898" s="180"/>
      <c r="E898" s="180">
        <v>19.100000000000001</v>
      </c>
      <c r="F898" s="181"/>
      <c r="G898" s="182"/>
      <c r="H898" s="182"/>
      <c r="I898" s="182"/>
      <c r="J898" s="182"/>
      <c r="K898" s="182"/>
      <c r="L898" s="182"/>
      <c r="M898" s="182"/>
      <c r="N898" s="182"/>
      <c r="O898" s="182"/>
      <c r="P898" s="182"/>
      <c r="Q898" s="182"/>
      <c r="R898" s="182"/>
      <c r="S898" s="182"/>
      <c r="T898" s="182"/>
      <c r="U898" s="182"/>
      <c r="V898" s="182"/>
      <c r="W898" s="182"/>
      <c r="X898" s="182"/>
      <c r="Y898" s="183">
        <v>1</v>
      </c>
    </row>
    <row r="899" spans="1:25">
      <c r="A899" s="122"/>
      <c r="B899" s="103">
        <v>1</v>
      </c>
      <c r="C899" s="92">
        <v>2</v>
      </c>
      <c r="D899" s="184">
        <v>22.4</v>
      </c>
      <c r="E899" s="184">
        <v>20.2</v>
      </c>
      <c r="F899" s="181"/>
      <c r="G899" s="182"/>
      <c r="H899" s="182"/>
      <c r="I899" s="182"/>
      <c r="J899" s="182"/>
      <c r="K899" s="182"/>
      <c r="L899" s="182"/>
      <c r="M899" s="182"/>
      <c r="N899" s="182"/>
      <c r="O899" s="182"/>
      <c r="P899" s="182"/>
      <c r="Q899" s="182"/>
      <c r="R899" s="182"/>
      <c r="S899" s="182"/>
      <c r="T899" s="182"/>
      <c r="U899" s="182"/>
      <c r="V899" s="182"/>
      <c r="W899" s="182"/>
      <c r="X899" s="182"/>
      <c r="Y899" s="183">
        <v>15</v>
      </c>
    </row>
    <row r="900" spans="1:25">
      <c r="A900" s="122"/>
      <c r="B900" s="103">
        <v>1</v>
      </c>
      <c r="C900" s="92">
        <v>3</v>
      </c>
      <c r="D900" s="184"/>
      <c r="E900" s="184">
        <v>19</v>
      </c>
      <c r="F900" s="181"/>
      <c r="G900" s="182"/>
      <c r="H900" s="182"/>
      <c r="I900" s="182"/>
      <c r="J900" s="182"/>
      <c r="K900" s="182"/>
      <c r="L900" s="182"/>
      <c r="M900" s="182"/>
      <c r="N900" s="182"/>
      <c r="O900" s="182"/>
      <c r="P900" s="182"/>
      <c r="Q900" s="182"/>
      <c r="R900" s="182"/>
      <c r="S900" s="182"/>
      <c r="T900" s="182"/>
      <c r="U900" s="182"/>
      <c r="V900" s="182"/>
      <c r="W900" s="182"/>
      <c r="X900" s="182"/>
      <c r="Y900" s="183">
        <v>16</v>
      </c>
    </row>
    <row r="901" spans="1:25">
      <c r="A901" s="122"/>
      <c r="B901" s="103">
        <v>1</v>
      </c>
      <c r="C901" s="92">
        <v>4</v>
      </c>
      <c r="D901" s="184"/>
      <c r="E901" s="184">
        <v>18.899999999999999</v>
      </c>
      <c r="F901" s="181"/>
      <c r="G901" s="182"/>
      <c r="H901" s="182"/>
      <c r="I901" s="182"/>
      <c r="J901" s="182"/>
      <c r="K901" s="182"/>
      <c r="L901" s="182"/>
      <c r="M901" s="182"/>
      <c r="N901" s="182"/>
      <c r="O901" s="182"/>
      <c r="P901" s="182"/>
      <c r="Q901" s="182"/>
      <c r="R901" s="182"/>
      <c r="S901" s="182"/>
      <c r="T901" s="182"/>
      <c r="U901" s="182"/>
      <c r="V901" s="182"/>
      <c r="W901" s="182"/>
      <c r="X901" s="182"/>
      <c r="Y901" s="183">
        <v>21.475000000000001</v>
      </c>
    </row>
    <row r="902" spans="1:25">
      <c r="A902" s="122"/>
      <c r="B902" s="103">
        <v>1</v>
      </c>
      <c r="C902" s="92">
        <v>5</v>
      </c>
      <c r="D902" s="184">
        <v>24.4</v>
      </c>
      <c r="E902" s="184">
        <v>20.100000000000001</v>
      </c>
      <c r="F902" s="181"/>
      <c r="G902" s="182"/>
      <c r="H902" s="182"/>
      <c r="I902" s="182"/>
      <c r="J902" s="182"/>
      <c r="K902" s="182"/>
      <c r="L902" s="182"/>
      <c r="M902" s="182"/>
      <c r="N902" s="182"/>
      <c r="O902" s="182"/>
      <c r="P902" s="182"/>
      <c r="Q902" s="182"/>
      <c r="R902" s="182"/>
      <c r="S902" s="182"/>
      <c r="T902" s="182"/>
      <c r="U902" s="182"/>
      <c r="V902" s="182"/>
      <c r="W902" s="182"/>
      <c r="X902" s="182"/>
      <c r="Y902" s="185"/>
    </row>
    <row r="903" spans="1:25">
      <c r="A903" s="122"/>
      <c r="B903" s="103">
        <v>1</v>
      </c>
      <c r="C903" s="92">
        <v>6</v>
      </c>
      <c r="D903" s="184"/>
      <c r="E903" s="184">
        <v>20</v>
      </c>
      <c r="F903" s="181"/>
      <c r="G903" s="182"/>
      <c r="H903" s="182"/>
      <c r="I903" s="182"/>
      <c r="J903" s="182"/>
      <c r="K903" s="182"/>
      <c r="L903" s="182"/>
      <c r="M903" s="182"/>
      <c r="N903" s="182"/>
      <c r="O903" s="182"/>
      <c r="P903" s="182"/>
      <c r="Q903" s="182"/>
      <c r="R903" s="182"/>
      <c r="S903" s="182"/>
      <c r="T903" s="182"/>
      <c r="U903" s="182"/>
      <c r="V903" s="182"/>
      <c r="W903" s="182"/>
      <c r="X903" s="182"/>
      <c r="Y903" s="185"/>
    </row>
    <row r="904" spans="1:25">
      <c r="A904" s="122"/>
      <c r="B904" s="104" t="s">
        <v>155</v>
      </c>
      <c r="C904" s="96"/>
      <c r="D904" s="186">
        <v>23.4</v>
      </c>
      <c r="E904" s="186">
        <v>19.549999999999997</v>
      </c>
      <c r="F904" s="181"/>
      <c r="G904" s="182"/>
      <c r="H904" s="182"/>
      <c r="I904" s="182"/>
      <c r="J904" s="182"/>
      <c r="K904" s="182"/>
      <c r="L904" s="182"/>
      <c r="M904" s="182"/>
      <c r="N904" s="182"/>
      <c r="O904" s="182"/>
      <c r="P904" s="182"/>
      <c r="Q904" s="182"/>
      <c r="R904" s="182"/>
      <c r="S904" s="182"/>
      <c r="T904" s="182"/>
      <c r="U904" s="182"/>
      <c r="V904" s="182"/>
      <c r="W904" s="182"/>
      <c r="X904" s="182"/>
      <c r="Y904" s="185"/>
    </row>
    <row r="905" spans="1:25">
      <c r="A905" s="122"/>
      <c r="B905" s="2" t="s">
        <v>156</v>
      </c>
      <c r="C905" s="118"/>
      <c r="D905" s="187">
        <v>23.4</v>
      </c>
      <c r="E905" s="187">
        <v>19.55</v>
      </c>
      <c r="F905" s="181"/>
      <c r="G905" s="182"/>
      <c r="H905" s="182"/>
      <c r="I905" s="182"/>
      <c r="J905" s="182"/>
      <c r="K905" s="182"/>
      <c r="L905" s="182"/>
      <c r="M905" s="182"/>
      <c r="N905" s="182"/>
      <c r="O905" s="182"/>
      <c r="P905" s="182"/>
      <c r="Q905" s="182"/>
      <c r="R905" s="182"/>
      <c r="S905" s="182"/>
      <c r="T905" s="182"/>
      <c r="U905" s="182"/>
      <c r="V905" s="182"/>
      <c r="W905" s="182"/>
      <c r="X905" s="182"/>
      <c r="Y905" s="185"/>
    </row>
    <row r="906" spans="1:25">
      <c r="A906" s="122"/>
      <c r="B906" s="2" t="s">
        <v>157</v>
      </c>
      <c r="C906" s="118"/>
      <c r="D906" s="187">
        <v>1.4142135623730951</v>
      </c>
      <c r="E906" s="187">
        <v>0.60909769331364261</v>
      </c>
      <c r="F906" s="181"/>
      <c r="G906" s="182"/>
      <c r="H906" s="182"/>
      <c r="I906" s="182"/>
      <c r="J906" s="182"/>
      <c r="K906" s="182"/>
      <c r="L906" s="182"/>
      <c r="M906" s="182"/>
      <c r="N906" s="182"/>
      <c r="O906" s="182"/>
      <c r="P906" s="182"/>
      <c r="Q906" s="182"/>
      <c r="R906" s="182"/>
      <c r="S906" s="182"/>
      <c r="T906" s="182"/>
      <c r="U906" s="182"/>
      <c r="V906" s="182"/>
      <c r="W906" s="182"/>
      <c r="X906" s="182"/>
      <c r="Y906" s="185"/>
    </row>
    <row r="907" spans="1:25">
      <c r="A907" s="122"/>
      <c r="B907" s="2" t="s">
        <v>93</v>
      </c>
      <c r="C907" s="118"/>
      <c r="D907" s="97">
        <v>6.0436477024491252E-2</v>
      </c>
      <c r="E907" s="97">
        <v>3.1155892241107042E-2</v>
      </c>
      <c r="F907" s="141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120"/>
    </row>
    <row r="908" spans="1:25">
      <c r="A908" s="122"/>
      <c r="B908" s="105" t="s">
        <v>158</v>
      </c>
      <c r="C908" s="118"/>
      <c r="D908" s="97">
        <v>8.9639115250290891E-2</v>
      </c>
      <c r="E908" s="97">
        <v>-8.9639115250291224E-2</v>
      </c>
      <c r="F908" s="141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120"/>
    </row>
    <row r="909" spans="1:25">
      <c r="B909" s="128"/>
      <c r="C909" s="104"/>
      <c r="D909" s="115"/>
      <c r="E909" s="115"/>
    </row>
    <row r="910" spans="1:25">
      <c r="B910" s="132" t="s">
        <v>268</v>
      </c>
      <c r="Y910" s="116" t="s">
        <v>170</v>
      </c>
    </row>
    <row r="911" spans="1:25">
      <c r="A911" s="112" t="s">
        <v>41</v>
      </c>
      <c r="B911" s="102" t="s">
        <v>119</v>
      </c>
      <c r="C911" s="99" t="s">
        <v>120</v>
      </c>
      <c r="D911" s="100" t="s">
        <v>141</v>
      </c>
      <c r="E911" s="141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116">
        <v>1</v>
      </c>
    </row>
    <row r="912" spans="1:25">
      <c r="A912" s="122"/>
      <c r="B912" s="103" t="s">
        <v>142</v>
      </c>
      <c r="C912" s="92" t="s">
        <v>142</v>
      </c>
      <c r="D912" s="139" t="s">
        <v>143</v>
      </c>
      <c r="E912" s="141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116" t="s">
        <v>3</v>
      </c>
    </row>
    <row r="913" spans="1:25">
      <c r="A913" s="122"/>
      <c r="B913" s="103"/>
      <c r="C913" s="92"/>
      <c r="D913" s="93" t="s">
        <v>153</v>
      </c>
      <c r="E913" s="141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116">
        <v>2</v>
      </c>
    </row>
    <row r="914" spans="1:25">
      <c r="A914" s="122"/>
      <c r="B914" s="103"/>
      <c r="C914" s="92"/>
      <c r="D914" s="113"/>
      <c r="E914" s="141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116">
        <v>2</v>
      </c>
    </row>
    <row r="915" spans="1:25">
      <c r="A915" s="122"/>
      <c r="B915" s="102">
        <v>1</v>
      </c>
      <c r="C915" s="98">
        <v>1</v>
      </c>
      <c r="D915" s="106">
        <v>2.25</v>
      </c>
      <c r="E915" s="141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116">
        <v>1</v>
      </c>
    </row>
    <row r="916" spans="1:25">
      <c r="A916" s="122"/>
      <c r="B916" s="103">
        <v>1</v>
      </c>
      <c r="C916" s="92">
        <v>2</v>
      </c>
      <c r="D916" s="94">
        <v>2.35</v>
      </c>
      <c r="E916" s="141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116">
        <v>16</v>
      </c>
    </row>
    <row r="917" spans="1:25">
      <c r="A917" s="122"/>
      <c r="B917" s="104" t="s">
        <v>155</v>
      </c>
      <c r="C917" s="96"/>
      <c r="D917" s="110">
        <v>2.2999999999999998</v>
      </c>
      <c r="E917" s="141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117"/>
    </row>
    <row r="918" spans="1:25">
      <c r="A918" s="122"/>
      <c r="B918" s="2" t="s">
        <v>156</v>
      </c>
      <c r="C918" s="118"/>
      <c r="D918" s="95">
        <v>2.2999999999999998</v>
      </c>
      <c r="E918" s="141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117">
        <v>2.2999999999999998</v>
      </c>
    </row>
    <row r="919" spans="1:25">
      <c r="A919" s="122"/>
      <c r="B919" s="2" t="s">
        <v>157</v>
      </c>
      <c r="C919" s="118"/>
      <c r="D919" s="95">
        <v>7.0710678118654821E-2</v>
      </c>
      <c r="E919" s="178"/>
      <c r="F919" s="179"/>
      <c r="G919" s="179"/>
      <c r="H919" s="179"/>
      <c r="I919" s="179"/>
      <c r="J919" s="179"/>
      <c r="K919" s="179"/>
      <c r="L919" s="179"/>
      <c r="M919" s="179"/>
      <c r="N919" s="179"/>
      <c r="O919" s="179"/>
      <c r="P919" s="179"/>
      <c r="Q919" s="179"/>
      <c r="R919" s="179"/>
      <c r="S919" s="179"/>
      <c r="T919" s="179"/>
      <c r="U919" s="179"/>
      <c r="V919" s="179"/>
      <c r="W919" s="179"/>
      <c r="X919" s="179"/>
      <c r="Y919" s="117"/>
    </row>
    <row r="920" spans="1:25">
      <c r="A920" s="122"/>
      <c r="B920" s="2" t="s">
        <v>93</v>
      </c>
      <c r="C920" s="118"/>
      <c r="D920" s="97">
        <v>3.0743773095067317E-2</v>
      </c>
      <c r="E920" s="141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120"/>
    </row>
    <row r="921" spans="1:25">
      <c r="A921" s="122"/>
      <c r="B921" s="105" t="s">
        <v>158</v>
      </c>
      <c r="C921" s="118"/>
      <c r="D921" s="97">
        <v>0</v>
      </c>
      <c r="E921" s="141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120"/>
    </row>
    <row r="922" spans="1:25">
      <c r="B922" s="128"/>
      <c r="C922" s="104"/>
      <c r="D922" s="115"/>
    </row>
    <row r="923" spans="1:25">
      <c r="B923" s="132" t="s">
        <v>269</v>
      </c>
      <c r="Y923" s="116" t="s">
        <v>170</v>
      </c>
    </row>
    <row r="924" spans="1:25">
      <c r="A924" s="112" t="s">
        <v>44</v>
      </c>
      <c r="B924" s="102" t="s">
        <v>119</v>
      </c>
      <c r="C924" s="99" t="s">
        <v>120</v>
      </c>
      <c r="D924" s="100" t="s">
        <v>141</v>
      </c>
      <c r="E924" s="101" t="s">
        <v>141</v>
      </c>
      <c r="F924" s="141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116">
        <v>1</v>
      </c>
    </row>
    <row r="925" spans="1:25">
      <c r="A925" s="122"/>
      <c r="B925" s="103" t="s">
        <v>142</v>
      </c>
      <c r="C925" s="92" t="s">
        <v>142</v>
      </c>
      <c r="D925" s="139" t="s">
        <v>143</v>
      </c>
      <c r="E925" s="140" t="s">
        <v>144</v>
      </c>
      <c r="F925" s="141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116" t="s">
        <v>3</v>
      </c>
    </row>
    <row r="926" spans="1:25">
      <c r="A926" s="122"/>
      <c r="B926" s="103"/>
      <c r="C926" s="92"/>
      <c r="D926" s="93" t="s">
        <v>153</v>
      </c>
      <c r="E926" s="94" t="s">
        <v>153</v>
      </c>
      <c r="F926" s="141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116">
        <v>0</v>
      </c>
    </row>
    <row r="927" spans="1:25">
      <c r="A927" s="122"/>
      <c r="B927" s="103"/>
      <c r="C927" s="92"/>
      <c r="D927" s="113"/>
      <c r="E927" s="113"/>
      <c r="F927" s="141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116">
        <v>0</v>
      </c>
    </row>
    <row r="928" spans="1:25">
      <c r="A928" s="122"/>
      <c r="B928" s="102">
        <v>1</v>
      </c>
      <c r="C928" s="98">
        <v>1</v>
      </c>
      <c r="D928" s="188"/>
      <c r="E928" s="188">
        <v>128</v>
      </c>
      <c r="F928" s="189"/>
      <c r="G928" s="190"/>
      <c r="H928" s="190"/>
      <c r="I928" s="190"/>
      <c r="J928" s="190"/>
      <c r="K928" s="190"/>
      <c r="L928" s="190"/>
      <c r="M928" s="190"/>
      <c r="N928" s="190"/>
      <c r="O928" s="190"/>
      <c r="P928" s="190"/>
      <c r="Q928" s="190"/>
      <c r="R928" s="190"/>
      <c r="S928" s="190"/>
      <c r="T928" s="190"/>
      <c r="U928" s="190"/>
      <c r="V928" s="190"/>
      <c r="W928" s="190"/>
      <c r="X928" s="190"/>
      <c r="Y928" s="191">
        <v>1</v>
      </c>
    </row>
    <row r="929" spans="1:25">
      <c r="A929" s="122"/>
      <c r="B929" s="103">
        <v>1</v>
      </c>
      <c r="C929" s="92">
        <v>2</v>
      </c>
      <c r="D929" s="192">
        <v>119</v>
      </c>
      <c r="E929" s="192">
        <v>125</v>
      </c>
      <c r="F929" s="189"/>
      <c r="G929" s="190"/>
      <c r="H929" s="190"/>
      <c r="I929" s="190"/>
      <c r="J929" s="190"/>
      <c r="K929" s="190"/>
      <c r="L929" s="190"/>
      <c r="M929" s="190"/>
      <c r="N929" s="190"/>
      <c r="O929" s="190"/>
      <c r="P929" s="190"/>
      <c r="Q929" s="190"/>
      <c r="R929" s="190"/>
      <c r="S929" s="190"/>
      <c r="T929" s="190"/>
      <c r="U929" s="190"/>
      <c r="V929" s="190"/>
      <c r="W929" s="190"/>
      <c r="X929" s="190"/>
      <c r="Y929" s="191">
        <v>17</v>
      </c>
    </row>
    <row r="930" spans="1:25">
      <c r="A930" s="122"/>
      <c r="B930" s="103">
        <v>1</v>
      </c>
      <c r="C930" s="92">
        <v>3</v>
      </c>
      <c r="D930" s="192"/>
      <c r="E930" s="192">
        <v>137</v>
      </c>
      <c r="F930" s="189"/>
      <c r="G930" s="190"/>
      <c r="H930" s="190"/>
      <c r="I930" s="190"/>
      <c r="J930" s="190"/>
      <c r="K930" s="190"/>
      <c r="L930" s="190"/>
      <c r="M930" s="190"/>
      <c r="N930" s="190"/>
      <c r="O930" s="190"/>
      <c r="P930" s="190"/>
      <c r="Q930" s="190"/>
      <c r="R930" s="190"/>
      <c r="S930" s="190"/>
      <c r="T930" s="190"/>
      <c r="U930" s="190"/>
      <c r="V930" s="190"/>
      <c r="W930" s="190"/>
      <c r="X930" s="190"/>
      <c r="Y930" s="191">
        <v>16</v>
      </c>
    </row>
    <row r="931" spans="1:25">
      <c r="A931" s="122"/>
      <c r="B931" s="103">
        <v>1</v>
      </c>
      <c r="C931" s="92">
        <v>4</v>
      </c>
      <c r="D931" s="192"/>
      <c r="E931" s="192">
        <v>127</v>
      </c>
      <c r="F931" s="189"/>
      <c r="G931" s="190"/>
      <c r="H931" s="190"/>
      <c r="I931" s="190"/>
      <c r="J931" s="190"/>
      <c r="K931" s="190"/>
      <c r="L931" s="190"/>
      <c r="M931" s="190"/>
      <c r="N931" s="190"/>
      <c r="O931" s="190"/>
      <c r="P931" s="190"/>
      <c r="Q931" s="190"/>
      <c r="R931" s="190"/>
      <c r="S931" s="190"/>
      <c r="T931" s="190"/>
      <c r="U931" s="190"/>
      <c r="V931" s="190"/>
      <c r="W931" s="190"/>
      <c r="X931" s="190"/>
      <c r="Y931" s="191">
        <v>121.083333333333</v>
      </c>
    </row>
    <row r="932" spans="1:25">
      <c r="A932" s="122"/>
      <c r="B932" s="103">
        <v>1</v>
      </c>
      <c r="C932" s="92">
        <v>5</v>
      </c>
      <c r="D932" s="192">
        <v>111</v>
      </c>
      <c r="E932" s="192">
        <v>123.00000000000001</v>
      </c>
      <c r="F932" s="189"/>
      <c r="G932" s="190"/>
      <c r="H932" s="190"/>
      <c r="I932" s="190"/>
      <c r="J932" s="190"/>
      <c r="K932" s="190"/>
      <c r="L932" s="190"/>
      <c r="M932" s="190"/>
      <c r="N932" s="190"/>
      <c r="O932" s="190"/>
      <c r="P932" s="190"/>
      <c r="Q932" s="190"/>
      <c r="R932" s="190"/>
      <c r="S932" s="190"/>
      <c r="T932" s="190"/>
      <c r="U932" s="190"/>
      <c r="V932" s="190"/>
      <c r="W932" s="190"/>
      <c r="X932" s="190"/>
      <c r="Y932" s="193"/>
    </row>
    <row r="933" spans="1:25">
      <c r="A933" s="122"/>
      <c r="B933" s="103">
        <v>1</v>
      </c>
      <c r="C933" s="92">
        <v>6</v>
      </c>
      <c r="D933" s="192"/>
      <c r="E933" s="192">
        <v>123.00000000000001</v>
      </c>
      <c r="F933" s="189"/>
      <c r="G933" s="190"/>
      <c r="H933" s="190"/>
      <c r="I933" s="190"/>
      <c r="J933" s="190"/>
      <c r="K933" s="190"/>
      <c r="L933" s="190"/>
      <c r="M933" s="190"/>
      <c r="N933" s="190"/>
      <c r="O933" s="190"/>
      <c r="P933" s="190"/>
      <c r="Q933" s="190"/>
      <c r="R933" s="190"/>
      <c r="S933" s="190"/>
      <c r="T933" s="190"/>
      <c r="U933" s="190"/>
      <c r="V933" s="190"/>
      <c r="W933" s="190"/>
      <c r="X933" s="190"/>
      <c r="Y933" s="193"/>
    </row>
    <row r="934" spans="1:25">
      <c r="A934" s="122"/>
      <c r="B934" s="104" t="s">
        <v>155</v>
      </c>
      <c r="C934" s="96"/>
      <c r="D934" s="194">
        <v>115</v>
      </c>
      <c r="E934" s="194">
        <v>127.16666666666667</v>
      </c>
      <c r="F934" s="189"/>
      <c r="G934" s="190"/>
      <c r="H934" s="190"/>
      <c r="I934" s="190"/>
      <c r="J934" s="190"/>
      <c r="K934" s="190"/>
      <c r="L934" s="190"/>
      <c r="M934" s="190"/>
      <c r="N934" s="190"/>
      <c r="O934" s="190"/>
      <c r="P934" s="190"/>
      <c r="Q934" s="190"/>
      <c r="R934" s="190"/>
      <c r="S934" s="190"/>
      <c r="T934" s="190"/>
      <c r="U934" s="190"/>
      <c r="V934" s="190"/>
      <c r="W934" s="190"/>
      <c r="X934" s="190"/>
      <c r="Y934" s="193"/>
    </row>
    <row r="935" spans="1:25">
      <c r="A935" s="122"/>
      <c r="B935" s="2" t="s">
        <v>156</v>
      </c>
      <c r="C935" s="118"/>
      <c r="D935" s="195">
        <v>115</v>
      </c>
      <c r="E935" s="195">
        <v>126</v>
      </c>
      <c r="F935" s="189"/>
      <c r="G935" s="190"/>
      <c r="H935" s="190"/>
      <c r="I935" s="190"/>
      <c r="J935" s="190"/>
      <c r="K935" s="190"/>
      <c r="L935" s="190"/>
      <c r="M935" s="190"/>
      <c r="N935" s="190"/>
      <c r="O935" s="190"/>
      <c r="P935" s="190"/>
      <c r="Q935" s="190"/>
      <c r="R935" s="190"/>
      <c r="S935" s="190"/>
      <c r="T935" s="190"/>
      <c r="U935" s="190"/>
      <c r="V935" s="190"/>
      <c r="W935" s="190"/>
      <c r="X935" s="190"/>
      <c r="Y935" s="193"/>
    </row>
    <row r="936" spans="1:25">
      <c r="A936" s="122"/>
      <c r="B936" s="2" t="s">
        <v>157</v>
      </c>
      <c r="C936" s="118"/>
      <c r="D936" s="195">
        <v>5.6568542494923806</v>
      </c>
      <c r="E936" s="195">
        <v>5.2313159593611456</v>
      </c>
      <c r="F936" s="189"/>
      <c r="G936" s="190"/>
      <c r="H936" s="190"/>
      <c r="I936" s="190"/>
      <c r="J936" s="190"/>
      <c r="K936" s="190"/>
      <c r="L936" s="190"/>
      <c r="M936" s="190"/>
      <c r="N936" s="190"/>
      <c r="O936" s="190"/>
      <c r="P936" s="190"/>
      <c r="Q936" s="190"/>
      <c r="R936" s="190"/>
      <c r="S936" s="190"/>
      <c r="T936" s="190"/>
      <c r="U936" s="190"/>
      <c r="V936" s="190"/>
      <c r="W936" s="190"/>
      <c r="X936" s="190"/>
      <c r="Y936" s="193"/>
    </row>
    <row r="937" spans="1:25">
      <c r="A937" s="122"/>
      <c r="B937" s="2" t="s">
        <v>93</v>
      </c>
      <c r="C937" s="118"/>
      <c r="D937" s="97">
        <v>4.9190036952107656E-2</v>
      </c>
      <c r="E937" s="97">
        <v>4.1137478055264576E-2</v>
      </c>
      <c r="F937" s="141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120"/>
    </row>
    <row r="938" spans="1:25">
      <c r="A938" s="122"/>
      <c r="B938" s="105" t="s">
        <v>158</v>
      </c>
      <c r="C938" s="118"/>
      <c r="D938" s="97">
        <v>-5.0240880935991883E-2</v>
      </c>
      <c r="E938" s="97">
        <v>5.0240880935997323E-2</v>
      </c>
      <c r="F938" s="141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120"/>
    </row>
    <row r="939" spans="1:25">
      <c r="B939" s="128"/>
      <c r="C939" s="104"/>
      <c r="D939" s="115"/>
      <c r="E939" s="115"/>
    </row>
    <row r="940" spans="1:25">
      <c r="B940" s="132" t="s">
        <v>270</v>
      </c>
      <c r="Y940" s="116" t="s">
        <v>170</v>
      </c>
    </row>
    <row r="941" spans="1:25">
      <c r="A941" s="112" t="s">
        <v>45</v>
      </c>
      <c r="B941" s="102" t="s">
        <v>119</v>
      </c>
      <c r="C941" s="99" t="s">
        <v>120</v>
      </c>
      <c r="D941" s="100" t="s">
        <v>141</v>
      </c>
      <c r="E941" s="101" t="s">
        <v>141</v>
      </c>
      <c r="F941" s="141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116">
        <v>1</v>
      </c>
    </row>
    <row r="942" spans="1:25">
      <c r="A942" s="122"/>
      <c r="B942" s="103" t="s">
        <v>142</v>
      </c>
      <c r="C942" s="92" t="s">
        <v>142</v>
      </c>
      <c r="D942" s="139" t="s">
        <v>143</v>
      </c>
      <c r="E942" s="140" t="s">
        <v>144</v>
      </c>
      <c r="F942" s="141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116" t="s">
        <v>3</v>
      </c>
    </row>
    <row r="943" spans="1:25">
      <c r="A943" s="122"/>
      <c r="B943" s="103"/>
      <c r="C943" s="92"/>
      <c r="D943" s="93" t="s">
        <v>153</v>
      </c>
      <c r="E943" s="94" t="s">
        <v>153</v>
      </c>
      <c r="F943" s="141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116">
        <v>0</v>
      </c>
    </row>
    <row r="944" spans="1:25">
      <c r="A944" s="122"/>
      <c r="B944" s="103"/>
      <c r="C944" s="92"/>
      <c r="D944" s="113"/>
      <c r="E944" s="113"/>
      <c r="F944" s="141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116">
        <v>0</v>
      </c>
    </row>
    <row r="945" spans="1:25">
      <c r="A945" s="122"/>
      <c r="B945" s="102">
        <v>1</v>
      </c>
      <c r="C945" s="98">
        <v>1</v>
      </c>
      <c r="D945" s="188"/>
      <c r="E945" s="188">
        <v>54</v>
      </c>
      <c r="F945" s="189"/>
      <c r="G945" s="190"/>
      <c r="H945" s="190"/>
      <c r="I945" s="190"/>
      <c r="J945" s="190"/>
      <c r="K945" s="190"/>
      <c r="L945" s="190"/>
      <c r="M945" s="190"/>
      <c r="N945" s="190"/>
      <c r="O945" s="190"/>
      <c r="P945" s="190"/>
      <c r="Q945" s="190"/>
      <c r="R945" s="190"/>
      <c r="S945" s="190"/>
      <c r="T945" s="190"/>
      <c r="U945" s="190"/>
      <c r="V945" s="190"/>
      <c r="W945" s="190"/>
      <c r="X945" s="190"/>
      <c r="Y945" s="191">
        <v>1</v>
      </c>
    </row>
    <row r="946" spans="1:25">
      <c r="A946" s="122"/>
      <c r="B946" s="103">
        <v>1</v>
      </c>
      <c r="C946" s="92">
        <v>2</v>
      </c>
      <c r="D946" s="192">
        <v>110</v>
      </c>
      <c r="E946" s="192">
        <v>54</v>
      </c>
      <c r="F946" s="189"/>
      <c r="G946" s="190"/>
      <c r="H946" s="190"/>
      <c r="I946" s="190"/>
      <c r="J946" s="190"/>
      <c r="K946" s="190"/>
      <c r="L946" s="190"/>
      <c r="M946" s="190"/>
      <c r="N946" s="190"/>
      <c r="O946" s="190"/>
      <c r="P946" s="190"/>
      <c r="Q946" s="190"/>
      <c r="R946" s="190"/>
      <c r="S946" s="190"/>
      <c r="T946" s="190"/>
      <c r="U946" s="190"/>
      <c r="V946" s="190"/>
      <c r="W946" s="190"/>
      <c r="X946" s="190"/>
      <c r="Y946" s="191">
        <v>18</v>
      </c>
    </row>
    <row r="947" spans="1:25">
      <c r="A947" s="122"/>
      <c r="B947" s="103">
        <v>1</v>
      </c>
      <c r="C947" s="92">
        <v>3</v>
      </c>
      <c r="D947" s="192"/>
      <c r="E947" s="192">
        <v>54</v>
      </c>
      <c r="F947" s="189"/>
      <c r="G947" s="190"/>
      <c r="H947" s="190"/>
      <c r="I947" s="190"/>
      <c r="J947" s="190"/>
      <c r="K947" s="190"/>
      <c r="L947" s="190"/>
      <c r="M947" s="190"/>
      <c r="N947" s="190"/>
      <c r="O947" s="190"/>
      <c r="P947" s="190"/>
      <c r="Q947" s="190"/>
      <c r="R947" s="190"/>
      <c r="S947" s="190"/>
      <c r="T947" s="190"/>
      <c r="U947" s="190"/>
      <c r="V947" s="190"/>
      <c r="W947" s="190"/>
      <c r="X947" s="190"/>
      <c r="Y947" s="191">
        <v>16</v>
      </c>
    </row>
    <row r="948" spans="1:25">
      <c r="A948" s="122"/>
      <c r="B948" s="103">
        <v>1</v>
      </c>
      <c r="C948" s="92">
        <v>4</v>
      </c>
      <c r="D948" s="192"/>
      <c r="E948" s="192">
        <v>54</v>
      </c>
      <c r="F948" s="189"/>
      <c r="G948" s="190"/>
      <c r="H948" s="190"/>
      <c r="I948" s="190"/>
      <c r="J948" s="190"/>
      <c r="K948" s="190"/>
      <c r="L948" s="190"/>
      <c r="M948" s="190"/>
      <c r="N948" s="190"/>
      <c r="O948" s="190"/>
      <c r="P948" s="190"/>
      <c r="Q948" s="190"/>
      <c r="R948" s="190"/>
      <c r="S948" s="190"/>
      <c r="T948" s="190"/>
      <c r="U948" s="190"/>
      <c r="V948" s="190"/>
      <c r="W948" s="190"/>
      <c r="X948" s="190"/>
      <c r="Y948" s="191">
        <v>81.6666666666667</v>
      </c>
    </row>
    <row r="949" spans="1:25">
      <c r="A949" s="122"/>
      <c r="B949" s="103">
        <v>1</v>
      </c>
      <c r="C949" s="92">
        <v>5</v>
      </c>
      <c r="D949" s="192">
        <v>107</v>
      </c>
      <c r="E949" s="192">
        <v>56</v>
      </c>
      <c r="F949" s="189"/>
      <c r="G949" s="190"/>
      <c r="H949" s="190"/>
      <c r="I949" s="190"/>
      <c r="J949" s="190"/>
      <c r="K949" s="190"/>
      <c r="L949" s="190"/>
      <c r="M949" s="190"/>
      <c r="N949" s="190"/>
      <c r="O949" s="190"/>
      <c r="P949" s="190"/>
      <c r="Q949" s="190"/>
      <c r="R949" s="190"/>
      <c r="S949" s="190"/>
      <c r="T949" s="190"/>
      <c r="U949" s="190"/>
      <c r="V949" s="190"/>
      <c r="W949" s="190"/>
      <c r="X949" s="190"/>
      <c r="Y949" s="193"/>
    </row>
    <row r="950" spans="1:25">
      <c r="A950" s="122"/>
      <c r="B950" s="103">
        <v>1</v>
      </c>
      <c r="C950" s="92">
        <v>6</v>
      </c>
      <c r="D950" s="192"/>
      <c r="E950" s="192">
        <v>57</v>
      </c>
      <c r="F950" s="189"/>
      <c r="G950" s="190"/>
      <c r="H950" s="190"/>
      <c r="I950" s="190"/>
      <c r="J950" s="190"/>
      <c r="K950" s="190"/>
      <c r="L950" s="190"/>
      <c r="M950" s="190"/>
      <c r="N950" s="190"/>
      <c r="O950" s="190"/>
      <c r="P950" s="190"/>
      <c r="Q950" s="190"/>
      <c r="R950" s="190"/>
      <c r="S950" s="190"/>
      <c r="T950" s="190"/>
      <c r="U950" s="190"/>
      <c r="V950" s="190"/>
      <c r="W950" s="190"/>
      <c r="X950" s="190"/>
      <c r="Y950" s="193"/>
    </row>
    <row r="951" spans="1:25">
      <c r="A951" s="122"/>
      <c r="B951" s="104" t="s">
        <v>155</v>
      </c>
      <c r="C951" s="96"/>
      <c r="D951" s="194">
        <v>108.5</v>
      </c>
      <c r="E951" s="194">
        <v>54.833333333333336</v>
      </c>
      <c r="F951" s="189"/>
      <c r="G951" s="190"/>
      <c r="H951" s="190"/>
      <c r="I951" s="190"/>
      <c r="J951" s="190"/>
      <c r="K951" s="190"/>
      <c r="L951" s="190"/>
      <c r="M951" s="190"/>
      <c r="N951" s="190"/>
      <c r="O951" s="190"/>
      <c r="P951" s="190"/>
      <c r="Q951" s="190"/>
      <c r="R951" s="190"/>
      <c r="S951" s="190"/>
      <c r="T951" s="190"/>
      <c r="U951" s="190"/>
      <c r="V951" s="190"/>
      <c r="W951" s="190"/>
      <c r="X951" s="190"/>
      <c r="Y951" s="193"/>
    </row>
    <row r="952" spans="1:25">
      <c r="A952" s="122"/>
      <c r="B952" s="2" t="s">
        <v>156</v>
      </c>
      <c r="C952" s="118"/>
      <c r="D952" s="195">
        <v>108.5</v>
      </c>
      <c r="E952" s="195">
        <v>54</v>
      </c>
      <c r="F952" s="189"/>
      <c r="G952" s="190"/>
      <c r="H952" s="190"/>
      <c r="I952" s="190"/>
      <c r="J952" s="190"/>
      <c r="K952" s="190"/>
      <c r="L952" s="190"/>
      <c r="M952" s="190"/>
      <c r="N952" s="190"/>
      <c r="O952" s="190"/>
      <c r="P952" s="190"/>
      <c r="Q952" s="190"/>
      <c r="R952" s="190"/>
      <c r="S952" s="190"/>
      <c r="T952" s="190"/>
      <c r="U952" s="190"/>
      <c r="V952" s="190"/>
      <c r="W952" s="190"/>
      <c r="X952" s="190"/>
      <c r="Y952" s="193"/>
    </row>
    <row r="953" spans="1:25">
      <c r="A953" s="122"/>
      <c r="B953" s="2" t="s">
        <v>157</v>
      </c>
      <c r="C953" s="118"/>
      <c r="D953" s="195">
        <v>2.1213203435596424</v>
      </c>
      <c r="E953" s="195">
        <v>1.3291601358251257</v>
      </c>
      <c r="F953" s="189"/>
      <c r="G953" s="190"/>
      <c r="H953" s="190"/>
      <c r="I953" s="190"/>
      <c r="J953" s="190"/>
      <c r="K953" s="190"/>
      <c r="L953" s="190"/>
      <c r="M953" s="190"/>
      <c r="N953" s="190"/>
      <c r="O953" s="190"/>
      <c r="P953" s="190"/>
      <c r="Q953" s="190"/>
      <c r="R953" s="190"/>
      <c r="S953" s="190"/>
      <c r="T953" s="190"/>
      <c r="U953" s="190"/>
      <c r="V953" s="190"/>
      <c r="W953" s="190"/>
      <c r="X953" s="190"/>
      <c r="Y953" s="193"/>
    </row>
    <row r="954" spans="1:25">
      <c r="A954" s="122"/>
      <c r="B954" s="2" t="s">
        <v>93</v>
      </c>
      <c r="C954" s="118"/>
      <c r="D954" s="97">
        <v>1.9551339571978271E-2</v>
      </c>
      <c r="E954" s="97">
        <v>2.4240002477053962E-2</v>
      </c>
      <c r="F954" s="141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120"/>
    </row>
    <row r="955" spans="1:25">
      <c r="A955" s="122"/>
      <c r="B955" s="105" t="s">
        <v>158</v>
      </c>
      <c r="C955" s="118"/>
      <c r="D955" s="97">
        <v>0.32857142857142807</v>
      </c>
      <c r="E955" s="97">
        <v>-0.32857142857142885</v>
      </c>
      <c r="F955" s="141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120"/>
    </row>
    <row r="956" spans="1:25">
      <c r="B956" s="128"/>
      <c r="C956" s="104"/>
      <c r="D956" s="115"/>
      <c r="E956" s="115"/>
    </row>
  </sheetData>
  <dataConsolidate/>
  <conditionalFormatting sqref="C29:C34 C46:C51 C63:C68 C80:C85 C97:C102 C114:C119 C131:C136 C148:C153 C165:C170 C182:C187 C195:C200 C225:C230 C238:C243 C251:C256 C268:C273 C285:C290 C298:C303 C315:C320 C332:C337 C345:C350 C358:C363 C375:C380 C392:C397 C409:C414 C422:C427 C439:C444 C456:C461 C490:C495 C507:C512 C520:C525 C537:C542 C554:C559 C571:C576 C584:C589 C601:C606 C614:C619 C631:C636 C648:C653 C665:C670 C682:C687 C695:C700 C712:C717 C729:C734 C746:C751 C759:C764 C776:C781 C793:C798 C810:C815 C823:C828 C836:C841 C853:C858 C870:C875 C887:C892 C904:C909 C917:C922 C934:C939 C951:C956 C2:O17 D19:D34 D36:E51 D53:E68 D70:E85 D87:E102 D104:D119 D121:E136 D138:E153 D155:E170 D172:D187 D189:D200 C212:V217 D202:V210 D219:D230 D232:D243 D245:D256 D258:D273 D275:E290 D292:D303 D305:E320 D322:D337 D339:D350 D352:D363 D365:D380 D382:E397 D399:E414 D416:D427 D429:D444 D446:D461 C473:V478 D463:V471 D480:D495 D497:E512 D514:D525 D527:E542 D544:D559 D561:E576 D578:D589 D591:E606 D608:D619 D621:T636 D638:E653 D655:E670 D672:E687 D689:D700 D702:E717 D719:E734 D736:E751 D753:D764 D766:E781 D783:E798 D800:D815 D817:D828 D830:D841 D843:E858 D860:D875 D877:E892 D894:E909 D911:D922 D924:E939 D941:E956">
    <cfRule type="expression" dxfId="251" priority="537" stopIfTrue="1">
      <formula>AND(ISBLANK(INDIRECT(Anlyt_LabRefLastCol)),ISBLANK(INDIRECT(Anlyt_LabRefThisCol)))</formula>
    </cfRule>
    <cfRule type="expression" dxfId="250" priority="538">
      <formula>ISBLANK(INDIRECT(Anlyt_LabRefThisCol))</formula>
    </cfRule>
  </conditionalFormatting>
  <conditionalFormatting sqref="B206:C211 B467:C472 B6:O11 B23:D28 B40:E45 B57:E62 B74:E79 B91:E96 B108:D113 B125:E130 B142:E147 B159:E164 B176:D181 B193:D194 D206:V210 B223:D224 B236:D237 B249:D250 B262:D267 B279:E284 B296:D297 B309:E314 B326:D331 B343:D344 B356:D357 B369:D374 B386:E391 B403:E408 B420:D421 B433:D438 B450:D455 D467:V471 B484:D489 B501:E506 B518:D519 B531:E536 B548:D553 B565:E570 B582:D583 B595:E600 B612:D613 B625:T630 B642:E647 B659:E664 B676:E681 B693:D694 B706:E711 B723:E728 B740:E745 B757:D758 B770:E775 B787:E792 B804:D809 B821:D822 B834:D835 B847:E852 B864:D869 B881:E886 B898:E903 B915:D916 B928:E933 B945:E950">
    <cfRule type="expression" dxfId="249" priority="539">
      <formula>AND($B6&lt;&gt;$B5,NOT(ISBLANK(INDIRECT(Anlyt_LabRefThisCol))))</formula>
    </cfRule>
  </conditionalFormatting>
  <conditionalFormatting sqref="C19:C28">
    <cfRule type="expression" dxfId="248" priority="528" stopIfTrue="1">
      <formula>AND(ISBLANK(INDIRECT(Anlyt_LabRefLastCol)),ISBLANK(INDIRECT(Anlyt_LabRefThisCol)))</formula>
    </cfRule>
    <cfRule type="expression" dxfId="247" priority="529">
      <formula>ISBLANK(INDIRECT(Anlyt_LabRefThisCol))</formula>
    </cfRule>
  </conditionalFormatting>
  <conditionalFormatting sqref="C36:C45">
    <cfRule type="expression" dxfId="246" priority="519" stopIfTrue="1">
      <formula>AND(ISBLANK(INDIRECT(Anlyt_LabRefLastCol)),ISBLANK(INDIRECT(Anlyt_LabRefThisCol)))</formula>
    </cfRule>
    <cfRule type="expression" dxfId="245" priority="520">
      <formula>ISBLANK(INDIRECT(Anlyt_LabRefThisCol))</formula>
    </cfRule>
  </conditionalFormatting>
  <conditionalFormatting sqref="C53:C62">
    <cfRule type="expression" dxfId="244" priority="510" stopIfTrue="1">
      <formula>AND(ISBLANK(INDIRECT(Anlyt_LabRefLastCol)),ISBLANK(INDIRECT(Anlyt_LabRefThisCol)))</formula>
    </cfRule>
    <cfRule type="expression" dxfId="243" priority="511">
      <formula>ISBLANK(INDIRECT(Anlyt_LabRefThisCol))</formula>
    </cfRule>
  </conditionalFormatting>
  <conditionalFormatting sqref="C70:C79">
    <cfRule type="expression" dxfId="242" priority="501" stopIfTrue="1">
      <formula>AND(ISBLANK(INDIRECT(Anlyt_LabRefLastCol)),ISBLANK(INDIRECT(Anlyt_LabRefThisCol)))</formula>
    </cfRule>
    <cfRule type="expression" dxfId="241" priority="502">
      <formula>ISBLANK(INDIRECT(Anlyt_LabRefThisCol))</formula>
    </cfRule>
  </conditionalFormatting>
  <conditionalFormatting sqref="C87:C96">
    <cfRule type="expression" dxfId="240" priority="492" stopIfTrue="1">
      <formula>AND(ISBLANK(INDIRECT(Anlyt_LabRefLastCol)),ISBLANK(INDIRECT(Anlyt_LabRefThisCol)))</formula>
    </cfRule>
    <cfRule type="expression" dxfId="239" priority="493">
      <formula>ISBLANK(INDIRECT(Anlyt_LabRefThisCol))</formula>
    </cfRule>
  </conditionalFormatting>
  <conditionalFormatting sqref="C104:C113">
    <cfRule type="expression" dxfId="238" priority="483" stopIfTrue="1">
      <formula>AND(ISBLANK(INDIRECT(Anlyt_LabRefLastCol)),ISBLANK(INDIRECT(Anlyt_LabRefThisCol)))</formula>
    </cfRule>
    <cfRule type="expression" dxfId="237" priority="484">
      <formula>ISBLANK(INDIRECT(Anlyt_LabRefThisCol))</formula>
    </cfRule>
  </conditionalFormatting>
  <conditionalFormatting sqref="C121:C130">
    <cfRule type="expression" dxfId="236" priority="474" stopIfTrue="1">
      <formula>AND(ISBLANK(INDIRECT(Anlyt_LabRefLastCol)),ISBLANK(INDIRECT(Anlyt_LabRefThisCol)))</formula>
    </cfRule>
    <cfRule type="expression" dxfId="235" priority="475">
      <formula>ISBLANK(INDIRECT(Anlyt_LabRefThisCol))</formula>
    </cfRule>
  </conditionalFormatting>
  <conditionalFormatting sqref="C138:C147">
    <cfRule type="expression" dxfId="234" priority="465" stopIfTrue="1">
      <formula>AND(ISBLANK(INDIRECT(Anlyt_LabRefLastCol)),ISBLANK(INDIRECT(Anlyt_LabRefThisCol)))</formula>
    </cfRule>
    <cfRule type="expression" dxfId="233" priority="466">
      <formula>ISBLANK(INDIRECT(Anlyt_LabRefThisCol))</formula>
    </cfRule>
  </conditionalFormatting>
  <conditionalFormatting sqref="C155:C164">
    <cfRule type="expression" dxfId="232" priority="456" stopIfTrue="1">
      <formula>AND(ISBLANK(INDIRECT(Anlyt_LabRefLastCol)),ISBLANK(INDIRECT(Anlyt_LabRefThisCol)))</formula>
    </cfRule>
    <cfRule type="expression" dxfId="231" priority="457">
      <formula>ISBLANK(INDIRECT(Anlyt_LabRefThisCol))</formula>
    </cfRule>
  </conditionalFormatting>
  <conditionalFormatting sqref="C172:C181">
    <cfRule type="expression" dxfId="230" priority="447" stopIfTrue="1">
      <formula>AND(ISBLANK(INDIRECT(Anlyt_LabRefLastCol)),ISBLANK(INDIRECT(Anlyt_LabRefThisCol)))</formula>
    </cfRule>
    <cfRule type="expression" dxfId="229" priority="448">
      <formula>ISBLANK(INDIRECT(Anlyt_LabRefThisCol))</formula>
    </cfRule>
  </conditionalFormatting>
  <conditionalFormatting sqref="C189:C194">
    <cfRule type="expression" dxfId="228" priority="438" stopIfTrue="1">
      <formula>AND(ISBLANK(INDIRECT(Anlyt_LabRefLastCol)),ISBLANK(INDIRECT(Anlyt_LabRefThisCol)))</formula>
    </cfRule>
    <cfRule type="expression" dxfId="227" priority="439">
      <formula>ISBLANK(INDIRECT(Anlyt_LabRefThisCol))</formula>
    </cfRule>
  </conditionalFormatting>
  <conditionalFormatting sqref="C202:C211 D211:V211">
    <cfRule type="expression" dxfId="226" priority="429" stopIfTrue="1">
      <formula>AND(ISBLANK(INDIRECT(Anlyt_LabRefLastCol)),ISBLANK(INDIRECT(Anlyt_LabRefThisCol)))</formula>
    </cfRule>
    <cfRule type="expression" dxfId="225" priority="430">
      <formula>ISBLANK(INDIRECT(Anlyt_LabRefThisCol))</formula>
    </cfRule>
  </conditionalFormatting>
  <conditionalFormatting sqref="D211:V211">
    <cfRule type="expression" dxfId="224" priority="431">
      <formula>AND($B211&lt;&gt;$B210,NOT(ISBLANK(INDIRECT(Anlyt_LabRefThisCol))))</formula>
    </cfRule>
  </conditionalFormatting>
  <conditionalFormatting sqref="C219:C224">
    <cfRule type="expression" dxfId="223" priority="420" stopIfTrue="1">
      <formula>AND(ISBLANK(INDIRECT(Anlyt_LabRefLastCol)),ISBLANK(INDIRECT(Anlyt_LabRefThisCol)))</formula>
    </cfRule>
    <cfRule type="expression" dxfId="222" priority="421">
      <formula>ISBLANK(INDIRECT(Anlyt_LabRefThisCol))</formula>
    </cfRule>
  </conditionalFormatting>
  <conditionalFormatting sqref="C232:C237">
    <cfRule type="expression" dxfId="221" priority="411" stopIfTrue="1">
      <formula>AND(ISBLANK(INDIRECT(Anlyt_LabRefLastCol)),ISBLANK(INDIRECT(Anlyt_LabRefThisCol)))</formula>
    </cfRule>
    <cfRule type="expression" dxfId="220" priority="412">
      <formula>ISBLANK(INDIRECT(Anlyt_LabRefThisCol))</formula>
    </cfRule>
  </conditionalFormatting>
  <conditionalFormatting sqref="C245:C250">
    <cfRule type="expression" dxfId="219" priority="402" stopIfTrue="1">
      <formula>AND(ISBLANK(INDIRECT(Anlyt_LabRefLastCol)),ISBLANK(INDIRECT(Anlyt_LabRefThisCol)))</formula>
    </cfRule>
    <cfRule type="expression" dxfId="218" priority="403">
      <formula>ISBLANK(INDIRECT(Anlyt_LabRefThisCol))</formula>
    </cfRule>
  </conditionalFormatting>
  <conditionalFormatting sqref="C258:C267">
    <cfRule type="expression" dxfId="217" priority="393" stopIfTrue="1">
      <formula>AND(ISBLANK(INDIRECT(Anlyt_LabRefLastCol)),ISBLANK(INDIRECT(Anlyt_LabRefThisCol)))</formula>
    </cfRule>
    <cfRule type="expression" dxfId="216" priority="394">
      <formula>ISBLANK(INDIRECT(Anlyt_LabRefThisCol))</formula>
    </cfRule>
  </conditionalFormatting>
  <conditionalFormatting sqref="C275:C284">
    <cfRule type="expression" dxfId="215" priority="384" stopIfTrue="1">
      <formula>AND(ISBLANK(INDIRECT(Anlyt_LabRefLastCol)),ISBLANK(INDIRECT(Anlyt_LabRefThisCol)))</formula>
    </cfRule>
    <cfRule type="expression" dxfId="214" priority="385">
      <formula>ISBLANK(INDIRECT(Anlyt_LabRefThisCol))</formula>
    </cfRule>
  </conditionalFormatting>
  <conditionalFormatting sqref="C292:C297">
    <cfRule type="expression" dxfId="213" priority="375" stopIfTrue="1">
      <formula>AND(ISBLANK(INDIRECT(Anlyt_LabRefLastCol)),ISBLANK(INDIRECT(Anlyt_LabRefThisCol)))</formula>
    </cfRule>
    <cfRule type="expression" dxfId="212" priority="376">
      <formula>ISBLANK(INDIRECT(Anlyt_LabRefThisCol))</formula>
    </cfRule>
  </conditionalFormatting>
  <conditionalFormatting sqref="C305:C314">
    <cfRule type="expression" dxfId="211" priority="366" stopIfTrue="1">
      <formula>AND(ISBLANK(INDIRECT(Anlyt_LabRefLastCol)),ISBLANK(INDIRECT(Anlyt_LabRefThisCol)))</formula>
    </cfRule>
    <cfRule type="expression" dxfId="210" priority="367">
      <formula>ISBLANK(INDIRECT(Anlyt_LabRefThisCol))</formula>
    </cfRule>
  </conditionalFormatting>
  <conditionalFormatting sqref="C322:C331">
    <cfRule type="expression" dxfId="209" priority="357" stopIfTrue="1">
      <formula>AND(ISBLANK(INDIRECT(Anlyt_LabRefLastCol)),ISBLANK(INDIRECT(Anlyt_LabRefThisCol)))</formula>
    </cfRule>
    <cfRule type="expression" dxfId="208" priority="358">
      <formula>ISBLANK(INDIRECT(Anlyt_LabRefThisCol))</formula>
    </cfRule>
  </conditionalFormatting>
  <conditionalFormatting sqref="C339:C344">
    <cfRule type="expression" dxfId="207" priority="348" stopIfTrue="1">
      <formula>AND(ISBLANK(INDIRECT(Anlyt_LabRefLastCol)),ISBLANK(INDIRECT(Anlyt_LabRefThisCol)))</formula>
    </cfRule>
    <cfRule type="expression" dxfId="206" priority="349">
      <formula>ISBLANK(INDIRECT(Anlyt_LabRefThisCol))</formula>
    </cfRule>
  </conditionalFormatting>
  <conditionalFormatting sqref="C352:C357">
    <cfRule type="expression" dxfId="205" priority="339" stopIfTrue="1">
      <formula>AND(ISBLANK(INDIRECT(Anlyt_LabRefLastCol)),ISBLANK(INDIRECT(Anlyt_LabRefThisCol)))</formula>
    </cfRule>
    <cfRule type="expression" dxfId="204" priority="340">
      <formula>ISBLANK(INDIRECT(Anlyt_LabRefThisCol))</formula>
    </cfRule>
  </conditionalFormatting>
  <conditionalFormatting sqref="C365:C374">
    <cfRule type="expression" dxfId="203" priority="330" stopIfTrue="1">
      <formula>AND(ISBLANK(INDIRECT(Anlyt_LabRefLastCol)),ISBLANK(INDIRECT(Anlyt_LabRefThisCol)))</formula>
    </cfRule>
    <cfRule type="expression" dxfId="202" priority="331">
      <formula>ISBLANK(INDIRECT(Anlyt_LabRefThisCol))</formula>
    </cfRule>
  </conditionalFormatting>
  <conditionalFormatting sqref="C382:C391">
    <cfRule type="expression" dxfId="201" priority="321" stopIfTrue="1">
      <formula>AND(ISBLANK(INDIRECT(Anlyt_LabRefLastCol)),ISBLANK(INDIRECT(Anlyt_LabRefThisCol)))</formula>
    </cfRule>
    <cfRule type="expression" dxfId="200" priority="322">
      <formula>ISBLANK(INDIRECT(Anlyt_LabRefThisCol))</formula>
    </cfRule>
  </conditionalFormatting>
  <conditionalFormatting sqref="C399:C408">
    <cfRule type="expression" dxfId="199" priority="312" stopIfTrue="1">
      <formula>AND(ISBLANK(INDIRECT(Anlyt_LabRefLastCol)),ISBLANK(INDIRECT(Anlyt_LabRefThisCol)))</formula>
    </cfRule>
    <cfRule type="expression" dxfId="198" priority="313">
      <formula>ISBLANK(INDIRECT(Anlyt_LabRefThisCol))</formula>
    </cfRule>
  </conditionalFormatting>
  <conditionalFormatting sqref="C416:C421">
    <cfRule type="expression" dxfId="197" priority="303" stopIfTrue="1">
      <formula>AND(ISBLANK(INDIRECT(Anlyt_LabRefLastCol)),ISBLANK(INDIRECT(Anlyt_LabRefThisCol)))</formula>
    </cfRule>
    <cfRule type="expression" dxfId="196" priority="304">
      <formula>ISBLANK(INDIRECT(Anlyt_LabRefThisCol))</formula>
    </cfRule>
  </conditionalFormatting>
  <conditionalFormatting sqref="C429:C438">
    <cfRule type="expression" dxfId="195" priority="294" stopIfTrue="1">
      <formula>AND(ISBLANK(INDIRECT(Anlyt_LabRefLastCol)),ISBLANK(INDIRECT(Anlyt_LabRefThisCol)))</formula>
    </cfRule>
    <cfRule type="expression" dxfId="194" priority="295">
      <formula>ISBLANK(INDIRECT(Anlyt_LabRefThisCol))</formula>
    </cfRule>
  </conditionalFormatting>
  <conditionalFormatting sqref="C446:C455">
    <cfRule type="expression" dxfId="193" priority="285" stopIfTrue="1">
      <formula>AND(ISBLANK(INDIRECT(Anlyt_LabRefLastCol)),ISBLANK(INDIRECT(Anlyt_LabRefThisCol)))</formula>
    </cfRule>
    <cfRule type="expression" dxfId="192" priority="286">
      <formula>ISBLANK(INDIRECT(Anlyt_LabRefThisCol))</formula>
    </cfRule>
  </conditionalFormatting>
  <conditionalFormatting sqref="C463:C472 D472:V472">
    <cfRule type="expression" dxfId="191" priority="276" stopIfTrue="1">
      <formula>AND(ISBLANK(INDIRECT(Anlyt_LabRefLastCol)),ISBLANK(INDIRECT(Anlyt_LabRefThisCol)))</formula>
    </cfRule>
    <cfRule type="expression" dxfId="190" priority="277">
      <formula>ISBLANK(INDIRECT(Anlyt_LabRefThisCol))</formula>
    </cfRule>
  </conditionalFormatting>
  <conditionalFormatting sqref="D472:V472">
    <cfRule type="expression" dxfId="189" priority="278">
      <formula>AND($B472&lt;&gt;$B471,NOT(ISBLANK(INDIRECT(Anlyt_LabRefThisCol))))</formula>
    </cfRule>
  </conditionalFormatting>
  <conditionalFormatting sqref="C480:C489">
    <cfRule type="expression" dxfId="188" priority="267" stopIfTrue="1">
      <formula>AND(ISBLANK(INDIRECT(Anlyt_LabRefLastCol)),ISBLANK(INDIRECT(Anlyt_LabRefThisCol)))</formula>
    </cfRule>
    <cfRule type="expression" dxfId="187" priority="268">
      <formula>ISBLANK(INDIRECT(Anlyt_LabRefThisCol))</formula>
    </cfRule>
  </conditionalFormatting>
  <conditionalFormatting sqref="C497:C506">
    <cfRule type="expression" dxfId="186" priority="258" stopIfTrue="1">
      <formula>AND(ISBLANK(INDIRECT(Anlyt_LabRefLastCol)),ISBLANK(INDIRECT(Anlyt_LabRefThisCol)))</formula>
    </cfRule>
    <cfRule type="expression" dxfId="185" priority="259">
      <formula>ISBLANK(INDIRECT(Anlyt_LabRefThisCol))</formula>
    </cfRule>
  </conditionalFormatting>
  <conditionalFormatting sqref="C514:C519">
    <cfRule type="expression" dxfId="184" priority="249" stopIfTrue="1">
      <formula>AND(ISBLANK(INDIRECT(Anlyt_LabRefLastCol)),ISBLANK(INDIRECT(Anlyt_LabRefThisCol)))</formula>
    </cfRule>
    <cfRule type="expression" dxfId="183" priority="250">
      <formula>ISBLANK(INDIRECT(Anlyt_LabRefThisCol))</formula>
    </cfRule>
  </conditionalFormatting>
  <conditionalFormatting sqref="C527:C536">
    <cfRule type="expression" dxfId="182" priority="240" stopIfTrue="1">
      <formula>AND(ISBLANK(INDIRECT(Anlyt_LabRefLastCol)),ISBLANK(INDIRECT(Anlyt_LabRefThisCol)))</formula>
    </cfRule>
    <cfRule type="expression" dxfId="181" priority="241">
      <formula>ISBLANK(INDIRECT(Anlyt_LabRefThisCol))</formula>
    </cfRule>
  </conditionalFormatting>
  <conditionalFormatting sqref="C544:C553">
    <cfRule type="expression" dxfId="180" priority="231" stopIfTrue="1">
      <formula>AND(ISBLANK(INDIRECT(Anlyt_LabRefLastCol)),ISBLANK(INDIRECT(Anlyt_LabRefThisCol)))</formula>
    </cfRule>
    <cfRule type="expression" dxfId="179" priority="232">
      <formula>ISBLANK(INDIRECT(Anlyt_LabRefThisCol))</formula>
    </cfRule>
  </conditionalFormatting>
  <conditionalFormatting sqref="C561:C570">
    <cfRule type="expression" dxfId="178" priority="222" stopIfTrue="1">
      <formula>AND(ISBLANK(INDIRECT(Anlyt_LabRefLastCol)),ISBLANK(INDIRECT(Anlyt_LabRefThisCol)))</formula>
    </cfRule>
    <cfRule type="expression" dxfId="177" priority="223">
      <formula>ISBLANK(INDIRECT(Anlyt_LabRefThisCol))</formula>
    </cfRule>
  </conditionalFormatting>
  <conditionalFormatting sqref="C578:C583">
    <cfRule type="expression" dxfId="176" priority="213" stopIfTrue="1">
      <formula>AND(ISBLANK(INDIRECT(Anlyt_LabRefLastCol)),ISBLANK(INDIRECT(Anlyt_LabRefThisCol)))</formula>
    </cfRule>
    <cfRule type="expression" dxfId="175" priority="214">
      <formula>ISBLANK(INDIRECT(Anlyt_LabRefThisCol))</formula>
    </cfRule>
  </conditionalFormatting>
  <conditionalFormatting sqref="C591:C600">
    <cfRule type="expression" dxfId="174" priority="204" stopIfTrue="1">
      <formula>AND(ISBLANK(INDIRECT(Anlyt_LabRefLastCol)),ISBLANK(INDIRECT(Anlyt_LabRefThisCol)))</formula>
    </cfRule>
    <cfRule type="expression" dxfId="173" priority="205">
      <formula>ISBLANK(INDIRECT(Anlyt_LabRefThisCol))</formula>
    </cfRule>
  </conditionalFormatting>
  <conditionalFormatting sqref="C608:C613">
    <cfRule type="expression" dxfId="172" priority="195" stopIfTrue="1">
      <formula>AND(ISBLANK(INDIRECT(Anlyt_LabRefLastCol)),ISBLANK(INDIRECT(Anlyt_LabRefThisCol)))</formula>
    </cfRule>
    <cfRule type="expression" dxfId="171" priority="196">
      <formula>ISBLANK(INDIRECT(Anlyt_LabRefThisCol))</formula>
    </cfRule>
  </conditionalFormatting>
  <conditionalFormatting sqref="C621:C630">
    <cfRule type="expression" dxfId="170" priority="186" stopIfTrue="1">
      <formula>AND(ISBLANK(INDIRECT(Anlyt_LabRefLastCol)),ISBLANK(INDIRECT(Anlyt_LabRefThisCol)))</formula>
    </cfRule>
    <cfRule type="expression" dxfId="169" priority="187">
      <formula>ISBLANK(INDIRECT(Anlyt_LabRefThisCol))</formula>
    </cfRule>
  </conditionalFormatting>
  <conditionalFormatting sqref="C638:C647">
    <cfRule type="expression" dxfId="168" priority="177" stopIfTrue="1">
      <formula>AND(ISBLANK(INDIRECT(Anlyt_LabRefLastCol)),ISBLANK(INDIRECT(Anlyt_LabRefThisCol)))</formula>
    </cfRule>
    <cfRule type="expression" dxfId="167" priority="178">
      <formula>ISBLANK(INDIRECT(Anlyt_LabRefThisCol))</formula>
    </cfRule>
  </conditionalFormatting>
  <conditionalFormatting sqref="C655:C664">
    <cfRule type="expression" dxfId="166" priority="168" stopIfTrue="1">
      <formula>AND(ISBLANK(INDIRECT(Anlyt_LabRefLastCol)),ISBLANK(INDIRECT(Anlyt_LabRefThisCol)))</formula>
    </cfRule>
    <cfRule type="expression" dxfId="165" priority="169">
      <formula>ISBLANK(INDIRECT(Anlyt_LabRefThisCol))</formula>
    </cfRule>
  </conditionalFormatting>
  <conditionalFormatting sqref="C672:C681">
    <cfRule type="expression" dxfId="164" priority="159" stopIfTrue="1">
      <formula>AND(ISBLANK(INDIRECT(Anlyt_LabRefLastCol)),ISBLANK(INDIRECT(Anlyt_LabRefThisCol)))</formula>
    </cfRule>
    <cfRule type="expression" dxfId="163" priority="160">
      <formula>ISBLANK(INDIRECT(Anlyt_LabRefThisCol))</formula>
    </cfRule>
  </conditionalFormatting>
  <conditionalFormatting sqref="C689:C694">
    <cfRule type="expression" dxfId="162" priority="150" stopIfTrue="1">
      <formula>AND(ISBLANK(INDIRECT(Anlyt_LabRefLastCol)),ISBLANK(INDIRECT(Anlyt_LabRefThisCol)))</formula>
    </cfRule>
    <cfRule type="expression" dxfId="161" priority="151">
      <formula>ISBLANK(INDIRECT(Anlyt_LabRefThisCol))</formula>
    </cfRule>
  </conditionalFormatting>
  <conditionalFormatting sqref="C702:C711">
    <cfRule type="expression" dxfId="160" priority="141" stopIfTrue="1">
      <formula>AND(ISBLANK(INDIRECT(Anlyt_LabRefLastCol)),ISBLANK(INDIRECT(Anlyt_LabRefThisCol)))</formula>
    </cfRule>
    <cfRule type="expression" dxfId="159" priority="142">
      <formula>ISBLANK(INDIRECT(Anlyt_LabRefThisCol))</formula>
    </cfRule>
  </conditionalFormatting>
  <conditionalFormatting sqref="C719:C728">
    <cfRule type="expression" dxfId="158" priority="132" stopIfTrue="1">
      <formula>AND(ISBLANK(INDIRECT(Anlyt_LabRefLastCol)),ISBLANK(INDIRECT(Anlyt_LabRefThisCol)))</formula>
    </cfRule>
    <cfRule type="expression" dxfId="157" priority="133">
      <formula>ISBLANK(INDIRECT(Anlyt_LabRefThisCol))</formula>
    </cfRule>
  </conditionalFormatting>
  <conditionalFormatting sqref="C736:C745">
    <cfRule type="expression" dxfId="156" priority="123" stopIfTrue="1">
      <formula>AND(ISBLANK(INDIRECT(Anlyt_LabRefLastCol)),ISBLANK(INDIRECT(Anlyt_LabRefThisCol)))</formula>
    </cfRule>
    <cfRule type="expression" dxfId="155" priority="124">
      <formula>ISBLANK(INDIRECT(Anlyt_LabRefThisCol))</formula>
    </cfRule>
  </conditionalFormatting>
  <conditionalFormatting sqref="C753:C758">
    <cfRule type="expression" dxfId="154" priority="114" stopIfTrue="1">
      <formula>AND(ISBLANK(INDIRECT(Anlyt_LabRefLastCol)),ISBLANK(INDIRECT(Anlyt_LabRefThisCol)))</formula>
    </cfRule>
    <cfRule type="expression" dxfId="153" priority="115">
      <formula>ISBLANK(INDIRECT(Anlyt_LabRefThisCol))</formula>
    </cfRule>
  </conditionalFormatting>
  <conditionalFormatting sqref="C766:C775">
    <cfRule type="expression" dxfId="152" priority="105" stopIfTrue="1">
      <formula>AND(ISBLANK(INDIRECT(Anlyt_LabRefLastCol)),ISBLANK(INDIRECT(Anlyt_LabRefThisCol)))</formula>
    </cfRule>
    <cfRule type="expression" dxfId="151" priority="106">
      <formula>ISBLANK(INDIRECT(Anlyt_LabRefThisCol))</formula>
    </cfRule>
  </conditionalFormatting>
  <conditionalFormatting sqref="C783:C792">
    <cfRule type="expression" dxfId="150" priority="96" stopIfTrue="1">
      <formula>AND(ISBLANK(INDIRECT(Anlyt_LabRefLastCol)),ISBLANK(INDIRECT(Anlyt_LabRefThisCol)))</formula>
    </cfRule>
    <cfRule type="expression" dxfId="149" priority="97">
      <formula>ISBLANK(INDIRECT(Anlyt_LabRefThisCol))</formula>
    </cfRule>
  </conditionalFormatting>
  <conditionalFormatting sqref="C800:C809">
    <cfRule type="expression" dxfId="148" priority="87" stopIfTrue="1">
      <formula>AND(ISBLANK(INDIRECT(Anlyt_LabRefLastCol)),ISBLANK(INDIRECT(Anlyt_LabRefThisCol)))</formula>
    </cfRule>
    <cfRule type="expression" dxfId="147" priority="88">
      <formula>ISBLANK(INDIRECT(Anlyt_LabRefThisCol))</formula>
    </cfRule>
  </conditionalFormatting>
  <conditionalFormatting sqref="C817:C822">
    <cfRule type="expression" dxfId="146" priority="78" stopIfTrue="1">
      <formula>AND(ISBLANK(INDIRECT(Anlyt_LabRefLastCol)),ISBLANK(INDIRECT(Anlyt_LabRefThisCol)))</formula>
    </cfRule>
    <cfRule type="expression" dxfId="145" priority="79">
      <formula>ISBLANK(INDIRECT(Anlyt_LabRefThisCol))</formula>
    </cfRule>
  </conditionalFormatting>
  <conditionalFormatting sqref="C830:C835">
    <cfRule type="expression" dxfId="144" priority="69" stopIfTrue="1">
      <formula>AND(ISBLANK(INDIRECT(Anlyt_LabRefLastCol)),ISBLANK(INDIRECT(Anlyt_LabRefThisCol)))</formula>
    </cfRule>
    <cfRule type="expression" dxfId="143" priority="70">
      <formula>ISBLANK(INDIRECT(Anlyt_LabRefThisCol))</formula>
    </cfRule>
  </conditionalFormatting>
  <conditionalFormatting sqref="C843:C852">
    <cfRule type="expression" dxfId="142" priority="60" stopIfTrue="1">
      <formula>AND(ISBLANK(INDIRECT(Anlyt_LabRefLastCol)),ISBLANK(INDIRECT(Anlyt_LabRefThisCol)))</formula>
    </cfRule>
    <cfRule type="expression" dxfId="141" priority="61">
      <formula>ISBLANK(INDIRECT(Anlyt_LabRefThisCol))</formula>
    </cfRule>
  </conditionalFormatting>
  <conditionalFormatting sqref="C860:C869">
    <cfRule type="expression" dxfId="140" priority="51" stopIfTrue="1">
      <formula>AND(ISBLANK(INDIRECT(Anlyt_LabRefLastCol)),ISBLANK(INDIRECT(Anlyt_LabRefThisCol)))</formula>
    </cfRule>
    <cfRule type="expression" dxfId="139" priority="52">
      <formula>ISBLANK(INDIRECT(Anlyt_LabRefThisCol))</formula>
    </cfRule>
  </conditionalFormatting>
  <conditionalFormatting sqref="C877:C886">
    <cfRule type="expression" dxfId="138" priority="42" stopIfTrue="1">
      <formula>AND(ISBLANK(INDIRECT(Anlyt_LabRefLastCol)),ISBLANK(INDIRECT(Anlyt_LabRefThisCol)))</formula>
    </cfRule>
    <cfRule type="expression" dxfId="137" priority="43">
      <formula>ISBLANK(INDIRECT(Anlyt_LabRefThisCol))</formula>
    </cfRule>
  </conditionalFormatting>
  <conditionalFormatting sqref="C894:C903">
    <cfRule type="expression" dxfId="136" priority="33" stopIfTrue="1">
      <formula>AND(ISBLANK(INDIRECT(Anlyt_LabRefLastCol)),ISBLANK(INDIRECT(Anlyt_LabRefThisCol)))</formula>
    </cfRule>
    <cfRule type="expression" dxfId="135" priority="34">
      <formula>ISBLANK(INDIRECT(Anlyt_LabRefThisCol))</formula>
    </cfRule>
  </conditionalFormatting>
  <conditionalFormatting sqref="C911:C916">
    <cfRule type="expression" dxfId="134" priority="24" stopIfTrue="1">
      <formula>AND(ISBLANK(INDIRECT(Anlyt_LabRefLastCol)),ISBLANK(INDIRECT(Anlyt_LabRefThisCol)))</formula>
    </cfRule>
    <cfRule type="expression" dxfId="133" priority="25">
      <formula>ISBLANK(INDIRECT(Anlyt_LabRefThisCol))</formula>
    </cfRule>
  </conditionalFormatting>
  <conditionalFormatting sqref="C924:C933">
    <cfRule type="expression" dxfId="132" priority="15" stopIfTrue="1">
      <formula>AND(ISBLANK(INDIRECT(Anlyt_LabRefLastCol)),ISBLANK(INDIRECT(Anlyt_LabRefThisCol)))</formula>
    </cfRule>
    <cfRule type="expression" dxfId="131" priority="16">
      <formula>ISBLANK(INDIRECT(Anlyt_LabRefThisCol))</formula>
    </cfRule>
  </conditionalFormatting>
  <conditionalFormatting sqref="C941:C950">
    <cfRule type="expression" dxfId="130" priority="6" stopIfTrue="1">
      <formula>AND(ISBLANK(INDIRECT(Anlyt_LabRefLastCol)),ISBLANK(INDIRECT(Anlyt_LabRefThisCol)))</formula>
    </cfRule>
    <cfRule type="expression" dxfId="129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765"/>
  <sheetViews>
    <sheetView topLeftCell="A2" zoomScaleNormal="100" workbookViewId="0"/>
  </sheetViews>
  <sheetFormatPr defaultRowHeight="15"/>
  <cols>
    <col min="1" max="1" width="8.88671875" style="121"/>
    <col min="2" max="18" width="8.88671875" style="1"/>
    <col min="19" max="19" width="8.88671875" style="1" customWidth="1"/>
    <col min="20" max="16384" width="8.88671875" style="1"/>
  </cols>
  <sheetData>
    <row r="1" spans="1:26">
      <c r="B1" s="132" t="s">
        <v>271</v>
      </c>
      <c r="Y1" s="116" t="s">
        <v>170</v>
      </c>
    </row>
    <row r="2" spans="1:26">
      <c r="A2" s="112" t="s">
        <v>4</v>
      </c>
      <c r="B2" s="102" t="s">
        <v>119</v>
      </c>
      <c r="C2" s="99" t="s">
        <v>120</v>
      </c>
      <c r="D2" s="100" t="s">
        <v>141</v>
      </c>
      <c r="E2" s="14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6">
      <c r="A3" s="122"/>
      <c r="B3" s="103" t="s">
        <v>142</v>
      </c>
      <c r="C3" s="92" t="s">
        <v>142</v>
      </c>
      <c r="D3" s="139" t="s">
        <v>144</v>
      </c>
      <c r="E3" s="14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6" t="s">
        <v>3</v>
      </c>
    </row>
    <row r="4" spans="1:26">
      <c r="A4" s="122"/>
      <c r="B4" s="103"/>
      <c r="C4" s="92"/>
      <c r="D4" s="93" t="s">
        <v>171</v>
      </c>
      <c r="E4" s="14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6">
        <v>2</v>
      </c>
    </row>
    <row r="5" spans="1:26">
      <c r="A5" s="122"/>
      <c r="B5" s="103"/>
      <c r="C5" s="92"/>
      <c r="D5" s="113"/>
      <c r="E5" s="14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6">
        <v>2</v>
      </c>
    </row>
    <row r="6" spans="1:26">
      <c r="A6" s="122"/>
      <c r="B6" s="102">
        <v>1</v>
      </c>
      <c r="C6" s="98">
        <v>1</v>
      </c>
      <c r="D6" s="106">
        <v>1.9</v>
      </c>
      <c r="E6" s="14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16">
        <v>1</v>
      </c>
    </row>
    <row r="7" spans="1:26">
      <c r="A7" s="122"/>
      <c r="B7" s="103">
        <v>1</v>
      </c>
      <c r="C7" s="92">
        <v>2</v>
      </c>
      <c r="D7" s="94">
        <v>1.8</v>
      </c>
      <c r="E7" s="14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16">
        <v>21</v>
      </c>
    </row>
    <row r="8" spans="1:26">
      <c r="A8" s="122"/>
      <c r="B8" s="103">
        <v>1</v>
      </c>
      <c r="C8" s="92">
        <v>3</v>
      </c>
      <c r="D8" s="94">
        <v>1.8</v>
      </c>
      <c r="E8" s="14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16">
        <v>16</v>
      </c>
    </row>
    <row r="9" spans="1:26">
      <c r="A9" s="122"/>
      <c r="B9" s="103">
        <v>1</v>
      </c>
      <c r="C9" s="92">
        <v>4</v>
      </c>
      <c r="D9" s="94">
        <v>1.8</v>
      </c>
      <c r="E9" s="14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16">
        <v>1.81666666666667</v>
      </c>
      <c r="Z9" s="116"/>
    </row>
    <row r="10" spans="1:26">
      <c r="A10" s="122"/>
      <c r="B10" s="103">
        <v>1</v>
      </c>
      <c r="C10" s="92">
        <v>5</v>
      </c>
      <c r="D10" s="94">
        <v>1.8</v>
      </c>
      <c r="E10" s="14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17"/>
    </row>
    <row r="11" spans="1:26">
      <c r="A11" s="122"/>
      <c r="B11" s="103">
        <v>1</v>
      </c>
      <c r="C11" s="92">
        <v>6</v>
      </c>
      <c r="D11" s="94">
        <v>1.8</v>
      </c>
      <c r="E11" s="14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17"/>
    </row>
    <row r="12" spans="1:26">
      <c r="A12" s="122"/>
      <c r="B12" s="104" t="s">
        <v>155</v>
      </c>
      <c r="C12" s="96"/>
      <c r="D12" s="110">
        <v>1.8166666666666667</v>
      </c>
      <c r="E12" s="14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17"/>
    </row>
    <row r="13" spans="1:26">
      <c r="A13" s="122"/>
      <c r="B13" s="2" t="s">
        <v>156</v>
      </c>
      <c r="C13" s="118"/>
      <c r="D13" s="95">
        <v>1.8</v>
      </c>
      <c r="E13" s="14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117"/>
    </row>
    <row r="14" spans="1:26">
      <c r="A14" s="122"/>
      <c r="B14" s="2" t="s">
        <v>157</v>
      </c>
      <c r="C14" s="118"/>
      <c r="D14" s="95">
        <v>4.0824829046386249E-2</v>
      </c>
      <c r="E14" s="178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17"/>
    </row>
    <row r="15" spans="1:26">
      <c r="A15" s="122"/>
      <c r="B15" s="2" t="s">
        <v>93</v>
      </c>
      <c r="C15" s="118"/>
      <c r="D15" s="97">
        <v>2.2472382961313531E-2</v>
      </c>
      <c r="E15" s="14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20"/>
    </row>
    <row r="16" spans="1:26">
      <c r="A16" s="122"/>
      <c r="B16" s="105" t="s">
        <v>158</v>
      </c>
      <c r="C16" s="118"/>
      <c r="D16" s="97">
        <v>-1.8873791418627661E-15</v>
      </c>
      <c r="E16" s="14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20"/>
    </row>
    <row r="17" spans="1:25">
      <c r="B17" s="128"/>
      <c r="C17" s="104"/>
      <c r="D17" s="115"/>
    </row>
    <row r="18" spans="1:25">
      <c r="B18" s="132" t="s">
        <v>272</v>
      </c>
      <c r="Y18" s="116" t="s">
        <v>170</v>
      </c>
    </row>
    <row r="19" spans="1:25">
      <c r="A19" s="112" t="s">
        <v>48</v>
      </c>
      <c r="B19" s="102" t="s">
        <v>119</v>
      </c>
      <c r="C19" s="99" t="s">
        <v>120</v>
      </c>
      <c r="D19" s="100" t="s">
        <v>141</v>
      </c>
      <c r="E19" s="14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16">
        <v>1</v>
      </c>
    </row>
    <row r="20" spans="1:25">
      <c r="A20" s="122"/>
      <c r="B20" s="103" t="s">
        <v>142</v>
      </c>
      <c r="C20" s="92" t="s">
        <v>142</v>
      </c>
      <c r="D20" s="139" t="s">
        <v>144</v>
      </c>
      <c r="E20" s="14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16" t="s">
        <v>1</v>
      </c>
    </row>
    <row r="21" spans="1:25">
      <c r="A21" s="122"/>
      <c r="B21" s="103"/>
      <c r="C21" s="92"/>
      <c r="D21" s="93" t="s">
        <v>171</v>
      </c>
      <c r="E21" s="14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16">
        <v>2</v>
      </c>
    </row>
    <row r="22" spans="1:25">
      <c r="A22" s="122"/>
      <c r="B22" s="103"/>
      <c r="C22" s="92"/>
      <c r="D22" s="113"/>
      <c r="E22" s="14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16">
        <v>2</v>
      </c>
    </row>
    <row r="23" spans="1:25">
      <c r="A23" s="122"/>
      <c r="B23" s="102">
        <v>1</v>
      </c>
      <c r="C23" s="98">
        <v>1</v>
      </c>
      <c r="D23" s="106">
        <v>2</v>
      </c>
      <c r="E23" s="14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16">
        <v>1</v>
      </c>
    </row>
    <row r="24" spans="1:25">
      <c r="A24" s="122"/>
      <c r="B24" s="103">
        <v>1</v>
      </c>
      <c r="C24" s="92">
        <v>2</v>
      </c>
      <c r="D24" s="94">
        <v>1.9</v>
      </c>
      <c r="E24" s="14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16">
        <v>1</v>
      </c>
    </row>
    <row r="25" spans="1:25">
      <c r="A25" s="122"/>
      <c r="B25" s="103">
        <v>1</v>
      </c>
      <c r="C25" s="92">
        <v>3</v>
      </c>
      <c r="D25" s="94">
        <v>2</v>
      </c>
      <c r="E25" s="14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16">
        <v>16</v>
      </c>
    </row>
    <row r="26" spans="1:25">
      <c r="A26" s="122"/>
      <c r="B26" s="103">
        <v>1</v>
      </c>
      <c r="C26" s="92">
        <v>4</v>
      </c>
      <c r="D26" s="94">
        <v>2</v>
      </c>
      <c r="E26" s="14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16">
        <v>1.9833333333333301</v>
      </c>
    </row>
    <row r="27" spans="1:25">
      <c r="A27" s="122"/>
      <c r="B27" s="103">
        <v>1</v>
      </c>
      <c r="C27" s="92">
        <v>5</v>
      </c>
      <c r="D27" s="94">
        <v>2</v>
      </c>
      <c r="E27" s="14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17"/>
    </row>
    <row r="28" spans="1:25">
      <c r="A28" s="122"/>
      <c r="B28" s="103">
        <v>1</v>
      </c>
      <c r="C28" s="92">
        <v>6</v>
      </c>
      <c r="D28" s="94">
        <v>2</v>
      </c>
      <c r="E28" s="14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17"/>
    </row>
    <row r="29" spans="1:25">
      <c r="A29" s="122"/>
      <c r="B29" s="104" t="s">
        <v>155</v>
      </c>
      <c r="C29" s="96"/>
      <c r="D29" s="110">
        <v>1.9833333333333334</v>
      </c>
      <c r="E29" s="14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17"/>
    </row>
    <row r="30" spans="1:25">
      <c r="A30" s="122"/>
      <c r="B30" s="2" t="s">
        <v>156</v>
      </c>
      <c r="C30" s="118"/>
      <c r="D30" s="95">
        <v>2</v>
      </c>
      <c r="E30" s="14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17"/>
    </row>
    <row r="31" spans="1:25">
      <c r="A31" s="122"/>
      <c r="B31" s="2" t="s">
        <v>157</v>
      </c>
      <c r="C31" s="118"/>
      <c r="D31" s="95">
        <v>4.0824829046386339E-2</v>
      </c>
      <c r="E31" s="178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17"/>
    </row>
    <row r="32" spans="1:25">
      <c r="A32" s="122"/>
      <c r="B32" s="2" t="s">
        <v>93</v>
      </c>
      <c r="C32" s="118"/>
      <c r="D32" s="97">
        <v>2.0583947418346054E-2</v>
      </c>
      <c r="E32" s="14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20"/>
    </row>
    <row r="33" spans="1:25">
      <c r="A33" s="122"/>
      <c r="B33" s="105" t="s">
        <v>158</v>
      </c>
      <c r="C33" s="118"/>
      <c r="D33" s="97">
        <v>1.7763568394002505E-15</v>
      </c>
      <c r="E33" s="14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20"/>
    </row>
    <row r="34" spans="1:25">
      <c r="B34" s="128"/>
      <c r="C34" s="104"/>
      <c r="D34" s="115"/>
    </row>
    <row r="35" spans="1:25">
      <c r="B35" s="132" t="s">
        <v>273</v>
      </c>
      <c r="Y35" s="116" t="s">
        <v>170</v>
      </c>
    </row>
    <row r="36" spans="1:25">
      <c r="A36" s="112" t="s">
        <v>7</v>
      </c>
      <c r="B36" s="102" t="s">
        <v>119</v>
      </c>
      <c r="C36" s="99" t="s">
        <v>120</v>
      </c>
      <c r="D36" s="100" t="s">
        <v>141</v>
      </c>
      <c r="E36" s="14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16">
        <v>1</v>
      </c>
    </row>
    <row r="37" spans="1:25">
      <c r="A37" s="122"/>
      <c r="B37" s="103" t="s">
        <v>142</v>
      </c>
      <c r="C37" s="92" t="s">
        <v>142</v>
      </c>
      <c r="D37" s="139" t="s">
        <v>144</v>
      </c>
      <c r="E37" s="14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16" t="s">
        <v>3</v>
      </c>
    </row>
    <row r="38" spans="1:25">
      <c r="A38" s="122"/>
      <c r="B38" s="103"/>
      <c r="C38" s="92"/>
      <c r="D38" s="93" t="s">
        <v>171</v>
      </c>
      <c r="E38" s="14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16">
        <v>1</v>
      </c>
    </row>
    <row r="39" spans="1:25">
      <c r="A39" s="122"/>
      <c r="B39" s="103"/>
      <c r="C39" s="92"/>
      <c r="D39" s="113"/>
      <c r="E39" s="14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16">
        <v>1</v>
      </c>
    </row>
    <row r="40" spans="1:25">
      <c r="A40" s="122"/>
      <c r="B40" s="102">
        <v>1</v>
      </c>
      <c r="C40" s="98">
        <v>1</v>
      </c>
      <c r="D40" s="180">
        <v>19.2</v>
      </c>
      <c r="E40" s="181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3">
        <v>1</v>
      </c>
    </row>
    <row r="41" spans="1:25">
      <c r="A41" s="122"/>
      <c r="B41" s="103">
        <v>1</v>
      </c>
      <c r="C41" s="92">
        <v>2</v>
      </c>
      <c r="D41" s="184">
        <v>18.7</v>
      </c>
      <c r="E41" s="181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3">
        <v>2</v>
      </c>
    </row>
    <row r="42" spans="1:25">
      <c r="A42" s="122"/>
      <c r="B42" s="103">
        <v>1</v>
      </c>
      <c r="C42" s="92">
        <v>3</v>
      </c>
      <c r="D42" s="184">
        <v>16.2</v>
      </c>
      <c r="E42" s="181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3">
        <v>16</v>
      </c>
    </row>
    <row r="43" spans="1:25">
      <c r="A43" s="122"/>
      <c r="B43" s="103">
        <v>1</v>
      </c>
      <c r="C43" s="92">
        <v>4</v>
      </c>
      <c r="D43" s="184">
        <v>18.2</v>
      </c>
      <c r="E43" s="181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3">
        <v>19.45</v>
      </c>
    </row>
    <row r="44" spans="1:25">
      <c r="A44" s="122"/>
      <c r="B44" s="103">
        <v>1</v>
      </c>
      <c r="C44" s="92">
        <v>5</v>
      </c>
      <c r="D44" s="184">
        <v>23</v>
      </c>
      <c r="E44" s="181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5"/>
    </row>
    <row r="45" spans="1:25">
      <c r="A45" s="122"/>
      <c r="B45" s="103">
        <v>1</v>
      </c>
      <c r="C45" s="92">
        <v>6</v>
      </c>
      <c r="D45" s="184">
        <v>21.4</v>
      </c>
      <c r="E45" s="181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5"/>
    </row>
    <row r="46" spans="1:25">
      <c r="A46" s="122"/>
      <c r="B46" s="104" t="s">
        <v>155</v>
      </c>
      <c r="C46" s="96"/>
      <c r="D46" s="186">
        <v>19.45</v>
      </c>
      <c r="E46" s="181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5"/>
    </row>
    <row r="47" spans="1:25">
      <c r="A47" s="122"/>
      <c r="B47" s="2" t="s">
        <v>156</v>
      </c>
      <c r="C47" s="118"/>
      <c r="D47" s="187">
        <v>18.95</v>
      </c>
      <c r="E47" s="181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82"/>
      <c r="X47" s="182"/>
      <c r="Y47" s="185"/>
    </row>
    <row r="48" spans="1:25">
      <c r="A48" s="122"/>
      <c r="B48" s="2" t="s">
        <v>157</v>
      </c>
      <c r="C48" s="118"/>
      <c r="D48" s="187">
        <v>2.4147463634924562</v>
      </c>
      <c r="E48" s="181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2"/>
      <c r="X48" s="182"/>
      <c r="Y48" s="185"/>
    </row>
    <row r="49" spans="1:25">
      <c r="A49" s="122"/>
      <c r="B49" s="2" t="s">
        <v>93</v>
      </c>
      <c r="C49" s="118"/>
      <c r="D49" s="97">
        <v>0.12415148398418799</v>
      </c>
      <c r="E49" s="14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20"/>
    </row>
    <row r="50" spans="1:25">
      <c r="A50" s="122"/>
      <c r="B50" s="105" t="s">
        <v>158</v>
      </c>
      <c r="C50" s="118"/>
      <c r="D50" s="97">
        <v>0</v>
      </c>
      <c r="E50" s="14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20"/>
    </row>
    <row r="51" spans="1:25">
      <c r="B51" s="128"/>
      <c r="C51" s="104"/>
      <c r="D51" s="115"/>
    </row>
    <row r="52" spans="1:25">
      <c r="B52" s="132" t="s">
        <v>274</v>
      </c>
      <c r="Y52" s="116" t="s">
        <v>66</v>
      </c>
    </row>
    <row r="53" spans="1:25">
      <c r="A53" s="112" t="s">
        <v>107</v>
      </c>
      <c r="B53" s="102" t="s">
        <v>119</v>
      </c>
      <c r="C53" s="99" t="s">
        <v>120</v>
      </c>
      <c r="D53" s="100" t="s">
        <v>141</v>
      </c>
      <c r="E53" s="101" t="s">
        <v>141</v>
      </c>
      <c r="F53" s="101" t="s">
        <v>141</v>
      </c>
      <c r="G53" s="101" t="s">
        <v>141</v>
      </c>
      <c r="H53" s="101" t="s">
        <v>141</v>
      </c>
      <c r="I53" s="101" t="s">
        <v>141</v>
      </c>
      <c r="J53" s="101" t="s">
        <v>141</v>
      </c>
      <c r="K53" s="101" t="s">
        <v>141</v>
      </c>
      <c r="L53" s="101" t="s">
        <v>141</v>
      </c>
      <c r="M53" s="14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16">
        <v>1</v>
      </c>
    </row>
    <row r="54" spans="1:25">
      <c r="A54" s="122"/>
      <c r="B54" s="103" t="s">
        <v>142</v>
      </c>
      <c r="C54" s="92" t="s">
        <v>142</v>
      </c>
      <c r="D54" s="139" t="s">
        <v>145</v>
      </c>
      <c r="E54" s="140" t="s">
        <v>146</v>
      </c>
      <c r="F54" s="140" t="s">
        <v>148</v>
      </c>
      <c r="G54" s="140" t="s">
        <v>143</v>
      </c>
      <c r="H54" s="140" t="s">
        <v>152</v>
      </c>
      <c r="I54" s="140" t="s">
        <v>160</v>
      </c>
      <c r="J54" s="140" t="s">
        <v>161</v>
      </c>
      <c r="K54" s="140" t="s">
        <v>165</v>
      </c>
      <c r="L54" s="140" t="s">
        <v>166</v>
      </c>
      <c r="M54" s="141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16" t="s">
        <v>3</v>
      </c>
    </row>
    <row r="55" spans="1:25">
      <c r="A55" s="122"/>
      <c r="B55" s="103"/>
      <c r="C55" s="92"/>
      <c r="D55" s="93" t="s">
        <v>171</v>
      </c>
      <c r="E55" s="94" t="s">
        <v>172</v>
      </c>
      <c r="F55" s="94" t="s">
        <v>173</v>
      </c>
      <c r="G55" s="94" t="s">
        <v>171</v>
      </c>
      <c r="H55" s="94" t="s">
        <v>171</v>
      </c>
      <c r="I55" s="94" t="s">
        <v>171</v>
      </c>
      <c r="J55" s="94" t="s">
        <v>174</v>
      </c>
      <c r="K55" s="94" t="s">
        <v>171</v>
      </c>
      <c r="L55" s="94" t="s">
        <v>171</v>
      </c>
      <c r="M55" s="141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16">
        <v>3</v>
      </c>
    </row>
    <row r="56" spans="1:25">
      <c r="A56" s="122"/>
      <c r="B56" s="103"/>
      <c r="C56" s="92"/>
      <c r="D56" s="113"/>
      <c r="E56" s="113"/>
      <c r="F56" s="113"/>
      <c r="G56" s="113"/>
      <c r="H56" s="113"/>
      <c r="I56" s="113"/>
      <c r="J56" s="113" t="s">
        <v>124</v>
      </c>
      <c r="K56" s="113"/>
      <c r="L56" s="113"/>
      <c r="M56" s="141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16">
        <v>3</v>
      </c>
    </row>
    <row r="57" spans="1:25">
      <c r="A57" s="122"/>
      <c r="B57" s="102">
        <v>1</v>
      </c>
      <c r="C57" s="98">
        <v>1</v>
      </c>
      <c r="D57" s="205">
        <v>0.49002000000000001</v>
      </c>
      <c r="E57" s="205">
        <v>0.5</v>
      </c>
      <c r="F57" s="213">
        <v>0.43</v>
      </c>
      <c r="G57" s="218">
        <v>0.45600000000000002</v>
      </c>
      <c r="H57" s="213">
        <v>0.44</v>
      </c>
      <c r="I57" s="205">
        <v>0.42</v>
      </c>
      <c r="J57" s="213">
        <v>0.41</v>
      </c>
      <c r="K57" s="205">
        <v>0.43209999999999998</v>
      </c>
      <c r="L57" s="205">
        <v>0.52</v>
      </c>
      <c r="M57" s="206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8">
        <v>1</v>
      </c>
    </row>
    <row r="58" spans="1:25">
      <c r="A58" s="122"/>
      <c r="B58" s="103">
        <v>1</v>
      </c>
      <c r="C58" s="92">
        <v>2</v>
      </c>
      <c r="D58" s="209">
        <v>0.47686000000000001</v>
      </c>
      <c r="E58" s="209">
        <v>0.5</v>
      </c>
      <c r="F58" s="215">
        <v>0.45</v>
      </c>
      <c r="G58" s="209">
        <v>0.48299999999999998</v>
      </c>
      <c r="H58" s="215">
        <v>0.46</v>
      </c>
      <c r="I58" s="209">
        <v>0.44</v>
      </c>
      <c r="J58" s="215">
        <v>0.42</v>
      </c>
      <c r="K58" s="209">
        <v>0.43130000000000002</v>
      </c>
      <c r="L58" s="209">
        <v>0.49</v>
      </c>
      <c r="M58" s="206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208" t="e">
        <v>#N/A</v>
      </c>
    </row>
    <row r="59" spans="1:25">
      <c r="A59" s="122"/>
      <c r="B59" s="103">
        <v>1</v>
      </c>
      <c r="C59" s="92">
        <v>3</v>
      </c>
      <c r="D59" s="209">
        <v>0.48775999999999997</v>
      </c>
      <c r="E59" s="209">
        <v>0.48</v>
      </c>
      <c r="F59" s="215">
        <v>0.43</v>
      </c>
      <c r="G59" s="209">
        <v>0.47899999999999998</v>
      </c>
      <c r="H59" s="215">
        <v>0.48</v>
      </c>
      <c r="I59" s="209">
        <v>0.43</v>
      </c>
      <c r="J59" s="215">
        <v>0.43</v>
      </c>
      <c r="K59" s="215">
        <v>0.44339999999999996</v>
      </c>
      <c r="L59" s="111">
        <v>0.49</v>
      </c>
      <c r="M59" s="206"/>
      <c r="N59" s="207"/>
      <c r="O59" s="207"/>
      <c r="P59" s="207"/>
      <c r="Q59" s="207"/>
      <c r="R59" s="207"/>
      <c r="S59" s="207"/>
      <c r="T59" s="207"/>
      <c r="U59" s="207"/>
      <c r="V59" s="207"/>
      <c r="W59" s="207"/>
      <c r="X59" s="207"/>
      <c r="Y59" s="208">
        <v>16</v>
      </c>
    </row>
    <row r="60" spans="1:25">
      <c r="A60" s="122"/>
      <c r="B60" s="103">
        <v>1</v>
      </c>
      <c r="C60" s="92">
        <v>4</v>
      </c>
      <c r="D60" s="209">
        <v>0.49475999999999998</v>
      </c>
      <c r="E60" s="209">
        <v>0.48</v>
      </c>
      <c r="F60" s="215">
        <v>0.45</v>
      </c>
      <c r="G60" s="209">
        <v>0.47199999999999998</v>
      </c>
      <c r="H60" s="215">
        <v>0.53</v>
      </c>
      <c r="I60" s="209">
        <v>0.46</v>
      </c>
      <c r="J60" s="215">
        <v>0.42</v>
      </c>
      <c r="K60" s="215">
        <v>0.41920000000000002</v>
      </c>
      <c r="L60" s="111">
        <v>0.49</v>
      </c>
      <c r="M60" s="206"/>
      <c r="N60" s="207"/>
      <c r="O60" s="207"/>
      <c r="P60" s="207"/>
      <c r="Q60" s="207"/>
      <c r="R60" s="207"/>
      <c r="S60" s="207"/>
      <c r="T60" s="207"/>
      <c r="U60" s="207"/>
      <c r="V60" s="207"/>
      <c r="W60" s="207"/>
      <c r="X60" s="207"/>
      <c r="Y60" s="208">
        <v>0.46385777777777787</v>
      </c>
    </row>
    <row r="61" spans="1:25">
      <c r="A61" s="122"/>
      <c r="B61" s="103">
        <v>1</v>
      </c>
      <c r="C61" s="92">
        <v>5</v>
      </c>
      <c r="D61" s="209">
        <v>0.48147000000000001</v>
      </c>
      <c r="E61" s="209">
        <v>0.48</v>
      </c>
      <c r="F61" s="209">
        <v>0.42</v>
      </c>
      <c r="G61" s="209">
        <v>0.47300000000000003</v>
      </c>
      <c r="H61" s="209">
        <v>0.49</v>
      </c>
      <c r="I61" s="209">
        <v>0.46</v>
      </c>
      <c r="J61" s="209">
        <v>0.42</v>
      </c>
      <c r="K61" s="209">
        <v>0.46289999999999998</v>
      </c>
      <c r="L61" s="209">
        <v>0.5</v>
      </c>
      <c r="M61" s="206"/>
      <c r="N61" s="207"/>
      <c r="O61" s="207"/>
      <c r="P61" s="207"/>
      <c r="Q61" s="207"/>
      <c r="R61" s="207"/>
      <c r="S61" s="207"/>
      <c r="T61" s="207"/>
      <c r="U61" s="207"/>
      <c r="V61" s="207"/>
      <c r="W61" s="207"/>
      <c r="X61" s="207"/>
      <c r="Y61" s="119"/>
    </row>
    <row r="62" spans="1:25">
      <c r="A62" s="122"/>
      <c r="B62" s="103">
        <v>1</v>
      </c>
      <c r="C62" s="92">
        <v>6</v>
      </c>
      <c r="D62" s="209">
        <v>0.48694999999999994</v>
      </c>
      <c r="E62" s="209">
        <v>0.49</v>
      </c>
      <c r="F62" s="209">
        <v>0.44</v>
      </c>
      <c r="G62" s="209">
        <v>0.47800000000000004</v>
      </c>
      <c r="H62" s="209">
        <v>0.47</v>
      </c>
      <c r="I62" s="209">
        <v>0.46</v>
      </c>
      <c r="J62" s="209">
        <v>0.4</v>
      </c>
      <c r="K62" s="209">
        <v>0.47960000000000003</v>
      </c>
      <c r="L62" s="209">
        <v>0.52</v>
      </c>
      <c r="M62" s="206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119"/>
    </row>
    <row r="63" spans="1:25">
      <c r="A63" s="122"/>
      <c r="B63" s="104" t="s">
        <v>155</v>
      </c>
      <c r="C63" s="96"/>
      <c r="D63" s="210">
        <v>0.48630333333333325</v>
      </c>
      <c r="E63" s="210">
        <v>0.48833333333333329</v>
      </c>
      <c r="F63" s="210">
        <v>0.4366666666666667</v>
      </c>
      <c r="G63" s="210">
        <v>0.47350000000000003</v>
      </c>
      <c r="H63" s="210">
        <v>0.47833333333333333</v>
      </c>
      <c r="I63" s="210">
        <v>0.44500000000000001</v>
      </c>
      <c r="J63" s="210">
        <v>0.41666666666666669</v>
      </c>
      <c r="K63" s="210">
        <v>0.44474999999999998</v>
      </c>
      <c r="L63" s="210">
        <v>0.50166666666666671</v>
      </c>
      <c r="M63" s="206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119"/>
    </row>
    <row r="64" spans="1:25">
      <c r="A64" s="122"/>
      <c r="B64" s="2" t="s">
        <v>156</v>
      </c>
      <c r="C64" s="118"/>
      <c r="D64" s="111">
        <v>0.48735499999999998</v>
      </c>
      <c r="E64" s="111">
        <v>0.48499999999999999</v>
      </c>
      <c r="F64" s="111">
        <v>0.435</v>
      </c>
      <c r="G64" s="111">
        <v>0.47550000000000003</v>
      </c>
      <c r="H64" s="111">
        <v>0.47499999999999998</v>
      </c>
      <c r="I64" s="111">
        <v>0.45</v>
      </c>
      <c r="J64" s="111">
        <v>0.42</v>
      </c>
      <c r="K64" s="111">
        <v>0.43774999999999997</v>
      </c>
      <c r="L64" s="111">
        <v>0.495</v>
      </c>
      <c r="M64" s="206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119"/>
    </row>
    <row r="65" spans="1:25">
      <c r="A65" s="122"/>
      <c r="B65" s="2" t="s">
        <v>157</v>
      </c>
      <c r="C65" s="118"/>
      <c r="D65" s="111">
        <v>6.3309799136205235E-3</v>
      </c>
      <c r="E65" s="111">
        <v>9.8319208025017604E-3</v>
      </c>
      <c r="F65" s="111">
        <v>1.2110601416389978E-2</v>
      </c>
      <c r="G65" s="111">
        <v>9.4815610529068398E-3</v>
      </c>
      <c r="H65" s="111">
        <v>3.0605010483034756E-2</v>
      </c>
      <c r="I65" s="111">
        <v>1.7606816861659026E-2</v>
      </c>
      <c r="J65" s="111">
        <v>1.0327955589886436E-2</v>
      </c>
      <c r="K65" s="111">
        <v>2.2536614652604769E-2</v>
      </c>
      <c r="L65" s="111">
        <v>1.4719601443879758E-2</v>
      </c>
      <c r="M65" s="14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19"/>
    </row>
    <row r="66" spans="1:25">
      <c r="A66" s="122"/>
      <c r="B66" s="2" t="s">
        <v>93</v>
      </c>
      <c r="C66" s="118"/>
      <c r="D66" s="97">
        <v>1.3018582188662477E-2</v>
      </c>
      <c r="E66" s="97">
        <v>2.0133626216727155E-2</v>
      </c>
      <c r="F66" s="97">
        <v>2.7734201716923611E-2</v>
      </c>
      <c r="G66" s="97">
        <v>2.0024416162422048E-2</v>
      </c>
      <c r="H66" s="97">
        <v>6.3982600312964641E-2</v>
      </c>
      <c r="I66" s="97">
        <v>3.9565880587997808E-2</v>
      </c>
      <c r="J66" s="97">
        <v>2.4787093415727445E-2</v>
      </c>
      <c r="K66" s="97">
        <v>5.067254559326536E-2</v>
      </c>
      <c r="L66" s="97">
        <v>2.9341398227002838E-2</v>
      </c>
      <c r="M66" s="14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20"/>
    </row>
    <row r="67" spans="1:25">
      <c r="A67" s="122"/>
      <c r="B67" s="105" t="s">
        <v>158</v>
      </c>
      <c r="C67" s="118"/>
      <c r="D67" s="97">
        <v>4.8388873984362757E-2</v>
      </c>
      <c r="E67" s="97">
        <v>5.2765215391690656E-2</v>
      </c>
      <c r="F67" s="97">
        <v>-5.8619500229955657E-2</v>
      </c>
      <c r="G67" s="97">
        <v>2.0787022842250424E-2</v>
      </c>
      <c r="H67" s="97">
        <v>3.120688333588828E-2</v>
      </c>
      <c r="I67" s="97">
        <v>-4.0654223516786936E-2</v>
      </c>
      <c r="J67" s="97">
        <v>-0.10173616434156074</v>
      </c>
      <c r="K67" s="97">
        <v>-4.1193181818182101E-2</v>
      </c>
      <c r="L67" s="97">
        <v>8.1509658132760787E-2</v>
      </c>
      <c r="M67" s="14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20"/>
    </row>
    <row r="68" spans="1:25">
      <c r="B68" s="128"/>
      <c r="C68" s="104"/>
      <c r="D68" s="115"/>
      <c r="E68" s="115"/>
      <c r="F68" s="115"/>
      <c r="G68" s="115"/>
      <c r="H68" s="115"/>
      <c r="I68" s="115"/>
      <c r="J68" s="115"/>
      <c r="K68" s="115"/>
      <c r="L68" s="115"/>
    </row>
    <row r="69" spans="1:25">
      <c r="B69" s="132" t="s">
        <v>275</v>
      </c>
      <c r="Y69" s="116" t="s">
        <v>170</v>
      </c>
    </row>
    <row r="70" spans="1:25">
      <c r="A70" s="112" t="s">
        <v>10</v>
      </c>
      <c r="B70" s="102" t="s">
        <v>119</v>
      </c>
      <c r="C70" s="99" t="s">
        <v>120</v>
      </c>
      <c r="D70" s="100" t="s">
        <v>141</v>
      </c>
      <c r="E70" s="14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16">
        <v>1</v>
      </c>
    </row>
    <row r="71" spans="1:25">
      <c r="A71" s="122"/>
      <c r="B71" s="103" t="s">
        <v>142</v>
      </c>
      <c r="C71" s="92" t="s">
        <v>142</v>
      </c>
      <c r="D71" s="139" t="s">
        <v>144</v>
      </c>
      <c r="E71" s="14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16" t="s">
        <v>3</v>
      </c>
    </row>
    <row r="72" spans="1:25">
      <c r="A72" s="122"/>
      <c r="B72" s="103"/>
      <c r="C72" s="92"/>
      <c r="D72" s="93" t="s">
        <v>171</v>
      </c>
      <c r="E72" s="14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16">
        <v>0</v>
      </c>
    </row>
    <row r="73" spans="1:25">
      <c r="A73" s="122"/>
      <c r="B73" s="103"/>
      <c r="C73" s="92"/>
      <c r="D73" s="113"/>
      <c r="E73" s="14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16">
        <v>0</v>
      </c>
    </row>
    <row r="74" spans="1:25">
      <c r="A74" s="122"/>
      <c r="B74" s="102">
        <v>1</v>
      </c>
      <c r="C74" s="98">
        <v>1</v>
      </c>
      <c r="D74" s="188">
        <v>286</v>
      </c>
      <c r="E74" s="189"/>
      <c r="F74" s="190"/>
      <c r="G74" s="190"/>
      <c r="H74" s="190"/>
      <c r="I74" s="190"/>
      <c r="J74" s="190"/>
      <c r="K74" s="190"/>
      <c r="L74" s="190"/>
      <c r="M74" s="190"/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1">
        <v>1</v>
      </c>
    </row>
    <row r="75" spans="1:25">
      <c r="A75" s="122"/>
      <c r="B75" s="103">
        <v>1</v>
      </c>
      <c r="C75" s="92">
        <v>2</v>
      </c>
      <c r="D75" s="192">
        <v>273</v>
      </c>
      <c r="E75" s="189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1">
        <v>3</v>
      </c>
    </row>
    <row r="76" spans="1:25">
      <c r="A76" s="122"/>
      <c r="B76" s="103">
        <v>1</v>
      </c>
      <c r="C76" s="92">
        <v>3</v>
      </c>
      <c r="D76" s="192">
        <v>273</v>
      </c>
      <c r="E76" s="189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1">
        <v>16</v>
      </c>
    </row>
    <row r="77" spans="1:25">
      <c r="A77" s="122"/>
      <c r="B77" s="103">
        <v>1</v>
      </c>
      <c r="C77" s="92">
        <v>4</v>
      </c>
      <c r="D77" s="192">
        <v>277</v>
      </c>
      <c r="E77" s="189"/>
      <c r="F77" s="190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1">
        <v>279.5</v>
      </c>
    </row>
    <row r="78" spans="1:25">
      <c r="A78" s="122"/>
      <c r="B78" s="103">
        <v>1</v>
      </c>
      <c r="C78" s="92">
        <v>5</v>
      </c>
      <c r="D78" s="192">
        <v>286</v>
      </c>
      <c r="E78" s="189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3"/>
    </row>
    <row r="79" spans="1:25">
      <c r="A79" s="122"/>
      <c r="B79" s="103">
        <v>1</v>
      </c>
      <c r="C79" s="92">
        <v>6</v>
      </c>
      <c r="D79" s="192">
        <v>282</v>
      </c>
      <c r="E79" s="189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3"/>
    </row>
    <row r="80" spans="1:25">
      <c r="A80" s="122"/>
      <c r="B80" s="104" t="s">
        <v>155</v>
      </c>
      <c r="C80" s="96"/>
      <c r="D80" s="194">
        <v>279.5</v>
      </c>
      <c r="E80" s="189"/>
      <c r="F80" s="190"/>
      <c r="G80" s="190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3"/>
    </row>
    <row r="81" spans="1:25">
      <c r="A81" s="122"/>
      <c r="B81" s="2" t="s">
        <v>156</v>
      </c>
      <c r="C81" s="118"/>
      <c r="D81" s="195">
        <v>279.5</v>
      </c>
      <c r="E81" s="189"/>
      <c r="F81" s="190"/>
      <c r="G81" s="190"/>
      <c r="H81" s="190"/>
      <c r="I81" s="190"/>
      <c r="J81" s="190"/>
      <c r="K81" s="190"/>
      <c r="L81" s="190"/>
      <c r="M81" s="190"/>
      <c r="N81" s="190"/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3"/>
    </row>
    <row r="82" spans="1:25">
      <c r="A82" s="122"/>
      <c r="B82" s="2" t="s">
        <v>157</v>
      </c>
      <c r="C82" s="118"/>
      <c r="D82" s="195">
        <v>6.024948132556827</v>
      </c>
      <c r="E82" s="189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3"/>
    </row>
    <row r="83" spans="1:25">
      <c r="A83" s="122"/>
      <c r="B83" s="2" t="s">
        <v>93</v>
      </c>
      <c r="C83" s="118"/>
      <c r="D83" s="97">
        <v>2.155616505387058E-2</v>
      </c>
      <c r="E83" s="14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20"/>
    </row>
    <row r="84" spans="1:25">
      <c r="A84" s="122"/>
      <c r="B84" s="105" t="s">
        <v>158</v>
      </c>
      <c r="C84" s="118"/>
      <c r="D84" s="97">
        <v>0</v>
      </c>
      <c r="E84" s="14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20"/>
    </row>
    <row r="85" spans="1:25">
      <c r="B85" s="128"/>
      <c r="C85" s="104"/>
      <c r="D85" s="115"/>
    </row>
    <row r="86" spans="1:25">
      <c r="B86" s="132" t="s">
        <v>276</v>
      </c>
      <c r="Y86" s="116" t="s">
        <v>170</v>
      </c>
    </row>
    <row r="87" spans="1:25">
      <c r="A87" s="112" t="s">
        <v>13</v>
      </c>
      <c r="B87" s="102" t="s">
        <v>119</v>
      </c>
      <c r="C87" s="99" t="s">
        <v>120</v>
      </c>
      <c r="D87" s="100" t="s">
        <v>141</v>
      </c>
      <c r="E87" s="14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16">
        <v>1</v>
      </c>
    </row>
    <row r="88" spans="1:25">
      <c r="A88" s="122"/>
      <c r="B88" s="103" t="s">
        <v>142</v>
      </c>
      <c r="C88" s="92" t="s">
        <v>142</v>
      </c>
      <c r="D88" s="139" t="s">
        <v>144</v>
      </c>
      <c r="E88" s="14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16" t="s">
        <v>3</v>
      </c>
    </row>
    <row r="89" spans="1:25">
      <c r="A89" s="122"/>
      <c r="B89" s="103"/>
      <c r="C89" s="92"/>
      <c r="D89" s="93" t="s">
        <v>171</v>
      </c>
      <c r="E89" s="14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16">
        <v>2</v>
      </c>
    </row>
    <row r="90" spans="1:25">
      <c r="A90" s="122"/>
      <c r="B90" s="103"/>
      <c r="C90" s="92"/>
      <c r="D90" s="113"/>
      <c r="E90" s="14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16">
        <v>2</v>
      </c>
    </row>
    <row r="91" spans="1:25">
      <c r="A91" s="122"/>
      <c r="B91" s="102">
        <v>1</v>
      </c>
      <c r="C91" s="98">
        <v>1</v>
      </c>
      <c r="D91" s="138" t="s">
        <v>113</v>
      </c>
      <c r="E91" s="14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16">
        <v>1</v>
      </c>
    </row>
    <row r="92" spans="1:25">
      <c r="A92" s="122"/>
      <c r="B92" s="103">
        <v>1</v>
      </c>
      <c r="C92" s="92">
        <v>2</v>
      </c>
      <c r="D92" s="137" t="s">
        <v>113</v>
      </c>
      <c r="E92" s="14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16">
        <v>4</v>
      </c>
    </row>
    <row r="93" spans="1:25">
      <c r="A93" s="122"/>
      <c r="B93" s="103">
        <v>1</v>
      </c>
      <c r="C93" s="92">
        <v>3</v>
      </c>
      <c r="D93" s="137" t="s">
        <v>113</v>
      </c>
      <c r="E93" s="14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16">
        <v>16</v>
      </c>
    </row>
    <row r="94" spans="1:25">
      <c r="A94" s="122"/>
      <c r="B94" s="103">
        <v>1</v>
      </c>
      <c r="C94" s="92">
        <v>4</v>
      </c>
      <c r="D94" s="137" t="s">
        <v>113</v>
      </c>
      <c r="E94" s="14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16" t="s">
        <v>113</v>
      </c>
    </row>
    <row r="95" spans="1:25">
      <c r="A95" s="122"/>
      <c r="B95" s="103">
        <v>1</v>
      </c>
      <c r="C95" s="92">
        <v>5</v>
      </c>
      <c r="D95" s="137" t="s">
        <v>113</v>
      </c>
      <c r="E95" s="14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17"/>
    </row>
    <row r="96" spans="1:25">
      <c r="A96" s="122"/>
      <c r="B96" s="103">
        <v>1</v>
      </c>
      <c r="C96" s="92">
        <v>6</v>
      </c>
      <c r="D96" s="137" t="s">
        <v>113</v>
      </c>
      <c r="E96" s="14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17"/>
    </row>
    <row r="97" spans="1:25">
      <c r="A97" s="122"/>
      <c r="B97" s="104" t="s">
        <v>155</v>
      </c>
      <c r="C97" s="96"/>
      <c r="D97" s="110" t="s">
        <v>330</v>
      </c>
      <c r="E97" s="14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17"/>
    </row>
    <row r="98" spans="1:25">
      <c r="A98" s="122"/>
      <c r="B98" s="2" t="s">
        <v>156</v>
      </c>
      <c r="C98" s="118"/>
      <c r="D98" s="95" t="s">
        <v>330</v>
      </c>
      <c r="E98" s="14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17"/>
    </row>
    <row r="99" spans="1:25">
      <c r="A99" s="122"/>
      <c r="B99" s="2" t="s">
        <v>157</v>
      </c>
      <c r="C99" s="118"/>
      <c r="D99" s="95" t="s">
        <v>330</v>
      </c>
      <c r="E99" s="178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17"/>
    </row>
    <row r="100" spans="1:25">
      <c r="A100" s="122"/>
      <c r="B100" s="2" t="s">
        <v>93</v>
      </c>
      <c r="C100" s="118"/>
      <c r="D100" s="97" t="s">
        <v>330</v>
      </c>
      <c r="E100" s="14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20"/>
    </row>
    <row r="101" spans="1:25">
      <c r="A101" s="122"/>
      <c r="B101" s="105" t="s">
        <v>158</v>
      </c>
      <c r="C101" s="118"/>
      <c r="D101" s="97" t="s">
        <v>330</v>
      </c>
      <c r="E101" s="14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20"/>
    </row>
    <row r="102" spans="1:25">
      <c r="B102" s="128"/>
      <c r="C102" s="104"/>
      <c r="D102" s="115"/>
    </row>
    <row r="103" spans="1:25">
      <c r="B103" s="132" t="s">
        <v>277</v>
      </c>
      <c r="Y103" s="116" t="s">
        <v>170</v>
      </c>
    </row>
    <row r="104" spans="1:25">
      <c r="A104" s="112" t="s">
        <v>16</v>
      </c>
      <c r="B104" s="102" t="s">
        <v>119</v>
      </c>
      <c r="C104" s="99" t="s">
        <v>120</v>
      </c>
      <c r="D104" s="100" t="s">
        <v>141</v>
      </c>
      <c r="E104" s="14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16">
        <v>1</v>
      </c>
    </row>
    <row r="105" spans="1:25">
      <c r="A105" s="122"/>
      <c r="B105" s="103" t="s">
        <v>142</v>
      </c>
      <c r="C105" s="92" t="s">
        <v>142</v>
      </c>
      <c r="D105" s="139" t="s">
        <v>144</v>
      </c>
      <c r="E105" s="14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16" t="s">
        <v>3</v>
      </c>
    </row>
    <row r="106" spans="1:25">
      <c r="A106" s="122"/>
      <c r="B106" s="103"/>
      <c r="C106" s="92"/>
      <c r="D106" s="93" t="s">
        <v>171</v>
      </c>
      <c r="E106" s="14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16">
        <v>2</v>
      </c>
    </row>
    <row r="107" spans="1:25">
      <c r="A107" s="122"/>
      <c r="B107" s="103"/>
      <c r="C107" s="92"/>
      <c r="D107" s="113"/>
      <c r="E107" s="14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16">
        <v>2</v>
      </c>
    </row>
    <row r="108" spans="1:25">
      <c r="A108" s="122"/>
      <c r="B108" s="102">
        <v>1</v>
      </c>
      <c r="C108" s="98">
        <v>1</v>
      </c>
      <c r="D108" s="106">
        <v>4.3</v>
      </c>
      <c r="E108" s="14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16">
        <v>1</v>
      </c>
    </row>
    <row r="109" spans="1:25">
      <c r="A109" s="122"/>
      <c r="B109" s="103">
        <v>1</v>
      </c>
      <c r="C109" s="92">
        <v>2</v>
      </c>
      <c r="D109" s="94">
        <v>4.2</v>
      </c>
      <c r="E109" s="14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16">
        <v>5</v>
      </c>
    </row>
    <row r="110" spans="1:25">
      <c r="A110" s="122"/>
      <c r="B110" s="103">
        <v>1</v>
      </c>
      <c r="C110" s="92">
        <v>3</v>
      </c>
      <c r="D110" s="94">
        <v>4.2</v>
      </c>
      <c r="E110" s="14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16">
        <v>16</v>
      </c>
    </row>
    <row r="111" spans="1:25">
      <c r="A111" s="122"/>
      <c r="B111" s="103">
        <v>1</v>
      </c>
      <c r="C111" s="92">
        <v>4</v>
      </c>
      <c r="D111" s="94">
        <v>4.3</v>
      </c>
      <c r="E111" s="14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16">
        <v>4.25</v>
      </c>
    </row>
    <row r="112" spans="1:25">
      <c r="A112" s="122"/>
      <c r="B112" s="103">
        <v>1</v>
      </c>
      <c r="C112" s="92">
        <v>5</v>
      </c>
      <c r="D112" s="94">
        <v>4.2</v>
      </c>
      <c r="E112" s="14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17"/>
    </row>
    <row r="113" spans="1:25">
      <c r="A113" s="122"/>
      <c r="B113" s="103">
        <v>1</v>
      </c>
      <c r="C113" s="92">
        <v>6</v>
      </c>
      <c r="D113" s="94">
        <v>4.3</v>
      </c>
      <c r="E113" s="14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17"/>
    </row>
    <row r="114" spans="1:25">
      <c r="A114" s="122"/>
      <c r="B114" s="104" t="s">
        <v>155</v>
      </c>
      <c r="C114" s="96"/>
      <c r="D114" s="110">
        <v>4.25</v>
      </c>
      <c r="E114" s="14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17"/>
    </row>
    <row r="115" spans="1:25">
      <c r="A115" s="122"/>
      <c r="B115" s="2" t="s">
        <v>156</v>
      </c>
      <c r="C115" s="118"/>
      <c r="D115" s="95">
        <v>4.25</v>
      </c>
      <c r="E115" s="14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17"/>
    </row>
    <row r="116" spans="1:25">
      <c r="A116" s="122"/>
      <c r="B116" s="2" t="s">
        <v>157</v>
      </c>
      <c r="C116" s="118"/>
      <c r="D116" s="95">
        <v>5.4772255750516412E-2</v>
      </c>
      <c r="E116" s="178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17"/>
    </row>
    <row r="117" spans="1:25">
      <c r="A117" s="122"/>
      <c r="B117" s="2" t="s">
        <v>93</v>
      </c>
      <c r="C117" s="118"/>
      <c r="D117" s="97">
        <v>1.2887589588356802E-2</v>
      </c>
      <c r="E117" s="14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20"/>
    </row>
    <row r="118" spans="1:25">
      <c r="A118" s="122"/>
      <c r="B118" s="105" t="s">
        <v>158</v>
      </c>
      <c r="C118" s="118"/>
      <c r="D118" s="97">
        <v>0</v>
      </c>
      <c r="E118" s="14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20"/>
    </row>
    <row r="119" spans="1:25">
      <c r="B119" s="128"/>
      <c r="C119" s="104"/>
      <c r="D119" s="115"/>
    </row>
    <row r="120" spans="1:25">
      <c r="B120" s="132" t="s">
        <v>278</v>
      </c>
      <c r="Y120" s="116" t="s">
        <v>170</v>
      </c>
    </row>
    <row r="121" spans="1:25">
      <c r="A121" s="112" t="s">
        <v>49</v>
      </c>
      <c r="B121" s="102" t="s">
        <v>119</v>
      </c>
      <c r="C121" s="99" t="s">
        <v>120</v>
      </c>
      <c r="D121" s="100" t="s">
        <v>141</v>
      </c>
      <c r="E121" s="14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16">
        <v>1</v>
      </c>
    </row>
    <row r="122" spans="1:25">
      <c r="A122" s="122"/>
      <c r="B122" s="103" t="s">
        <v>142</v>
      </c>
      <c r="C122" s="92" t="s">
        <v>142</v>
      </c>
      <c r="D122" s="139" t="s">
        <v>144</v>
      </c>
      <c r="E122" s="14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16" t="s">
        <v>1</v>
      </c>
    </row>
    <row r="123" spans="1:25">
      <c r="A123" s="122"/>
      <c r="B123" s="103"/>
      <c r="C123" s="92"/>
      <c r="D123" s="93" t="s">
        <v>171</v>
      </c>
      <c r="E123" s="14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16">
        <v>2</v>
      </c>
    </row>
    <row r="124" spans="1:25">
      <c r="A124" s="122"/>
      <c r="B124" s="103"/>
      <c r="C124" s="92"/>
      <c r="D124" s="113"/>
      <c r="E124" s="14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16">
        <v>2</v>
      </c>
    </row>
    <row r="125" spans="1:25">
      <c r="A125" s="122"/>
      <c r="B125" s="102">
        <v>1</v>
      </c>
      <c r="C125" s="98">
        <v>1</v>
      </c>
      <c r="D125" s="106">
        <v>1.4</v>
      </c>
      <c r="E125" s="14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16">
        <v>1</v>
      </c>
    </row>
    <row r="126" spans="1:25">
      <c r="A126" s="122"/>
      <c r="B126" s="103">
        <v>1</v>
      </c>
      <c r="C126" s="92">
        <v>2</v>
      </c>
      <c r="D126" s="94">
        <v>1.4</v>
      </c>
      <c r="E126" s="14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16">
        <v>6</v>
      </c>
    </row>
    <row r="127" spans="1:25">
      <c r="A127" s="122"/>
      <c r="B127" s="103">
        <v>1</v>
      </c>
      <c r="C127" s="92">
        <v>3</v>
      </c>
      <c r="D127" s="94">
        <v>1.4</v>
      </c>
      <c r="E127" s="14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116">
        <v>16</v>
      </c>
    </row>
    <row r="128" spans="1:25">
      <c r="A128" s="122"/>
      <c r="B128" s="103">
        <v>1</v>
      </c>
      <c r="C128" s="92">
        <v>4</v>
      </c>
      <c r="D128" s="94">
        <v>1.4</v>
      </c>
      <c r="E128" s="14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16">
        <v>1.4</v>
      </c>
    </row>
    <row r="129" spans="1:25">
      <c r="A129" s="122"/>
      <c r="B129" s="103">
        <v>1</v>
      </c>
      <c r="C129" s="92">
        <v>5</v>
      </c>
      <c r="D129" s="94">
        <v>1.4</v>
      </c>
      <c r="E129" s="14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17"/>
    </row>
    <row r="130" spans="1:25">
      <c r="A130" s="122"/>
      <c r="B130" s="103">
        <v>1</v>
      </c>
      <c r="C130" s="92">
        <v>6</v>
      </c>
      <c r="D130" s="94">
        <v>1.4</v>
      </c>
      <c r="E130" s="14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117"/>
    </row>
    <row r="131" spans="1:25">
      <c r="A131" s="122"/>
      <c r="B131" s="104" t="s">
        <v>155</v>
      </c>
      <c r="C131" s="96"/>
      <c r="D131" s="110">
        <v>1.4000000000000001</v>
      </c>
      <c r="E131" s="14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117"/>
    </row>
    <row r="132" spans="1:25">
      <c r="A132" s="122"/>
      <c r="B132" s="2" t="s">
        <v>156</v>
      </c>
      <c r="C132" s="118"/>
      <c r="D132" s="95">
        <v>1.4</v>
      </c>
      <c r="E132" s="14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17"/>
    </row>
    <row r="133" spans="1:25">
      <c r="A133" s="122"/>
      <c r="B133" s="2" t="s">
        <v>157</v>
      </c>
      <c r="C133" s="118"/>
      <c r="D133" s="95">
        <v>2.4323767777952469E-16</v>
      </c>
      <c r="E133" s="178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17"/>
    </row>
    <row r="134" spans="1:25">
      <c r="A134" s="122"/>
      <c r="B134" s="2" t="s">
        <v>93</v>
      </c>
      <c r="C134" s="118"/>
      <c r="D134" s="97">
        <v>1.7374119841394619E-16</v>
      </c>
      <c r="E134" s="14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20"/>
    </row>
    <row r="135" spans="1:25">
      <c r="A135" s="122"/>
      <c r="B135" s="105" t="s">
        <v>158</v>
      </c>
      <c r="C135" s="118"/>
      <c r="D135" s="97">
        <v>2.2204460492503131E-16</v>
      </c>
      <c r="E135" s="14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20"/>
    </row>
    <row r="136" spans="1:25">
      <c r="B136" s="128"/>
      <c r="C136" s="104"/>
      <c r="D136" s="115"/>
    </row>
    <row r="137" spans="1:25">
      <c r="B137" s="132" t="s">
        <v>279</v>
      </c>
      <c r="Y137" s="116" t="s">
        <v>170</v>
      </c>
    </row>
    <row r="138" spans="1:25">
      <c r="A138" s="112" t="s">
        <v>19</v>
      </c>
      <c r="B138" s="102" t="s">
        <v>119</v>
      </c>
      <c r="C138" s="99" t="s">
        <v>120</v>
      </c>
      <c r="D138" s="100" t="s">
        <v>141</v>
      </c>
      <c r="E138" s="14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16">
        <v>1</v>
      </c>
    </row>
    <row r="139" spans="1:25">
      <c r="A139" s="122"/>
      <c r="B139" s="103" t="s">
        <v>142</v>
      </c>
      <c r="C139" s="92" t="s">
        <v>142</v>
      </c>
      <c r="D139" s="139" t="s">
        <v>144</v>
      </c>
      <c r="E139" s="14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16" t="s">
        <v>3</v>
      </c>
    </row>
    <row r="140" spans="1:25">
      <c r="A140" s="122"/>
      <c r="B140" s="103"/>
      <c r="C140" s="92"/>
      <c r="D140" s="93" t="s">
        <v>171</v>
      </c>
      <c r="E140" s="14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16">
        <v>2</v>
      </c>
    </row>
    <row r="141" spans="1:25">
      <c r="A141" s="122"/>
      <c r="B141" s="103"/>
      <c r="C141" s="92"/>
      <c r="D141" s="113"/>
      <c r="E141" s="14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16">
        <v>2</v>
      </c>
    </row>
    <row r="142" spans="1:25">
      <c r="A142" s="122"/>
      <c r="B142" s="102">
        <v>1</v>
      </c>
      <c r="C142" s="98">
        <v>1</v>
      </c>
      <c r="D142" s="106">
        <v>0.5</v>
      </c>
      <c r="E142" s="14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16">
        <v>1</v>
      </c>
    </row>
    <row r="143" spans="1:25">
      <c r="A143" s="122"/>
      <c r="B143" s="103">
        <v>1</v>
      </c>
      <c r="C143" s="92">
        <v>2</v>
      </c>
      <c r="D143" s="94">
        <v>0.4</v>
      </c>
      <c r="E143" s="14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116">
        <v>7</v>
      </c>
    </row>
    <row r="144" spans="1:25">
      <c r="A144" s="122"/>
      <c r="B144" s="103">
        <v>1</v>
      </c>
      <c r="C144" s="92">
        <v>3</v>
      </c>
      <c r="D144" s="94">
        <v>0.4</v>
      </c>
      <c r="E144" s="14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116">
        <v>16</v>
      </c>
    </row>
    <row r="145" spans="1:25">
      <c r="A145" s="122"/>
      <c r="B145" s="103">
        <v>1</v>
      </c>
      <c r="C145" s="92">
        <v>4</v>
      </c>
      <c r="D145" s="94">
        <v>0.4</v>
      </c>
      <c r="E145" s="14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16">
        <v>0.43333333333333302</v>
      </c>
    </row>
    <row r="146" spans="1:25">
      <c r="A146" s="122"/>
      <c r="B146" s="103">
        <v>1</v>
      </c>
      <c r="C146" s="92">
        <v>5</v>
      </c>
      <c r="D146" s="94">
        <v>0.5</v>
      </c>
      <c r="E146" s="14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17"/>
    </row>
    <row r="147" spans="1:25">
      <c r="A147" s="122"/>
      <c r="B147" s="103">
        <v>1</v>
      </c>
      <c r="C147" s="92">
        <v>6</v>
      </c>
      <c r="D147" s="94">
        <v>0.4</v>
      </c>
      <c r="E147" s="14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17"/>
    </row>
    <row r="148" spans="1:25">
      <c r="A148" s="122"/>
      <c r="B148" s="104" t="s">
        <v>155</v>
      </c>
      <c r="C148" s="96"/>
      <c r="D148" s="110">
        <v>0.43333333333333335</v>
      </c>
      <c r="E148" s="14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17"/>
    </row>
    <row r="149" spans="1:25">
      <c r="A149" s="122"/>
      <c r="B149" s="2" t="s">
        <v>156</v>
      </c>
      <c r="C149" s="118"/>
      <c r="D149" s="95">
        <v>0.4</v>
      </c>
      <c r="E149" s="14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17"/>
    </row>
    <row r="150" spans="1:25">
      <c r="A150" s="122"/>
      <c r="B150" s="2" t="s">
        <v>157</v>
      </c>
      <c r="C150" s="118"/>
      <c r="D150" s="95">
        <v>5.1639777949432392E-2</v>
      </c>
      <c r="E150" s="178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17"/>
    </row>
    <row r="151" spans="1:25">
      <c r="A151" s="122"/>
      <c r="B151" s="2" t="s">
        <v>93</v>
      </c>
      <c r="C151" s="118"/>
      <c r="D151" s="97">
        <v>0.11916871834484398</v>
      </c>
      <c r="E151" s="14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20"/>
    </row>
    <row r="152" spans="1:25">
      <c r="A152" s="122"/>
      <c r="B152" s="105" t="s">
        <v>158</v>
      </c>
      <c r="C152" s="118"/>
      <c r="D152" s="97">
        <v>6.6613381477509392E-16</v>
      </c>
      <c r="E152" s="14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20"/>
    </row>
    <row r="153" spans="1:25">
      <c r="B153" s="128"/>
      <c r="C153" s="104"/>
      <c r="D153" s="115"/>
    </row>
    <row r="154" spans="1:25">
      <c r="B154" s="132" t="s">
        <v>280</v>
      </c>
      <c r="Y154" s="116" t="s">
        <v>170</v>
      </c>
    </row>
    <row r="155" spans="1:25">
      <c r="A155" s="112" t="s">
        <v>22</v>
      </c>
      <c r="B155" s="102" t="s">
        <v>119</v>
      </c>
      <c r="C155" s="99" t="s">
        <v>120</v>
      </c>
      <c r="D155" s="100" t="s">
        <v>141</v>
      </c>
      <c r="E155" s="14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16">
        <v>1</v>
      </c>
    </row>
    <row r="156" spans="1:25">
      <c r="A156" s="122"/>
      <c r="B156" s="103" t="s">
        <v>142</v>
      </c>
      <c r="C156" s="92" t="s">
        <v>142</v>
      </c>
      <c r="D156" s="139" t="s">
        <v>144</v>
      </c>
      <c r="E156" s="14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16" t="s">
        <v>3</v>
      </c>
    </row>
    <row r="157" spans="1:25">
      <c r="A157" s="122"/>
      <c r="B157" s="103"/>
      <c r="C157" s="92"/>
      <c r="D157" s="93" t="s">
        <v>171</v>
      </c>
      <c r="E157" s="14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16">
        <v>1</v>
      </c>
    </row>
    <row r="158" spans="1:25">
      <c r="A158" s="122"/>
      <c r="B158" s="103"/>
      <c r="C158" s="92"/>
      <c r="D158" s="113"/>
      <c r="E158" s="14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16">
        <v>1</v>
      </c>
    </row>
    <row r="159" spans="1:25">
      <c r="A159" s="122"/>
      <c r="B159" s="102">
        <v>1</v>
      </c>
      <c r="C159" s="98">
        <v>1</v>
      </c>
      <c r="D159" s="180">
        <v>49.3</v>
      </c>
      <c r="E159" s="181"/>
      <c r="F159" s="182"/>
      <c r="G159" s="182"/>
      <c r="H159" s="182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3">
        <v>1</v>
      </c>
    </row>
    <row r="160" spans="1:25">
      <c r="A160" s="122"/>
      <c r="B160" s="103">
        <v>1</v>
      </c>
      <c r="C160" s="92">
        <v>2</v>
      </c>
      <c r="D160" s="184">
        <v>47</v>
      </c>
      <c r="E160" s="181"/>
      <c r="F160" s="182"/>
      <c r="G160" s="182"/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3">
        <v>8</v>
      </c>
    </row>
    <row r="161" spans="1:25">
      <c r="A161" s="122"/>
      <c r="B161" s="103">
        <v>1</v>
      </c>
      <c r="C161" s="92">
        <v>3</v>
      </c>
      <c r="D161" s="184">
        <v>47.7</v>
      </c>
      <c r="E161" s="181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3">
        <v>16</v>
      </c>
    </row>
    <row r="162" spans="1:25">
      <c r="A162" s="122"/>
      <c r="B162" s="103">
        <v>1</v>
      </c>
      <c r="C162" s="92">
        <v>4</v>
      </c>
      <c r="D162" s="184">
        <v>48</v>
      </c>
      <c r="E162" s="181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3">
        <v>48.45</v>
      </c>
    </row>
    <row r="163" spans="1:25">
      <c r="A163" s="122"/>
      <c r="B163" s="103">
        <v>1</v>
      </c>
      <c r="C163" s="92">
        <v>5</v>
      </c>
      <c r="D163" s="184">
        <v>48.8</v>
      </c>
      <c r="E163" s="181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5"/>
    </row>
    <row r="164" spans="1:25">
      <c r="A164" s="122"/>
      <c r="B164" s="103">
        <v>1</v>
      </c>
      <c r="C164" s="92">
        <v>6</v>
      </c>
      <c r="D164" s="184">
        <v>49.9</v>
      </c>
      <c r="E164" s="181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5"/>
    </row>
    <row r="165" spans="1:25">
      <c r="A165" s="122"/>
      <c r="B165" s="104" t="s">
        <v>155</v>
      </c>
      <c r="C165" s="96"/>
      <c r="D165" s="186">
        <v>48.449999999999996</v>
      </c>
      <c r="E165" s="181"/>
      <c r="F165" s="182"/>
      <c r="G165" s="182"/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5"/>
    </row>
    <row r="166" spans="1:25">
      <c r="A166" s="122"/>
      <c r="B166" s="2" t="s">
        <v>156</v>
      </c>
      <c r="C166" s="118"/>
      <c r="D166" s="187">
        <v>48.4</v>
      </c>
      <c r="E166" s="181"/>
      <c r="F166" s="182"/>
      <c r="G166" s="182"/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5"/>
    </row>
    <row r="167" spans="1:25">
      <c r="A167" s="122"/>
      <c r="B167" s="2" t="s">
        <v>157</v>
      </c>
      <c r="C167" s="118"/>
      <c r="D167" s="187">
        <v>1.0784247771634314</v>
      </c>
      <c r="E167" s="181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5"/>
    </row>
    <row r="168" spans="1:25">
      <c r="A168" s="122"/>
      <c r="B168" s="2" t="s">
        <v>93</v>
      </c>
      <c r="C168" s="118"/>
      <c r="D168" s="97">
        <v>2.2258509332578565E-2</v>
      </c>
      <c r="E168" s="14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20"/>
    </row>
    <row r="169" spans="1:25">
      <c r="A169" s="122"/>
      <c r="B169" s="105" t="s">
        <v>158</v>
      </c>
      <c r="C169" s="118"/>
      <c r="D169" s="97">
        <v>-1.1102230246251565E-16</v>
      </c>
      <c r="E169" s="14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120"/>
    </row>
    <row r="170" spans="1:25">
      <c r="B170" s="128"/>
      <c r="C170" s="104"/>
      <c r="D170" s="115"/>
    </row>
    <row r="171" spans="1:25">
      <c r="B171" s="132" t="s">
        <v>281</v>
      </c>
      <c r="Y171" s="116" t="s">
        <v>170</v>
      </c>
    </row>
    <row r="172" spans="1:25">
      <c r="A172" s="112" t="s">
        <v>25</v>
      </c>
      <c r="B172" s="102" t="s">
        <v>119</v>
      </c>
      <c r="C172" s="99" t="s">
        <v>120</v>
      </c>
      <c r="D172" s="100" t="s">
        <v>141</v>
      </c>
      <c r="E172" s="14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16">
        <v>1</v>
      </c>
    </row>
    <row r="173" spans="1:25">
      <c r="A173" s="122"/>
      <c r="B173" s="103" t="s">
        <v>142</v>
      </c>
      <c r="C173" s="92" t="s">
        <v>142</v>
      </c>
      <c r="D173" s="139" t="s">
        <v>144</v>
      </c>
      <c r="E173" s="14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16" t="s">
        <v>3</v>
      </c>
    </row>
    <row r="174" spans="1:25">
      <c r="A174" s="122"/>
      <c r="B174" s="103"/>
      <c r="C174" s="92"/>
      <c r="D174" s="93" t="s">
        <v>171</v>
      </c>
      <c r="E174" s="14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16">
        <v>1</v>
      </c>
    </row>
    <row r="175" spans="1:25">
      <c r="A175" s="122"/>
      <c r="B175" s="103"/>
      <c r="C175" s="92"/>
      <c r="D175" s="113"/>
      <c r="E175" s="14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16">
        <v>1</v>
      </c>
    </row>
    <row r="176" spans="1:25">
      <c r="A176" s="122"/>
      <c r="B176" s="102">
        <v>1</v>
      </c>
      <c r="C176" s="98">
        <v>1</v>
      </c>
      <c r="D176" s="180">
        <v>16</v>
      </c>
      <c r="E176" s="181"/>
      <c r="F176" s="182"/>
      <c r="G176" s="182"/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3">
        <v>1</v>
      </c>
    </row>
    <row r="177" spans="1:25">
      <c r="A177" s="122"/>
      <c r="B177" s="103">
        <v>1</v>
      </c>
      <c r="C177" s="92">
        <v>2</v>
      </c>
      <c r="D177" s="184">
        <v>15</v>
      </c>
      <c r="E177" s="181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3">
        <v>9</v>
      </c>
    </row>
    <row r="178" spans="1:25">
      <c r="A178" s="122"/>
      <c r="B178" s="103">
        <v>1</v>
      </c>
      <c r="C178" s="92">
        <v>3</v>
      </c>
      <c r="D178" s="184">
        <v>15</v>
      </c>
      <c r="E178" s="181"/>
      <c r="F178" s="182"/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3">
        <v>16</v>
      </c>
    </row>
    <row r="179" spans="1:25">
      <c r="A179" s="122"/>
      <c r="B179" s="103">
        <v>1</v>
      </c>
      <c r="C179" s="92">
        <v>4</v>
      </c>
      <c r="D179" s="184">
        <v>16</v>
      </c>
      <c r="E179" s="181"/>
      <c r="F179" s="182"/>
      <c r="G179" s="182"/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3">
        <v>15.5</v>
      </c>
    </row>
    <row r="180" spans="1:25">
      <c r="A180" s="122"/>
      <c r="B180" s="103">
        <v>1</v>
      </c>
      <c r="C180" s="92">
        <v>5</v>
      </c>
      <c r="D180" s="184">
        <v>15</v>
      </c>
      <c r="E180" s="181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5"/>
    </row>
    <row r="181" spans="1:25">
      <c r="A181" s="122"/>
      <c r="B181" s="103">
        <v>1</v>
      </c>
      <c r="C181" s="92">
        <v>6</v>
      </c>
      <c r="D181" s="184">
        <v>16</v>
      </c>
      <c r="E181" s="181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5"/>
    </row>
    <row r="182" spans="1:25">
      <c r="A182" s="122"/>
      <c r="B182" s="104" t="s">
        <v>155</v>
      </c>
      <c r="C182" s="96"/>
      <c r="D182" s="186">
        <v>15.5</v>
      </c>
      <c r="E182" s="181"/>
      <c r="F182" s="182"/>
      <c r="G182" s="182"/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5"/>
    </row>
    <row r="183" spans="1:25">
      <c r="A183" s="122"/>
      <c r="B183" s="2" t="s">
        <v>156</v>
      </c>
      <c r="C183" s="118"/>
      <c r="D183" s="187">
        <v>15.5</v>
      </c>
      <c r="E183" s="181"/>
      <c r="F183" s="182"/>
      <c r="G183" s="182"/>
      <c r="H183" s="182"/>
      <c r="I183" s="182"/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5"/>
    </row>
    <row r="184" spans="1:25">
      <c r="A184" s="122"/>
      <c r="B184" s="2" t="s">
        <v>157</v>
      </c>
      <c r="C184" s="118"/>
      <c r="D184" s="187">
        <v>0.54772255750516607</v>
      </c>
      <c r="E184" s="181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5"/>
    </row>
    <row r="185" spans="1:25">
      <c r="A185" s="122"/>
      <c r="B185" s="2" t="s">
        <v>93</v>
      </c>
      <c r="C185" s="118"/>
      <c r="D185" s="97">
        <v>3.5336939193881679E-2</v>
      </c>
      <c r="E185" s="14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20"/>
    </row>
    <row r="186" spans="1:25">
      <c r="A186" s="122"/>
      <c r="B186" s="105" t="s">
        <v>158</v>
      </c>
      <c r="C186" s="118"/>
      <c r="D186" s="97">
        <v>0</v>
      </c>
      <c r="E186" s="14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20"/>
    </row>
    <row r="187" spans="1:25">
      <c r="B187" s="128"/>
      <c r="C187" s="104"/>
      <c r="D187" s="115"/>
    </row>
    <row r="188" spans="1:25">
      <c r="B188" s="132" t="s">
        <v>282</v>
      </c>
      <c r="Y188" s="116" t="s">
        <v>170</v>
      </c>
    </row>
    <row r="189" spans="1:25">
      <c r="A189" s="112" t="s">
        <v>50</v>
      </c>
      <c r="B189" s="102" t="s">
        <v>119</v>
      </c>
      <c r="C189" s="99" t="s">
        <v>120</v>
      </c>
      <c r="D189" s="100" t="s">
        <v>141</v>
      </c>
      <c r="E189" s="14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16">
        <v>1</v>
      </c>
    </row>
    <row r="190" spans="1:25">
      <c r="A190" s="122"/>
      <c r="B190" s="103" t="s">
        <v>142</v>
      </c>
      <c r="C190" s="92" t="s">
        <v>142</v>
      </c>
      <c r="D190" s="139" t="s">
        <v>144</v>
      </c>
      <c r="E190" s="14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16" t="s">
        <v>3</v>
      </c>
    </row>
    <row r="191" spans="1:25">
      <c r="A191" s="122"/>
      <c r="B191" s="103"/>
      <c r="C191" s="92"/>
      <c r="D191" s="93" t="s">
        <v>171</v>
      </c>
      <c r="E191" s="14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16">
        <v>0</v>
      </c>
    </row>
    <row r="192" spans="1:25">
      <c r="A192" s="122"/>
      <c r="B192" s="103"/>
      <c r="C192" s="92"/>
      <c r="D192" s="113"/>
      <c r="E192" s="14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16">
        <v>0</v>
      </c>
    </row>
    <row r="193" spans="1:25">
      <c r="A193" s="122"/>
      <c r="B193" s="102">
        <v>1</v>
      </c>
      <c r="C193" s="98">
        <v>1</v>
      </c>
      <c r="D193" s="188">
        <v>77</v>
      </c>
      <c r="E193" s="189"/>
      <c r="F193" s="190"/>
      <c r="G193" s="190"/>
      <c r="H193" s="190"/>
      <c r="I193" s="190"/>
      <c r="J193" s="190"/>
      <c r="K193" s="190"/>
      <c r="L193" s="190"/>
      <c r="M193" s="190"/>
      <c r="N193" s="190"/>
      <c r="O193" s="190"/>
      <c r="P193" s="190"/>
      <c r="Q193" s="190"/>
      <c r="R193" s="190"/>
      <c r="S193" s="190"/>
      <c r="T193" s="190"/>
      <c r="U193" s="190"/>
      <c r="V193" s="190"/>
      <c r="W193" s="190"/>
      <c r="X193" s="190"/>
      <c r="Y193" s="191">
        <v>1</v>
      </c>
    </row>
    <row r="194" spans="1:25">
      <c r="A194" s="122"/>
      <c r="B194" s="103">
        <v>1</v>
      </c>
      <c r="C194" s="92">
        <v>2</v>
      </c>
      <c r="D194" s="192">
        <v>76</v>
      </c>
      <c r="E194" s="189"/>
      <c r="F194" s="190"/>
      <c r="G194" s="190"/>
      <c r="H194" s="190"/>
      <c r="I194" s="190"/>
      <c r="J194" s="190"/>
      <c r="K194" s="190"/>
      <c r="L194" s="190"/>
      <c r="M194" s="190"/>
      <c r="N194" s="190"/>
      <c r="O194" s="190"/>
      <c r="P194" s="190"/>
      <c r="Q194" s="190"/>
      <c r="R194" s="190"/>
      <c r="S194" s="190"/>
      <c r="T194" s="190"/>
      <c r="U194" s="190"/>
      <c r="V194" s="190"/>
      <c r="W194" s="190"/>
      <c r="X194" s="190"/>
      <c r="Y194" s="191">
        <v>10</v>
      </c>
    </row>
    <row r="195" spans="1:25">
      <c r="A195" s="122"/>
      <c r="B195" s="103">
        <v>1</v>
      </c>
      <c r="C195" s="92">
        <v>3</v>
      </c>
      <c r="D195" s="192">
        <v>76</v>
      </c>
      <c r="E195" s="189"/>
      <c r="F195" s="190"/>
      <c r="G195" s="190"/>
      <c r="H195" s="190"/>
      <c r="I195" s="190"/>
      <c r="J195" s="190"/>
      <c r="K195" s="190"/>
      <c r="L195" s="190"/>
      <c r="M195" s="190"/>
      <c r="N195" s="190"/>
      <c r="O195" s="190"/>
      <c r="P195" s="190"/>
      <c r="Q195" s="190"/>
      <c r="R195" s="190"/>
      <c r="S195" s="190"/>
      <c r="T195" s="190"/>
      <c r="U195" s="190"/>
      <c r="V195" s="190"/>
      <c r="W195" s="190"/>
      <c r="X195" s="190"/>
      <c r="Y195" s="191">
        <v>16</v>
      </c>
    </row>
    <row r="196" spans="1:25">
      <c r="A196" s="122"/>
      <c r="B196" s="103">
        <v>1</v>
      </c>
      <c r="C196" s="92">
        <v>4</v>
      </c>
      <c r="D196" s="192">
        <v>78</v>
      </c>
      <c r="E196" s="189"/>
      <c r="F196" s="190"/>
      <c r="G196" s="190"/>
      <c r="H196" s="190"/>
      <c r="I196" s="190"/>
      <c r="J196" s="190"/>
      <c r="K196" s="190"/>
      <c r="L196" s="190"/>
      <c r="M196" s="190"/>
      <c r="N196" s="190"/>
      <c r="O196" s="190"/>
      <c r="P196" s="190"/>
      <c r="Q196" s="190"/>
      <c r="R196" s="190"/>
      <c r="S196" s="190"/>
      <c r="T196" s="190"/>
      <c r="U196" s="190"/>
      <c r="V196" s="190"/>
      <c r="W196" s="190"/>
      <c r="X196" s="190"/>
      <c r="Y196" s="191">
        <v>76.6666666666667</v>
      </c>
    </row>
    <row r="197" spans="1:25">
      <c r="A197" s="122"/>
      <c r="B197" s="103">
        <v>1</v>
      </c>
      <c r="C197" s="92">
        <v>5</v>
      </c>
      <c r="D197" s="192">
        <v>76</v>
      </c>
      <c r="E197" s="189"/>
      <c r="F197" s="190"/>
      <c r="G197" s="190"/>
      <c r="H197" s="190"/>
      <c r="I197" s="190"/>
      <c r="J197" s="190"/>
      <c r="K197" s="190"/>
      <c r="L197" s="190"/>
      <c r="M197" s="190"/>
      <c r="N197" s="190"/>
      <c r="O197" s="190"/>
      <c r="P197" s="190"/>
      <c r="Q197" s="190"/>
      <c r="R197" s="190"/>
      <c r="S197" s="190"/>
      <c r="T197" s="190"/>
      <c r="U197" s="190"/>
      <c r="V197" s="190"/>
      <c r="W197" s="190"/>
      <c r="X197" s="190"/>
      <c r="Y197" s="193"/>
    </row>
    <row r="198" spans="1:25">
      <c r="A198" s="122"/>
      <c r="B198" s="103">
        <v>1</v>
      </c>
      <c r="C198" s="92">
        <v>6</v>
      </c>
      <c r="D198" s="192">
        <v>77</v>
      </c>
      <c r="E198" s="189"/>
      <c r="F198" s="19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/>
      <c r="Q198" s="190"/>
      <c r="R198" s="190"/>
      <c r="S198" s="190"/>
      <c r="T198" s="190"/>
      <c r="U198" s="190"/>
      <c r="V198" s="190"/>
      <c r="W198" s="190"/>
      <c r="X198" s="190"/>
      <c r="Y198" s="193"/>
    </row>
    <row r="199" spans="1:25">
      <c r="A199" s="122"/>
      <c r="B199" s="104" t="s">
        <v>155</v>
      </c>
      <c r="C199" s="96"/>
      <c r="D199" s="194">
        <v>76.666666666666671</v>
      </c>
      <c r="E199" s="189"/>
      <c r="F199" s="190"/>
      <c r="G199" s="190"/>
      <c r="H199" s="190"/>
      <c r="I199" s="190"/>
      <c r="J199" s="190"/>
      <c r="K199" s="190"/>
      <c r="L199" s="190"/>
      <c r="M199" s="190"/>
      <c r="N199" s="190"/>
      <c r="O199" s="190"/>
      <c r="P199" s="190"/>
      <c r="Q199" s="190"/>
      <c r="R199" s="190"/>
      <c r="S199" s="190"/>
      <c r="T199" s="190"/>
      <c r="U199" s="190"/>
      <c r="V199" s="190"/>
      <c r="W199" s="190"/>
      <c r="X199" s="190"/>
      <c r="Y199" s="193"/>
    </row>
    <row r="200" spans="1:25">
      <c r="A200" s="122"/>
      <c r="B200" s="2" t="s">
        <v>156</v>
      </c>
      <c r="C200" s="118"/>
      <c r="D200" s="195">
        <v>76.5</v>
      </c>
      <c r="E200" s="189"/>
      <c r="F200" s="190"/>
      <c r="G200" s="190"/>
      <c r="H200" s="190"/>
      <c r="I200" s="190"/>
      <c r="J200" s="190"/>
      <c r="K200" s="190"/>
      <c r="L200" s="190"/>
      <c r="M200" s="190"/>
      <c r="N200" s="190"/>
      <c r="O200" s="190"/>
      <c r="P200" s="190"/>
      <c r="Q200" s="190"/>
      <c r="R200" s="190"/>
      <c r="S200" s="190"/>
      <c r="T200" s="190"/>
      <c r="U200" s="190"/>
      <c r="V200" s="190"/>
      <c r="W200" s="190"/>
      <c r="X200" s="190"/>
      <c r="Y200" s="193"/>
    </row>
    <row r="201" spans="1:25">
      <c r="A201" s="122"/>
      <c r="B201" s="2" t="s">
        <v>157</v>
      </c>
      <c r="C201" s="118"/>
      <c r="D201" s="195">
        <v>0.81649658092772603</v>
      </c>
      <c r="E201" s="189"/>
      <c r="F201" s="190"/>
      <c r="G201" s="190"/>
      <c r="H201" s="190"/>
      <c r="I201" s="190"/>
      <c r="J201" s="190"/>
      <c r="K201" s="190"/>
      <c r="L201" s="190"/>
      <c r="M201" s="190"/>
      <c r="N201" s="190"/>
      <c r="O201" s="190"/>
      <c r="P201" s="190"/>
      <c r="Q201" s="190"/>
      <c r="R201" s="190"/>
      <c r="S201" s="190"/>
      <c r="T201" s="190"/>
      <c r="U201" s="190"/>
      <c r="V201" s="190"/>
      <c r="W201" s="190"/>
      <c r="X201" s="190"/>
      <c r="Y201" s="193"/>
    </row>
    <row r="202" spans="1:25">
      <c r="A202" s="122"/>
      <c r="B202" s="2" t="s">
        <v>93</v>
      </c>
      <c r="C202" s="118"/>
      <c r="D202" s="97">
        <v>1.0649955403405121E-2</v>
      </c>
      <c r="E202" s="14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120"/>
    </row>
    <row r="203" spans="1:25">
      <c r="A203" s="122"/>
      <c r="B203" s="105" t="s">
        <v>158</v>
      </c>
      <c r="C203" s="118"/>
      <c r="D203" s="97">
        <v>-3.3306690738754696E-16</v>
      </c>
      <c r="E203" s="14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120"/>
    </row>
    <row r="204" spans="1:25">
      <c r="B204" s="128"/>
      <c r="C204" s="104"/>
      <c r="D204" s="115"/>
    </row>
    <row r="205" spans="1:25">
      <c r="B205" s="132" t="s">
        <v>329</v>
      </c>
      <c r="Y205" s="116" t="s">
        <v>66</v>
      </c>
    </row>
    <row r="206" spans="1:25">
      <c r="A206" s="112" t="s">
        <v>0</v>
      </c>
      <c r="B206" s="102" t="s">
        <v>119</v>
      </c>
      <c r="C206" s="99" t="s">
        <v>120</v>
      </c>
      <c r="D206" s="100" t="s">
        <v>141</v>
      </c>
      <c r="E206" s="101" t="s">
        <v>141</v>
      </c>
      <c r="F206" s="101" t="s">
        <v>141</v>
      </c>
      <c r="G206" s="101" t="s">
        <v>141</v>
      </c>
      <c r="H206" s="101" t="s">
        <v>141</v>
      </c>
      <c r="I206" s="101" t="s">
        <v>141</v>
      </c>
      <c r="J206" s="101" t="s">
        <v>141</v>
      </c>
      <c r="K206" s="101" t="s">
        <v>141</v>
      </c>
      <c r="L206" s="101" t="s">
        <v>141</v>
      </c>
      <c r="M206" s="101" t="s">
        <v>141</v>
      </c>
      <c r="N206" s="101" t="s">
        <v>141</v>
      </c>
      <c r="O206" s="101" t="s">
        <v>141</v>
      </c>
      <c r="P206" s="101" t="s">
        <v>141</v>
      </c>
      <c r="Q206" s="101" t="s">
        <v>141</v>
      </c>
      <c r="R206" s="101" t="s">
        <v>141</v>
      </c>
      <c r="S206" s="101" t="s">
        <v>141</v>
      </c>
      <c r="T206" s="101" t="s">
        <v>141</v>
      </c>
      <c r="U206" s="108" t="s">
        <v>141</v>
      </c>
      <c r="V206" s="148"/>
      <c r="W206" s="2"/>
      <c r="X206" s="2"/>
      <c r="Y206" s="116">
        <v>1E-4</v>
      </c>
    </row>
    <row r="207" spans="1:25">
      <c r="A207" s="122"/>
      <c r="B207" s="103" t="s">
        <v>142</v>
      </c>
      <c r="C207" s="92" t="s">
        <v>142</v>
      </c>
      <c r="D207" s="139" t="s">
        <v>145</v>
      </c>
      <c r="E207" s="140" t="s">
        <v>146</v>
      </c>
      <c r="F207" s="140" t="s">
        <v>147</v>
      </c>
      <c r="G207" s="140" t="s">
        <v>143</v>
      </c>
      <c r="H207" s="140" t="s">
        <v>149</v>
      </c>
      <c r="I207" s="140" t="s">
        <v>150</v>
      </c>
      <c r="J207" s="140" t="s">
        <v>144</v>
      </c>
      <c r="K207" s="140" t="s">
        <v>151</v>
      </c>
      <c r="L207" s="140" t="s">
        <v>152</v>
      </c>
      <c r="M207" s="140" t="s">
        <v>160</v>
      </c>
      <c r="N207" s="140" t="s">
        <v>161</v>
      </c>
      <c r="O207" s="140" t="s">
        <v>162</v>
      </c>
      <c r="P207" s="140" t="s">
        <v>163</v>
      </c>
      <c r="Q207" s="140" t="s">
        <v>164</v>
      </c>
      <c r="R207" s="140" t="s">
        <v>165</v>
      </c>
      <c r="S207" s="140" t="s">
        <v>166</v>
      </c>
      <c r="T207" s="140" t="s">
        <v>167</v>
      </c>
      <c r="U207" s="143" t="s">
        <v>168</v>
      </c>
      <c r="V207" s="148"/>
      <c r="W207" s="2"/>
      <c r="X207" s="2"/>
      <c r="Y207" s="116" t="s">
        <v>1</v>
      </c>
    </row>
    <row r="208" spans="1:25">
      <c r="A208" s="122"/>
      <c r="B208" s="103"/>
      <c r="C208" s="92"/>
      <c r="D208" s="93" t="s">
        <v>172</v>
      </c>
      <c r="E208" s="94" t="s">
        <v>172</v>
      </c>
      <c r="F208" s="94" t="s">
        <v>172</v>
      </c>
      <c r="G208" s="94" t="s">
        <v>172</v>
      </c>
      <c r="H208" s="94" t="s">
        <v>172</v>
      </c>
      <c r="I208" s="94" t="s">
        <v>172</v>
      </c>
      <c r="J208" s="94" t="s">
        <v>171</v>
      </c>
      <c r="K208" s="94" t="s">
        <v>172</v>
      </c>
      <c r="L208" s="94" t="s">
        <v>172</v>
      </c>
      <c r="M208" s="94" t="s">
        <v>172</v>
      </c>
      <c r="N208" s="94" t="s">
        <v>172</v>
      </c>
      <c r="O208" s="94" t="s">
        <v>172</v>
      </c>
      <c r="P208" s="94" t="s">
        <v>173</v>
      </c>
      <c r="Q208" s="94" t="s">
        <v>172</v>
      </c>
      <c r="R208" s="94" t="s">
        <v>172</v>
      </c>
      <c r="S208" s="94" t="s">
        <v>172</v>
      </c>
      <c r="T208" s="94" t="s">
        <v>172</v>
      </c>
      <c r="U208" s="144" t="s">
        <v>173</v>
      </c>
      <c r="V208" s="148"/>
      <c r="W208" s="2"/>
      <c r="X208" s="2"/>
      <c r="Y208" s="116">
        <v>3</v>
      </c>
    </row>
    <row r="209" spans="1:25">
      <c r="A209" s="122"/>
      <c r="B209" s="103"/>
      <c r="C209" s="92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45"/>
      <c r="V209" s="148"/>
      <c r="W209" s="2"/>
      <c r="X209" s="2"/>
      <c r="Y209" s="116">
        <v>3</v>
      </c>
    </row>
    <row r="210" spans="1:25">
      <c r="A210" s="122"/>
      <c r="B210" s="102">
        <v>1</v>
      </c>
      <c r="C210" s="98">
        <v>1</v>
      </c>
      <c r="D210" s="205">
        <v>0.71356398197385718</v>
      </c>
      <c r="E210" s="205">
        <v>0.71999998181127012</v>
      </c>
      <c r="F210" s="213">
        <v>0.73087011271337543</v>
      </c>
      <c r="G210" s="205">
        <v>0.73599998140707612</v>
      </c>
      <c r="H210" s="222">
        <v>0.56319998577237129</v>
      </c>
      <c r="I210" s="205">
        <v>0.75399998095235787</v>
      </c>
      <c r="J210" s="213">
        <v>0.75129998102056561</v>
      </c>
      <c r="K210" s="205">
        <v>0.77399998044711538</v>
      </c>
      <c r="L210" s="205">
        <v>0.75099998102814425</v>
      </c>
      <c r="M210" s="205">
        <v>0.76299998072499875</v>
      </c>
      <c r="N210" s="218">
        <v>0.65219998352404218</v>
      </c>
      <c r="O210" s="205">
        <v>0.75289998098014621</v>
      </c>
      <c r="P210" s="218">
        <v>0.68099998279649299</v>
      </c>
      <c r="Q210" s="205">
        <v>0.74190398125792856</v>
      </c>
      <c r="R210" s="205">
        <v>0.7489999810786685</v>
      </c>
      <c r="S210" s="205">
        <v>0.73799998135655187</v>
      </c>
      <c r="T210" s="205">
        <v>0.74799998110393062</v>
      </c>
      <c r="U210" s="223">
        <v>0.75199998100288212</v>
      </c>
      <c r="V210" s="224"/>
      <c r="W210" s="207"/>
      <c r="X210" s="207"/>
      <c r="Y210" s="208">
        <v>1E-4</v>
      </c>
    </row>
    <row r="211" spans="1:25">
      <c r="A211" s="122"/>
      <c r="B211" s="103">
        <v>1</v>
      </c>
      <c r="C211" s="92">
        <v>2</v>
      </c>
      <c r="D211" s="209">
        <v>0.72762698161859596</v>
      </c>
      <c r="E211" s="209">
        <v>0.72499998168495949</v>
      </c>
      <c r="F211" s="215">
        <v>0.73462375050280426</v>
      </c>
      <c r="G211" s="209">
        <v>0.744999981179717</v>
      </c>
      <c r="H211" s="215">
        <v>0.68929998258681735</v>
      </c>
      <c r="I211" s="209">
        <v>0.75099998102814425</v>
      </c>
      <c r="J211" s="215">
        <v>0.73239998149801977</v>
      </c>
      <c r="K211" s="209">
        <v>0.77999998029554263</v>
      </c>
      <c r="L211" s="209">
        <v>0.73499998143233825</v>
      </c>
      <c r="M211" s="209">
        <v>0.776999980371329</v>
      </c>
      <c r="N211" s="209">
        <v>0.69169998252618825</v>
      </c>
      <c r="O211" s="209">
        <v>0.75689998087909771</v>
      </c>
      <c r="P211" s="209">
        <v>0.73899998133128975</v>
      </c>
      <c r="Q211" s="209">
        <v>0.73670798138919058</v>
      </c>
      <c r="R211" s="209">
        <v>0.75499998092709575</v>
      </c>
      <c r="S211" s="209">
        <v>0.74199998125550337</v>
      </c>
      <c r="T211" s="209">
        <v>0.74399998120497912</v>
      </c>
      <c r="U211" s="227">
        <v>0.7489999810786685</v>
      </c>
      <c r="V211" s="224"/>
      <c r="W211" s="207"/>
      <c r="X211" s="207"/>
      <c r="Y211" s="208" t="e">
        <v>#N/A</v>
      </c>
    </row>
    <row r="212" spans="1:25">
      <c r="A212" s="122"/>
      <c r="B212" s="103">
        <v>1</v>
      </c>
      <c r="C212" s="92">
        <v>3</v>
      </c>
      <c r="D212" s="209">
        <v>0.74447798119290376</v>
      </c>
      <c r="E212" s="209">
        <v>0.71999998181127012</v>
      </c>
      <c r="F212" s="215">
        <v>0.72115553608572203</v>
      </c>
      <c r="G212" s="209">
        <v>0.74399998120497912</v>
      </c>
      <c r="H212" s="215">
        <v>0.7777999803511193</v>
      </c>
      <c r="I212" s="209">
        <v>0.73599998140707612</v>
      </c>
      <c r="J212" s="215">
        <v>0.73449998144496931</v>
      </c>
      <c r="K212" s="215">
        <v>0.78199998024501849</v>
      </c>
      <c r="L212" s="111">
        <v>0.74399998120497912</v>
      </c>
      <c r="M212" s="111">
        <v>0.776999980371329</v>
      </c>
      <c r="N212" s="111">
        <v>0.70599998216493987</v>
      </c>
      <c r="O212" s="111">
        <v>0.74379998121003155</v>
      </c>
      <c r="P212" s="111">
        <v>0.73799998135655187</v>
      </c>
      <c r="Q212" s="111">
        <v>0.74454598119118598</v>
      </c>
      <c r="R212" s="111">
        <v>0.77099998052290175</v>
      </c>
      <c r="S212" s="111">
        <v>0.73599998140707612</v>
      </c>
      <c r="T212" s="209">
        <v>0.744999981179717</v>
      </c>
      <c r="U212" s="227">
        <v>0.75299998097762</v>
      </c>
      <c r="V212" s="224"/>
      <c r="W212" s="207"/>
      <c r="X212" s="207"/>
      <c r="Y212" s="208">
        <v>16</v>
      </c>
    </row>
    <row r="213" spans="1:25">
      <c r="A213" s="122"/>
      <c r="B213" s="103">
        <v>1</v>
      </c>
      <c r="C213" s="92">
        <v>4</v>
      </c>
      <c r="D213" s="209">
        <v>0.70949498207664874</v>
      </c>
      <c r="E213" s="209">
        <v>0.72099998178600799</v>
      </c>
      <c r="F213" s="215">
        <v>0.7059914000187395</v>
      </c>
      <c r="G213" s="209">
        <v>0.74299998123024125</v>
      </c>
      <c r="H213" s="215">
        <v>0.77399998044711538</v>
      </c>
      <c r="I213" s="209">
        <v>0.74199998125550337</v>
      </c>
      <c r="J213" s="215">
        <v>0.74829998109635198</v>
      </c>
      <c r="K213" s="215">
        <v>0.77999998029554263</v>
      </c>
      <c r="L213" s="111">
        <v>0.73299998148286249</v>
      </c>
      <c r="M213" s="111">
        <v>0.77399998044711538</v>
      </c>
      <c r="N213" s="111">
        <v>0.71729998187947785</v>
      </c>
      <c r="O213" s="111">
        <v>0.74189998125802958</v>
      </c>
      <c r="P213" s="111">
        <v>0.74299998123024125</v>
      </c>
      <c r="Q213" s="111">
        <v>0.71007698206194625</v>
      </c>
      <c r="R213" s="111">
        <v>0.76499998067447461</v>
      </c>
      <c r="S213" s="111">
        <v>0.74299998123024125</v>
      </c>
      <c r="T213" s="209">
        <v>0.73399998145760037</v>
      </c>
      <c r="U213" s="227">
        <v>0.75599998090183362</v>
      </c>
      <c r="V213" s="224"/>
      <c r="W213" s="207"/>
      <c r="X213" s="207"/>
      <c r="Y213" s="208">
        <v>0.74292768885465033</v>
      </c>
    </row>
    <row r="214" spans="1:25">
      <c r="A214" s="122"/>
      <c r="B214" s="103">
        <v>1</v>
      </c>
      <c r="C214" s="92">
        <v>5</v>
      </c>
      <c r="D214" s="209">
        <v>0.72138798177620633</v>
      </c>
      <c r="E214" s="209">
        <v>0.71999998181127012</v>
      </c>
      <c r="F214" s="209">
        <v>0.73584496340193084</v>
      </c>
      <c r="G214" s="209">
        <v>0.74199998125550337</v>
      </c>
      <c r="H214" s="209">
        <v>0.7617999807553133</v>
      </c>
      <c r="I214" s="209">
        <v>0.72199998176074587</v>
      </c>
      <c r="J214" s="209">
        <v>0.74039998129592277</v>
      </c>
      <c r="K214" s="209">
        <v>0.77899998032080475</v>
      </c>
      <c r="L214" s="209">
        <v>0.73799998135655187</v>
      </c>
      <c r="M214" s="209">
        <v>0.77099998052290175</v>
      </c>
      <c r="N214" s="209">
        <v>0.70499998219020199</v>
      </c>
      <c r="O214" s="209">
        <v>0.74859998108877335</v>
      </c>
      <c r="P214" s="209">
        <v>0.76299998072499875</v>
      </c>
      <c r="Q214" s="209">
        <v>0.76200998075000825</v>
      </c>
      <c r="R214" s="209">
        <v>0.7409999812807655</v>
      </c>
      <c r="S214" s="209">
        <v>0.73999998130602762</v>
      </c>
      <c r="T214" s="209">
        <v>0.74199998125550326</v>
      </c>
      <c r="U214" s="227">
        <v>0.760999980775523</v>
      </c>
      <c r="V214" s="224"/>
      <c r="W214" s="207"/>
      <c r="X214" s="207"/>
      <c r="Y214" s="119"/>
    </row>
    <row r="215" spans="1:25">
      <c r="A215" s="122"/>
      <c r="B215" s="103">
        <v>1</v>
      </c>
      <c r="C215" s="92">
        <v>6</v>
      </c>
      <c r="D215" s="209">
        <v>0.72642898164885994</v>
      </c>
      <c r="E215" s="209">
        <v>0.72899998158391099</v>
      </c>
      <c r="F215" s="209">
        <v>0.74632252306271096</v>
      </c>
      <c r="G215" s="209">
        <v>0.73599998140707612</v>
      </c>
      <c r="H215" s="209">
        <v>0.76909998057089979</v>
      </c>
      <c r="I215" s="209">
        <v>0.72799998160917312</v>
      </c>
      <c r="J215" s="209">
        <v>0.75309998097509379</v>
      </c>
      <c r="K215" s="209">
        <v>0.77799998034606688</v>
      </c>
      <c r="L215" s="209">
        <v>0.72999998155864887</v>
      </c>
      <c r="M215" s="209">
        <v>0.77899998032080475</v>
      </c>
      <c r="N215" s="209">
        <v>0.70899998208915349</v>
      </c>
      <c r="O215" s="209">
        <v>0.74329998122266261</v>
      </c>
      <c r="P215" s="209">
        <v>0.75899998082604725</v>
      </c>
      <c r="Q215" s="209">
        <v>0.70215598226204756</v>
      </c>
      <c r="R215" s="209">
        <v>0.74299998123024125</v>
      </c>
      <c r="S215" s="209">
        <v>0.75899998082604725</v>
      </c>
      <c r="T215" s="209">
        <v>0.73799998135655187</v>
      </c>
      <c r="U215" s="227">
        <v>0.75899998082604725</v>
      </c>
      <c r="V215" s="224"/>
      <c r="W215" s="207"/>
      <c r="X215" s="207"/>
      <c r="Y215" s="119"/>
    </row>
    <row r="216" spans="1:25">
      <c r="A216" s="122"/>
      <c r="B216" s="104" t="s">
        <v>155</v>
      </c>
      <c r="C216" s="96"/>
      <c r="D216" s="210">
        <v>0.72383014838117865</v>
      </c>
      <c r="E216" s="210">
        <v>0.72249998174811481</v>
      </c>
      <c r="F216" s="210">
        <v>0.72913471429754728</v>
      </c>
      <c r="G216" s="210">
        <v>0.7409999812807655</v>
      </c>
      <c r="H216" s="210">
        <v>0.72253331508060603</v>
      </c>
      <c r="I216" s="210">
        <v>0.7388333146688334</v>
      </c>
      <c r="J216" s="210">
        <v>0.74333331455515383</v>
      </c>
      <c r="K216" s="210">
        <v>0.7788333136583484</v>
      </c>
      <c r="L216" s="210">
        <v>0.73849998134392081</v>
      </c>
      <c r="M216" s="210">
        <v>0.77349998045974644</v>
      </c>
      <c r="N216" s="210">
        <v>0.69686664906233398</v>
      </c>
      <c r="O216" s="210">
        <v>0.74789998110645683</v>
      </c>
      <c r="P216" s="210">
        <v>0.73716664804427035</v>
      </c>
      <c r="Q216" s="210">
        <v>0.73290014815205107</v>
      </c>
      <c r="R216" s="210">
        <v>0.75399998095235787</v>
      </c>
      <c r="S216" s="210">
        <v>0.74299998123024125</v>
      </c>
      <c r="T216" s="210">
        <v>0.74183331459304702</v>
      </c>
      <c r="U216" s="229">
        <v>0.75499998092709575</v>
      </c>
      <c r="V216" s="224"/>
      <c r="W216" s="207"/>
      <c r="X216" s="207"/>
      <c r="Y216" s="119"/>
    </row>
    <row r="217" spans="1:25">
      <c r="A217" s="122"/>
      <c r="B217" s="2" t="s">
        <v>156</v>
      </c>
      <c r="C217" s="118"/>
      <c r="D217" s="111">
        <v>0.72390848171253308</v>
      </c>
      <c r="E217" s="111">
        <v>0.72049998179863906</v>
      </c>
      <c r="F217" s="111">
        <v>0.7327469316080899</v>
      </c>
      <c r="G217" s="111">
        <v>0.74249998124287231</v>
      </c>
      <c r="H217" s="111">
        <v>0.76544998066310654</v>
      </c>
      <c r="I217" s="111">
        <v>0.73899998133128975</v>
      </c>
      <c r="J217" s="111">
        <v>0.74434998119613738</v>
      </c>
      <c r="K217" s="111">
        <v>0.77949998030817369</v>
      </c>
      <c r="L217" s="111">
        <v>0.73649998139444506</v>
      </c>
      <c r="M217" s="111">
        <v>0.77549998040922219</v>
      </c>
      <c r="N217" s="111">
        <v>0.70549998217757093</v>
      </c>
      <c r="O217" s="111">
        <v>0.74619998114940245</v>
      </c>
      <c r="P217" s="111">
        <v>0.7409999812807655</v>
      </c>
      <c r="Q217" s="111">
        <v>0.73930598132355951</v>
      </c>
      <c r="R217" s="111">
        <v>0.75199998100288212</v>
      </c>
      <c r="S217" s="111">
        <v>0.7409999812807655</v>
      </c>
      <c r="T217" s="111">
        <v>0.74299998123024125</v>
      </c>
      <c r="U217" s="146">
        <v>0.75449998093972681</v>
      </c>
      <c r="V217" s="224"/>
      <c r="W217" s="207"/>
      <c r="X217" s="207"/>
      <c r="Y217" s="119"/>
    </row>
    <row r="218" spans="1:25">
      <c r="A218" s="122"/>
      <c r="B218" s="2" t="s">
        <v>157</v>
      </c>
      <c r="C218" s="118"/>
      <c r="D218" s="111">
        <v>1.2364127306160379E-2</v>
      </c>
      <c r="E218" s="111">
        <v>3.7282702822774181E-3</v>
      </c>
      <c r="F218" s="111">
        <v>1.394897573342741E-2</v>
      </c>
      <c r="G218" s="111">
        <v>3.9999998989515007E-3</v>
      </c>
      <c r="H218" s="111">
        <v>8.4740912809875724E-2</v>
      </c>
      <c r="I218" s="111">
        <v>1.2624050800546767E-2</v>
      </c>
      <c r="J218" s="111">
        <v>8.8282876442079116E-3</v>
      </c>
      <c r="K218" s="111">
        <v>2.7141603295442046E-3</v>
      </c>
      <c r="L218" s="111">
        <v>7.765307267158704E-3</v>
      </c>
      <c r="M218" s="111">
        <v>5.8566200377878587E-3</v>
      </c>
      <c r="N218" s="111">
        <v>2.3392790321350134E-2</v>
      </c>
      <c r="O218" s="111">
        <v>6.0076616230009833E-3</v>
      </c>
      <c r="P218" s="111">
        <v>2.9451088652944855E-2</v>
      </c>
      <c r="Q218" s="111">
        <v>2.2559596770622574E-2</v>
      </c>
      <c r="R218" s="111">
        <v>1.2049895960707692E-2</v>
      </c>
      <c r="S218" s="111">
        <v>8.2462110429185019E-3</v>
      </c>
      <c r="T218" s="111">
        <v>5.0760876041322589E-3</v>
      </c>
      <c r="U218" s="146">
        <v>4.5166358021546654E-3</v>
      </c>
      <c r="V218" s="224"/>
      <c r="W218" s="207"/>
      <c r="X218" s="207"/>
      <c r="Y218" s="119"/>
    </row>
    <row r="219" spans="1:25">
      <c r="A219" s="122"/>
      <c r="B219" s="2" t="s">
        <v>93</v>
      </c>
      <c r="C219" s="118"/>
      <c r="D219" s="97">
        <v>1.7081531259525908E-2</v>
      </c>
      <c r="E219" s="97">
        <v>5.160235815171557E-3</v>
      </c>
      <c r="F219" s="97">
        <v>1.913086218486516E-2</v>
      </c>
      <c r="G219" s="97">
        <v>5.3981106612685558E-3</v>
      </c>
      <c r="H219" s="97">
        <v>0.11728305261664232</v>
      </c>
      <c r="I219" s="97">
        <v>1.7086466662924148E-2</v>
      </c>
      <c r="J219" s="97">
        <v>1.1876620449187294E-2</v>
      </c>
      <c r="K219" s="97">
        <v>3.4849052832565761E-3</v>
      </c>
      <c r="L219" s="97">
        <v>1.0514972868418241E-2</v>
      </c>
      <c r="M219" s="97">
        <v>7.5715839505346204E-3</v>
      </c>
      <c r="N219" s="97">
        <v>3.3568531874536123E-2</v>
      </c>
      <c r="O219" s="97">
        <v>8.0327072800739207E-3</v>
      </c>
      <c r="P219" s="97">
        <v>3.9951737820857272E-2</v>
      </c>
      <c r="Q219" s="97">
        <v>3.0781269218603365E-2</v>
      </c>
      <c r="R219" s="97">
        <v>1.5981294781317872E-2</v>
      </c>
      <c r="S219" s="97">
        <v>1.1098534658459381E-2</v>
      </c>
      <c r="T219" s="97">
        <v>6.8426255659829538E-3</v>
      </c>
      <c r="U219" s="147">
        <v>5.9822992268271334E-3</v>
      </c>
      <c r="V219" s="148"/>
      <c r="W219" s="2"/>
      <c r="X219" s="2"/>
      <c r="Y219" s="120"/>
    </row>
    <row r="220" spans="1:25">
      <c r="A220" s="122"/>
      <c r="B220" s="105" t="s">
        <v>158</v>
      </c>
      <c r="C220" s="118"/>
      <c r="D220" s="97">
        <v>-2.5705786390750607E-2</v>
      </c>
      <c r="E220" s="97">
        <v>-2.7496225289473708E-2</v>
      </c>
      <c r="F220" s="97">
        <v>-1.8565702643775772E-2</v>
      </c>
      <c r="G220" s="97">
        <v>-2.594744552941286E-3</v>
      </c>
      <c r="H220" s="97">
        <v>-2.7451357756615224E-2</v>
      </c>
      <c r="I220" s="97">
        <v>-5.5111341887513765E-3</v>
      </c>
      <c r="J220" s="97">
        <v>5.4598274716188833E-4</v>
      </c>
      <c r="K220" s="97">
        <v>4.8329905241589088E-2</v>
      </c>
      <c r="L220" s="97">
        <v>-5.9598095173375443E-3</v>
      </c>
      <c r="M220" s="97">
        <v>4.1151099984210404E-2</v>
      </c>
      <c r="N220" s="97">
        <v>-6.1999358057750253E-2</v>
      </c>
      <c r="O220" s="97">
        <v>6.6928347487924533E-3</v>
      </c>
      <c r="P220" s="97">
        <v>-7.7545108316822153E-3</v>
      </c>
      <c r="Q220" s="97">
        <v>-1.3497330699921095E-2</v>
      </c>
      <c r="R220" s="97">
        <v>1.4903593261919479E-2</v>
      </c>
      <c r="S220" s="97">
        <v>9.7307418575720561E-5</v>
      </c>
      <c r="T220" s="97">
        <v>-1.4730562314758666E-3</v>
      </c>
      <c r="U220" s="147">
        <v>1.6249619247677982E-2</v>
      </c>
      <c r="V220" s="148"/>
      <c r="W220" s="2"/>
      <c r="X220" s="2"/>
      <c r="Y220" s="120"/>
    </row>
    <row r="221" spans="1:25">
      <c r="B221" s="128"/>
      <c r="C221" s="104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</row>
    <row r="222" spans="1:25">
      <c r="B222" s="132" t="s">
        <v>283</v>
      </c>
      <c r="Y222" s="116" t="s">
        <v>170</v>
      </c>
    </row>
    <row r="223" spans="1:25">
      <c r="A223" s="112" t="s">
        <v>51</v>
      </c>
      <c r="B223" s="102" t="s">
        <v>119</v>
      </c>
      <c r="C223" s="99" t="s">
        <v>120</v>
      </c>
      <c r="D223" s="100" t="s">
        <v>141</v>
      </c>
      <c r="E223" s="141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16">
        <v>1</v>
      </c>
    </row>
    <row r="224" spans="1:25">
      <c r="A224" s="122"/>
      <c r="B224" s="103" t="s">
        <v>142</v>
      </c>
      <c r="C224" s="92" t="s">
        <v>142</v>
      </c>
      <c r="D224" s="139" t="s">
        <v>144</v>
      </c>
      <c r="E224" s="141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16" t="s">
        <v>1</v>
      </c>
    </row>
    <row r="225" spans="1:25">
      <c r="A225" s="122"/>
      <c r="B225" s="103"/>
      <c r="C225" s="92"/>
      <c r="D225" s="93" t="s">
        <v>171</v>
      </c>
      <c r="E225" s="141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16">
        <v>2</v>
      </c>
    </row>
    <row r="226" spans="1:25">
      <c r="A226" s="122"/>
      <c r="B226" s="103"/>
      <c r="C226" s="92"/>
      <c r="D226" s="113"/>
      <c r="E226" s="141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16">
        <v>2</v>
      </c>
    </row>
    <row r="227" spans="1:25">
      <c r="A227" s="122"/>
      <c r="B227" s="102">
        <v>1</v>
      </c>
      <c r="C227" s="98">
        <v>1</v>
      </c>
      <c r="D227" s="106">
        <v>5.2</v>
      </c>
      <c r="E227" s="141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16">
        <v>1</v>
      </c>
    </row>
    <row r="228" spans="1:25">
      <c r="A228" s="122"/>
      <c r="B228" s="103">
        <v>1</v>
      </c>
      <c r="C228" s="92">
        <v>2</v>
      </c>
      <c r="D228" s="94">
        <v>5</v>
      </c>
      <c r="E228" s="141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16">
        <v>15</v>
      </c>
    </row>
    <row r="229" spans="1:25">
      <c r="A229" s="122"/>
      <c r="B229" s="103">
        <v>1</v>
      </c>
      <c r="C229" s="92">
        <v>3</v>
      </c>
      <c r="D229" s="94">
        <v>5.0999999999999996</v>
      </c>
      <c r="E229" s="141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16">
        <v>16</v>
      </c>
    </row>
    <row r="230" spans="1:25">
      <c r="A230" s="122"/>
      <c r="B230" s="103">
        <v>1</v>
      </c>
      <c r="C230" s="92">
        <v>4</v>
      </c>
      <c r="D230" s="94">
        <v>5.2</v>
      </c>
      <c r="E230" s="141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16">
        <v>5.1333333333333302</v>
      </c>
    </row>
    <row r="231" spans="1:25">
      <c r="A231" s="122"/>
      <c r="B231" s="103">
        <v>1</v>
      </c>
      <c r="C231" s="92">
        <v>5</v>
      </c>
      <c r="D231" s="94">
        <v>5.0999999999999996</v>
      </c>
      <c r="E231" s="141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117"/>
    </row>
    <row r="232" spans="1:25">
      <c r="A232" s="122"/>
      <c r="B232" s="103">
        <v>1</v>
      </c>
      <c r="C232" s="92">
        <v>6</v>
      </c>
      <c r="D232" s="94">
        <v>5.2</v>
      </c>
      <c r="E232" s="141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17"/>
    </row>
    <row r="233" spans="1:25">
      <c r="A233" s="122"/>
      <c r="B233" s="104" t="s">
        <v>155</v>
      </c>
      <c r="C233" s="96"/>
      <c r="D233" s="110">
        <v>5.1333333333333337</v>
      </c>
      <c r="E233" s="141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17"/>
    </row>
    <row r="234" spans="1:25">
      <c r="A234" s="122"/>
      <c r="B234" s="2" t="s">
        <v>156</v>
      </c>
      <c r="C234" s="118"/>
      <c r="D234" s="95">
        <v>5.15</v>
      </c>
      <c r="E234" s="141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17"/>
    </row>
    <row r="235" spans="1:25">
      <c r="A235" s="122"/>
      <c r="B235" s="2" t="s">
        <v>157</v>
      </c>
      <c r="C235" s="118"/>
      <c r="D235" s="95">
        <v>8.1649658092772748E-2</v>
      </c>
      <c r="E235" s="178"/>
      <c r="F235" s="179"/>
      <c r="G235" s="179"/>
      <c r="H235" s="179"/>
      <c r="I235" s="179"/>
      <c r="J235" s="179"/>
      <c r="K235" s="179"/>
      <c r="L235" s="179"/>
      <c r="M235" s="179"/>
      <c r="N235" s="179"/>
      <c r="O235" s="179"/>
      <c r="P235" s="179"/>
      <c r="Q235" s="179"/>
      <c r="R235" s="179"/>
      <c r="S235" s="179"/>
      <c r="T235" s="179"/>
      <c r="U235" s="179"/>
      <c r="V235" s="179"/>
      <c r="W235" s="179"/>
      <c r="X235" s="179"/>
      <c r="Y235" s="117"/>
    </row>
    <row r="236" spans="1:25">
      <c r="A236" s="122"/>
      <c r="B236" s="2" t="s">
        <v>93</v>
      </c>
      <c r="C236" s="118"/>
      <c r="D236" s="97">
        <v>1.5905777550540144E-2</v>
      </c>
      <c r="E236" s="141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20"/>
    </row>
    <row r="237" spans="1:25">
      <c r="A237" s="122"/>
      <c r="B237" s="105" t="s">
        <v>158</v>
      </c>
      <c r="C237" s="118"/>
      <c r="D237" s="97">
        <v>6.6613381477509392E-16</v>
      </c>
      <c r="E237" s="141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20"/>
    </row>
    <row r="238" spans="1:25">
      <c r="B238" s="128"/>
      <c r="C238" s="104"/>
      <c r="D238" s="115"/>
    </row>
    <row r="239" spans="1:25">
      <c r="B239" s="132" t="s">
        <v>284</v>
      </c>
      <c r="Y239" s="116" t="s">
        <v>170</v>
      </c>
    </row>
    <row r="240" spans="1:25">
      <c r="A240" s="112" t="s">
        <v>42</v>
      </c>
      <c r="B240" s="102" t="s">
        <v>119</v>
      </c>
      <c r="C240" s="99" t="s">
        <v>120</v>
      </c>
      <c r="D240" s="100" t="s">
        <v>141</v>
      </c>
      <c r="E240" s="141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116">
        <v>1</v>
      </c>
    </row>
    <row r="241" spans="1:25">
      <c r="A241" s="122"/>
      <c r="B241" s="103" t="s">
        <v>142</v>
      </c>
      <c r="C241" s="92" t="s">
        <v>142</v>
      </c>
      <c r="D241" s="139" t="s">
        <v>144</v>
      </c>
      <c r="E241" s="141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16" t="s">
        <v>3</v>
      </c>
    </row>
    <row r="242" spans="1:25">
      <c r="A242" s="122"/>
      <c r="B242" s="103"/>
      <c r="C242" s="92"/>
      <c r="D242" s="93" t="s">
        <v>171</v>
      </c>
      <c r="E242" s="141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16">
        <v>1</v>
      </c>
    </row>
    <row r="243" spans="1:25">
      <c r="A243" s="122"/>
      <c r="B243" s="103"/>
      <c r="C243" s="92"/>
      <c r="D243" s="113"/>
      <c r="E243" s="141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116">
        <v>1</v>
      </c>
    </row>
    <row r="244" spans="1:25">
      <c r="A244" s="122"/>
      <c r="B244" s="102">
        <v>1</v>
      </c>
      <c r="C244" s="98">
        <v>1</v>
      </c>
      <c r="D244" s="180">
        <v>11.9</v>
      </c>
      <c r="E244" s="181"/>
      <c r="F244" s="182"/>
      <c r="G244" s="182"/>
      <c r="H244" s="182"/>
      <c r="I244" s="182"/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3">
        <v>1</v>
      </c>
    </row>
    <row r="245" spans="1:25">
      <c r="A245" s="122"/>
      <c r="B245" s="103">
        <v>1</v>
      </c>
      <c r="C245" s="92">
        <v>2</v>
      </c>
      <c r="D245" s="184">
        <v>11.5</v>
      </c>
      <c r="E245" s="181"/>
      <c r="F245" s="182"/>
      <c r="G245" s="182"/>
      <c r="H245" s="182"/>
      <c r="I245" s="182"/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3">
        <v>16</v>
      </c>
    </row>
    <row r="246" spans="1:25">
      <c r="A246" s="122"/>
      <c r="B246" s="103">
        <v>1</v>
      </c>
      <c r="C246" s="92">
        <v>3</v>
      </c>
      <c r="D246" s="184">
        <v>11.4</v>
      </c>
      <c r="E246" s="181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3">
        <v>16</v>
      </c>
    </row>
    <row r="247" spans="1:25">
      <c r="A247" s="122"/>
      <c r="B247" s="103">
        <v>1</v>
      </c>
      <c r="C247" s="92">
        <v>4</v>
      </c>
      <c r="D247" s="184">
        <v>11.8</v>
      </c>
      <c r="E247" s="181"/>
      <c r="F247" s="182"/>
      <c r="G247" s="182"/>
      <c r="H247" s="182"/>
      <c r="I247" s="182"/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3">
        <v>11.6666666666667</v>
      </c>
    </row>
    <row r="248" spans="1:25">
      <c r="A248" s="122"/>
      <c r="B248" s="103">
        <v>1</v>
      </c>
      <c r="C248" s="92">
        <v>5</v>
      </c>
      <c r="D248" s="184">
        <v>11.7</v>
      </c>
      <c r="E248" s="181"/>
      <c r="F248" s="182"/>
      <c r="G248" s="182"/>
      <c r="H248" s="182"/>
      <c r="I248" s="182"/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5"/>
    </row>
    <row r="249" spans="1:25">
      <c r="A249" s="122"/>
      <c r="B249" s="103">
        <v>1</v>
      </c>
      <c r="C249" s="92">
        <v>6</v>
      </c>
      <c r="D249" s="184">
        <v>11.7</v>
      </c>
      <c r="E249" s="181"/>
      <c r="F249" s="182"/>
      <c r="G249" s="182"/>
      <c r="H249" s="182"/>
      <c r="I249" s="182"/>
      <c r="J249" s="182"/>
      <c r="K249" s="182"/>
      <c r="L249" s="182"/>
      <c r="M249" s="182"/>
      <c r="N249" s="182"/>
      <c r="O249" s="182"/>
      <c r="P249" s="182"/>
      <c r="Q249" s="182"/>
      <c r="R249" s="182"/>
      <c r="S249" s="182"/>
      <c r="T249" s="182"/>
      <c r="U249" s="182"/>
      <c r="V249" s="182"/>
      <c r="W249" s="182"/>
      <c r="X249" s="182"/>
      <c r="Y249" s="185"/>
    </row>
    <row r="250" spans="1:25">
      <c r="A250" s="122"/>
      <c r="B250" s="104" t="s">
        <v>155</v>
      </c>
      <c r="C250" s="96"/>
      <c r="D250" s="186">
        <v>11.666666666666666</v>
      </c>
      <c r="E250" s="181"/>
      <c r="F250" s="182"/>
      <c r="G250" s="182"/>
      <c r="H250" s="182"/>
      <c r="I250" s="182"/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85"/>
    </row>
    <row r="251" spans="1:25">
      <c r="A251" s="122"/>
      <c r="B251" s="2" t="s">
        <v>156</v>
      </c>
      <c r="C251" s="118"/>
      <c r="D251" s="187">
        <v>11.7</v>
      </c>
      <c r="E251" s="181"/>
      <c r="F251" s="182"/>
      <c r="G251" s="182"/>
      <c r="H251" s="182"/>
      <c r="I251" s="182"/>
      <c r="J251" s="182"/>
      <c r="K251" s="182"/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Y251" s="185"/>
    </row>
    <row r="252" spans="1:25">
      <c r="A252" s="122"/>
      <c r="B252" s="2" t="s">
        <v>157</v>
      </c>
      <c r="C252" s="118"/>
      <c r="D252" s="187">
        <v>0.18618986725025258</v>
      </c>
      <c r="E252" s="181"/>
      <c r="F252" s="182"/>
      <c r="G252" s="182"/>
      <c r="H252" s="182"/>
      <c r="I252" s="182"/>
      <c r="J252" s="182"/>
      <c r="K252" s="182"/>
      <c r="L252" s="182"/>
      <c r="M252" s="182"/>
      <c r="N252" s="182"/>
      <c r="O252" s="182"/>
      <c r="P252" s="182"/>
      <c r="Q252" s="182"/>
      <c r="R252" s="182"/>
      <c r="S252" s="182"/>
      <c r="T252" s="182"/>
      <c r="U252" s="182"/>
      <c r="V252" s="182"/>
      <c r="W252" s="182"/>
      <c r="X252" s="182"/>
      <c r="Y252" s="185"/>
    </row>
    <row r="253" spans="1:25">
      <c r="A253" s="122"/>
      <c r="B253" s="2" t="s">
        <v>93</v>
      </c>
      <c r="C253" s="118"/>
      <c r="D253" s="97">
        <v>1.595913147859308E-2</v>
      </c>
      <c r="E253" s="141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20"/>
    </row>
    <row r="254" spans="1:25">
      <c r="A254" s="122"/>
      <c r="B254" s="105" t="s">
        <v>158</v>
      </c>
      <c r="C254" s="118"/>
      <c r="D254" s="97">
        <v>-2.886579864025407E-15</v>
      </c>
      <c r="E254" s="141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20"/>
    </row>
    <row r="255" spans="1:25">
      <c r="B255" s="128"/>
      <c r="C255" s="104"/>
      <c r="D255" s="115"/>
    </row>
    <row r="256" spans="1:25">
      <c r="B256" s="132" t="s">
        <v>285</v>
      </c>
      <c r="Y256" s="116" t="s">
        <v>170</v>
      </c>
    </row>
    <row r="257" spans="1:25">
      <c r="A257" s="112" t="s">
        <v>8</v>
      </c>
      <c r="B257" s="102" t="s">
        <v>119</v>
      </c>
      <c r="C257" s="99" t="s">
        <v>120</v>
      </c>
      <c r="D257" s="100" t="s">
        <v>141</v>
      </c>
      <c r="E257" s="141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116">
        <v>1</v>
      </c>
    </row>
    <row r="258" spans="1:25">
      <c r="A258" s="122"/>
      <c r="B258" s="103" t="s">
        <v>142</v>
      </c>
      <c r="C258" s="92" t="s">
        <v>142</v>
      </c>
      <c r="D258" s="139" t="s">
        <v>144</v>
      </c>
      <c r="E258" s="141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116" t="s">
        <v>3</v>
      </c>
    </row>
    <row r="259" spans="1:25">
      <c r="A259" s="122"/>
      <c r="B259" s="103"/>
      <c r="C259" s="92"/>
      <c r="D259" s="93" t="s">
        <v>171</v>
      </c>
      <c r="E259" s="141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116">
        <v>2</v>
      </c>
    </row>
    <row r="260" spans="1:25">
      <c r="A260" s="122"/>
      <c r="B260" s="103"/>
      <c r="C260" s="92"/>
      <c r="D260" s="113"/>
      <c r="E260" s="141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116">
        <v>2</v>
      </c>
    </row>
    <row r="261" spans="1:25">
      <c r="A261" s="122"/>
      <c r="B261" s="102">
        <v>1</v>
      </c>
      <c r="C261" s="98">
        <v>1</v>
      </c>
      <c r="D261" s="106">
        <v>0.6</v>
      </c>
      <c r="E261" s="141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116">
        <v>1</v>
      </c>
    </row>
    <row r="262" spans="1:25">
      <c r="A262" s="122"/>
      <c r="B262" s="103">
        <v>1</v>
      </c>
      <c r="C262" s="92">
        <v>2</v>
      </c>
      <c r="D262" s="94">
        <v>0.6</v>
      </c>
      <c r="E262" s="141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116">
        <v>18</v>
      </c>
    </row>
    <row r="263" spans="1:25">
      <c r="A263" s="122"/>
      <c r="B263" s="103">
        <v>1</v>
      </c>
      <c r="C263" s="92">
        <v>3</v>
      </c>
      <c r="D263" s="94">
        <v>0.6</v>
      </c>
      <c r="E263" s="141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116">
        <v>16</v>
      </c>
    </row>
    <row r="264" spans="1:25">
      <c r="A264" s="122"/>
      <c r="B264" s="103">
        <v>1</v>
      </c>
      <c r="C264" s="92">
        <v>4</v>
      </c>
      <c r="D264" s="94">
        <v>0.6</v>
      </c>
      <c r="E264" s="141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116">
        <v>0.66666666666666696</v>
      </c>
    </row>
    <row r="265" spans="1:25">
      <c r="A265" s="122"/>
      <c r="B265" s="103">
        <v>1</v>
      </c>
      <c r="C265" s="92">
        <v>5</v>
      </c>
      <c r="D265" s="94">
        <v>0.5</v>
      </c>
      <c r="E265" s="141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117"/>
    </row>
    <row r="266" spans="1:25">
      <c r="A266" s="122"/>
      <c r="B266" s="103">
        <v>1</v>
      </c>
      <c r="C266" s="92">
        <v>6</v>
      </c>
      <c r="D266" s="94">
        <v>1.1000000000000001</v>
      </c>
      <c r="E266" s="141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117"/>
    </row>
    <row r="267" spans="1:25">
      <c r="A267" s="122"/>
      <c r="B267" s="104" t="s">
        <v>155</v>
      </c>
      <c r="C267" s="96"/>
      <c r="D267" s="110">
        <v>0.66666666666666663</v>
      </c>
      <c r="E267" s="141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117"/>
    </row>
    <row r="268" spans="1:25">
      <c r="A268" s="122"/>
      <c r="B268" s="2" t="s">
        <v>156</v>
      </c>
      <c r="C268" s="118"/>
      <c r="D268" s="95">
        <v>0.6</v>
      </c>
      <c r="E268" s="141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117"/>
    </row>
    <row r="269" spans="1:25">
      <c r="A269" s="122"/>
      <c r="B269" s="2" t="s">
        <v>157</v>
      </c>
      <c r="C269" s="118"/>
      <c r="D269" s="95">
        <v>0.21602468994692892</v>
      </c>
      <c r="E269" s="178"/>
      <c r="F269" s="179"/>
      <c r="G269" s="179"/>
      <c r="H269" s="179"/>
      <c r="I269" s="179"/>
      <c r="J269" s="179"/>
      <c r="K269" s="179"/>
      <c r="L269" s="179"/>
      <c r="M269" s="179"/>
      <c r="N269" s="179"/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17"/>
    </row>
    <row r="270" spans="1:25">
      <c r="A270" s="122"/>
      <c r="B270" s="2" t="s">
        <v>93</v>
      </c>
      <c r="C270" s="118"/>
      <c r="D270" s="97">
        <v>0.32403703492039337</v>
      </c>
      <c r="E270" s="141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120"/>
    </row>
    <row r="271" spans="1:25">
      <c r="A271" s="122"/>
      <c r="B271" s="105" t="s">
        <v>158</v>
      </c>
      <c r="C271" s="118"/>
      <c r="D271" s="97">
        <v>-4.4408920985006262E-16</v>
      </c>
      <c r="E271" s="141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120"/>
    </row>
    <row r="272" spans="1:25">
      <c r="B272" s="128"/>
      <c r="C272" s="104"/>
      <c r="D272" s="115"/>
    </row>
    <row r="273" spans="1:25">
      <c r="B273" s="132" t="s">
        <v>231</v>
      </c>
      <c r="Y273" s="116" t="s">
        <v>170</v>
      </c>
    </row>
    <row r="274" spans="1:25">
      <c r="A274" s="112" t="s">
        <v>52</v>
      </c>
      <c r="B274" s="102" t="s">
        <v>119</v>
      </c>
      <c r="C274" s="99" t="s">
        <v>120</v>
      </c>
      <c r="D274" s="100" t="s">
        <v>141</v>
      </c>
      <c r="E274" s="141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116">
        <v>1</v>
      </c>
    </row>
    <row r="275" spans="1:25">
      <c r="A275" s="122"/>
      <c r="B275" s="103" t="s">
        <v>142</v>
      </c>
      <c r="C275" s="92" t="s">
        <v>142</v>
      </c>
      <c r="D275" s="139" t="s">
        <v>144</v>
      </c>
      <c r="E275" s="141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116" t="s">
        <v>3</v>
      </c>
    </row>
    <row r="276" spans="1:25">
      <c r="A276" s="122"/>
      <c r="B276" s="103"/>
      <c r="C276" s="92"/>
      <c r="D276" s="93" t="s">
        <v>171</v>
      </c>
      <c r="E276" s="141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116">
        <v>2</v>
      </c>
    </row>
    <row r="277" spans="1:25">
      <c r="A277" s="122"/>
      <c r="B277" s="103"/>
      <c r="C277" s="92"/>
      <c r="D277" s="113"/>
      <c r="E277" s="141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116">
        <v>2</v>
      </c>
    </row>
    <row r="278" spans="1:25">
      <c r="A278" s="122"/>
      <c r="B278" s="102">
        <v>1</v>
      </c>
      <c r="C278" s="98">
        <v>1</v>
      </c>
      <c r="D278" s="138" t="s">
        <v>114</v>
      </c>
      <c r="E278" s="141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116">
        <v>1</v>
      </c>
    </row>
    <row r="279" spans="1:25">
      <c r="A279" s="122"/>
      <c r="B279" s="103">
        <v>1</v>
      </c>
      <c r="C279" s="92">
        <v>2</v>
      </c>
      <c r="D279" s="137" t="s">
        <v>114</v>
      </c>
      <c r="E279" s="141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116">
        <v>19</v>
      </c>
    </row>
    <row r="280" spans="1:25">
      <c r="A280" s="122"/>
      <c r="B280" s="103">
        <v>1</v>
      </c>
      <c r="C280" s="92">
        <v>3</v>
      </c>
      <c r="D280" s="137" t="s">
        <v>114</v>
      </c>
      <c r="E280" s="141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116">
        <v>16</v>
      </c>
    </row>
    <row r="281" spans="1:25">
      <c r="A281" s="122"/>
      <c r="B281" s="103">
        <v>1</v>
      </c>
      <c r="C281" s="92">
        <v>4</v>
      </c>
      <c r="D281" s="137" t="s">
        <v>114</v>
      </c>
      <c r="E281" s="141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116" t="s">
        <v>114</v>
      </c>
    </row>
    <row r="282" spans="1:25">
      <c r="A282" s="122"/>
      <c r="B282" s="103">
        <v>1</v>
      </c>
      <c r="C282" s="92">
        <v>5</v>
      </c>
      <c r="D282" s="137" t="s">
        <v>114</v>
      </c>
      <c r="E282" s="141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117"/>
    </row>
    <row r="283" spans="1:25">
      <c r="A283" s="122"/>
      <c r="B283" s="103">
        <v>1</v>
      </c>
      <c r="C283" s="92">
        <v>6</v>
      </c>
      <c r="D283" s="137" t="s">
        <v>114</v>
      </c>
      <c r="E283" s="141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117"/>
    </row>
    <row r="284" spans="1:25">
      <c r="A284" s="122"/>
      <c r="B284" s="104" t="s">
        <v>155</v>
      </c>
      <c r="C284" s="96"/>
      <c r="D284" s="110" t="s">
        <v>330</v>
      </c>
      <c r="E284" s="141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117"/>
    </row>
    <row r="285" spans="1:25">
      <c r="A285" s="122"/>
      <c r="B285" s="2" t="s">
        <v>156</v>
      </c>
      <c r="C285" s="118"/>
      <c r="D285" s="95" t="s">
        <v>330</v>
      </c>
      <c r="E285" s="141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117"/>
    </row>
    <row r="286" spans="1:25">
      <c r="A286" s="122"/>
      <c r="B286" s="2" t="s">
        <v>157</v>
      </c>
      <c r="C286" s="118"/>
      <c r="D286" s="95" t="s">
        <v>330</v>
      </c>
      <c r="E286" s="178"/>
      <c r="F286" s="179"/>
      <c r="G286" s="179"/>
      <c r="H286" s="179"/>
      <c r="I286" s="179"/>
      <c r="J286" s="179"/>
      <c r="K286" s="179"/>
      <c r="L286" s="179"/>
      <c r="M286" s="179"/>
      <c r="N286" s="179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17"/>
    </row>
    <row r="287" spans="1:25">
      <c r="A287" s="122"/>
      <c r="B287" s="2" t="s">
        <v>93</v>
      </c>
      <c r="C287" s="118"/>
      <c r="D287" s="97" t="s">
        <v>330</v>
      </c>
      <c r="E287" s="141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120"/>
    </row>
    <row r="288" spans="1:25">
      <c r="A288" s="122"/>
      <c r="B288" s="105" t="s">
        <v>158</v>
      </c>
      <c r="C288" s="118"/>
      <c r="D288" s="97" t="s">
        <v>330</v>
      </c>
      <c r="E288" s="141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120"/>
    </row>
    <row r="289" spans="1:25">
      <c r="B289" s="128"/>
      <c r="C289" s="104"/>
      <c r="D289" s="115"/>
    </row>
    <row r="290" spans="1:25">
      <c r="B290" s="132" t="s">
        <v>286</v>
      </c>
      <c r="Y290" s="116" t="s">
        <v>170</v>
      </c>
    </row>
    <row r="291" spans="1:25">
      <c r="A291" s="112" t="s">
        <v>53</v>
      </c>
      <c r="B291" s="102" t="s">
        <v>119</v>
      </c>
      <c r="C291" s="99" t="s">
        <v>120</v>
      </c>
      <c r="D291" s="100" t="s">
        <v>141</v>
      </c>
      <c r="E291" s="141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116">
        <v>1</v>
      </c>
    </row>
    <row r="292" spans="1:25">
      <c r="A292" s="122"/>
      <c r="B292" s="103" t="s">
        <v>142</v>
      </c>
      <c r="C292" s="92" t="s">
        <v>142</v>
      </c>
      <c r="D292" s="139" t="s">
        <v>144</v>
      </c>
      <c r="E292" s="141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116" t="s">
        <v>1</v>
      </c>
    </row>
    <row r="293" spans="1:25">
      <c r="A293" s="122"/>
      <c r="B293" s="103"/>
      <c r="C293" s="92"/>
      <c r="D293" s="93" t="s">
        <v>171</v>
      </c>
      <c r="E293" s="141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116">
        <v>3</v>
      </c>
    </row>
    <row r="294" spans="1:25">
      <c r="A294" s="122"/>
      <c r="B294" s="103"/>
      <c r="C294" s="92"/>
      <c r="D294" s="113"/>
      <c r="E294" s="141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116">
        <v>3</v>
      </c>
    </row>
    <row r="295" spans="1:25">
      <c r="A295" s="122"/>
      <c r="B295" s="102">
        <v>1</v>
      </c>
      <c r="C295" s="98">
        <v>1</v>
      </c>
      <c r="D295" s="205">
        <v>0.93</v>
      </c>
      <c r="E295" s="206"/>
      <c r="F295" s="207"/>
      <c r="G295" s="207"/>
      <c r="H295" s="207"/>
      <c r="I295" s="207"/>
      <c r="J295" s="207"/>
      <c r="K295" s="207"/>
      <c r="L295" s="207"/>
      <c r="M295" s="207"/>
      <c r="N295" s="207"/>
      <c r="O295" s="207"/>
      <c r="P295" s="207"/>
      <c r="Q295" s="207"/>
      <c r="R295" s="207"/>
      <c r="S295" s="207"/>
      <c r="T295" s="207"/>
      <c r="U295" s="207"/>
      <c r="V295" s="207"/>
      <c r="W295" s="207"/>
      <c r="X295" s="207"/>
      <c r="Y295" s="208">
        <v>1</v>
      </c>
    </row>
    <row r="296" spans="1:25">
      <c r="A296" s="122"/>
      <c r="B296" s="103">
        <v>1</v>
      </c>
      <c r="C296" s="92">
        <v>2</v>
      </c>
      <c r="D296" s="209">
        <v>0.89</v>
      </c>
      <c r="E296" s="206"/>
      <c r="F296" s="207"/>
      <c r="G296" s="207"/>
      <c r="H296" s="207"/>
      <c r="I296" s="207"/>
      <c r="J296" s="207"/>
      <c r="K296" s="207"/>
      <c r="L296" s="207"/>
      <c r="M296" s="207"/>
      <c r="N296" s="207"/>
      <c r="O296" s="207"/>
      <c r="P296" s="207"/>
      <c r="Q296" s="207"/>
      <c r="R296" s="207"/>
      <c r="S296" s="207"/>
      <c r="T296" s="207"/>
      <c r="U296" s="207"/>
      <c r="V296" s="207"/>
      <c r="W296" s="207"/>
      <c r="X296" s="207"/>
      <c r="Y296" s="208">
        <v>3</v>
      </c>
    </row>
    <row r="297" spans="1:25">
      <c r="A297" s="122"/>
      <c r="B297" s="103">
        <v>1</v>
      </c>
      <c r="C297" s="92">
        <v>3</v>
      </c>
      <c r="D297" s="209">
        <v>0.91</v>
      </c>
      <c r="E297" s="206"/>
      <c r="F297" s="207"/>
      <c r="G297" s="207"/>
      <c r="H297" s="207"/>
      <c r="I297" s="207"/>
      <c r="J297" s="207"/>
      <c r="K297" s="207"/>
      <c r="L297" s="207"/>
      <c r="M297" s="207"/>
      <c r="N297" s="207"/>
      <c r="O297" s="207"/>
      <c r="P297" s="207"/>
      <c r="Q297" s="207"/>
      <c r="R297" s="207"/>
      <c r="S297" s="207"/>
      <c r="T297" s="207"/>
      <c r="U297" s="207"/>
      <c r="V297" s="207"/>
      <c r="W297" s="207"/>
      <c r="X297" s="207"/>
      <c r="Y297" s="208">
        <v>16</v>
      </c>
    </row>
    <row r="298" spans="1:25">
      <c r="A298" s="122"/>
      <c r="B298" s="103">
        <v>1</v>
      </c>
      <c r="C298" s="92">
        <v>4</v>
      </c>
      <c r="D298" s="209">
        <v>0.93999999999999984</v>
      </c>
      <c r="E298" s="206"/>
      <c r="F298" s="207"/>
      <c r="G298" s="207"/>
      <c r="H298" s="207"/>
      <c r="I298" s="207"/>
      <c r="J298" s="207"/>
      <c r="K298" s="207"/>
      <c r="L298" s="207"/>
      <c r="M298" s="207"/>
      <c r="N298" s="207"/>
      <c r="O298" s="207"/>
      <c r="P298" s="207"/>
      <c r="Q298" s="207"/>
      <c r="R298" s="207"/>
      <c r="S298" s="207"/>
      <c r="T298" s="207"/>
      <c r="U298" s="207"/>
      <c r="V298" s="207"/>
      <c r="W298" s="207"/>
      <c r="X298" s="207"/>
      <c r="Y298" s="208">
        <v>0.918333333333333</v>
      </c>
    </row>
    <row r="299" spans="1:25">
      <c r="A299" s="122"/>
      <c r="B299" s="103">
        <v>1</v>
      </c>
      <c r="C299" s="92">
        <v>5</v>
      </c>
      <c r="D299" s="209">
        <v>0.91</v>
      </c>
      <c r="E299" s="206"/>
      <c r="F299" s="207"/>
      <c r="G299" s="207"/>
      <c r="H299" s="207"/>
      <c r="I299" s="207"/>
      <c r="J299" s="207"/>
      <c r="K299" s="207"/>
      <c r="L299" s="207"/>
      <c r="M299" s="207"/>
      <c r="N299" s="207"/>
      <c r="O299" s="207"/>
      <c r="P299" s="207"/>
      <c r="Q299" s="207"/>
      <c r="R299" s="207"/>
      <c r="S299" s="207"/>
      <c r="T299" s="207"/>
      <c r="U299" s="207"/>
      <c r="V299" s="207"/>
      <c r="W299" s="207"/>
      <c r="X299" s="207"/>
      <c r="Y299" s="119"/>
    </row>
    <row r="300" spans="1:25">
      <c r="A300" s="122"/>
      <c r="B300" s="103">
        <v>1</v>
      </c>
      <c r="C300" s="92">
        <v>6</v>
      </c>
      <c r="D300" s="209">
        <v>0.93</v>
      </c>
      <c r="E300" s="206"/>
      <c r="F300" s="207"/>
      <c r="G300" s="207"/>
      <c r="H300" s="207"/>
      <c r="I300" s="207"/>
      <c r="J300" s="207"/>
      <c r="K300" s="207"/>
      <c r="L300" s="207"/>
      <c r="M300" s="207"/>
      <c r="N300" s="207"/>
      <c r="O300" s="207"/>
      <c r="P300" s="207"/>
      <c r="Q300" s="207"/>
      <c r="R300" s="207"/>
      <c r="S300" s="207"/>
      <c r="T300" s="207"/>
      <c r="U300" s="207"/>
      <c r="V300" s="207"/>
      <c r="W300" s="207"/>
      <c r="X300" s="207"/>
      <c r="Y300" s="119"/>
    </row>
    <row r="301" spans="1:25">
      <c r="A301" s="122"/>
      <c r="B301" s="104" t="s">
        <v>155</v>
      </c>
      <c r="C301" s="96"/>
      <c r="D301" s="210">
        <v>0.91833333333333333</v>
      </c>
      <c r="E301" s="206"/>
      <c r="F301" s="207"/>
      <c r="G301" s="207"/>
      <c r="H301" s="207"/>
      <c r="I301" s="207"/>
      <c r="J301" s="207"/>
      <c r="K301" s="207"/>
      <c r="L301" s="207"/>
      <c r="M301" s="207"/>
      <c r="N301" s="207"/>
      <c r="O301" s="207"/>
      <c r="P301" s="207"/>
      <c r="Q301" s="207"/>
      <c r="R301" s="207"/>
      <c r="S301" s="207"/>
      <c r="T301" s="207"/>
      <c r="U301" s="207"/>
      <c r="V301" s="207"/>
      <c r="W301" s="207"/>
      <c r="X301" s="207"/>
      <c r="Y301" s="119"/>
    </row>
    <row r="302" spans="1:25">
      <c r="A302" s="122"/>
      <c r="B302" s="2" t="s">
        <v>156</v>
      </c>
      <c r="C302" s="118"/>
      <c r="D302" s="111">
        <v>0.92</v>
      </c>
      <c r="E302" s="206"/>
      <c r="F302" s="207"/>
      <c r="G302" s="207"/>
      <c r="H302" s="207"/>
      <c r="I302" s="207"/>
      <c r="J302" s="207"/>
      <c r="K302" s="207"/>
      <c r="L302" s="207"/>
      <c r="M302" s="207"/>
      <c r="N302" s="207"/>
      <c r="O302" s="207"/>
      <c r="P302" s="207"/>
      <c r="Q302" s="207"/>
      <c r="R302" s="207"/>
      <c r="S302" s="207"/>
      <c r="T302" s="207"/>
      <c r="U302" s="207"/>
      <c r="V302" s="207"/>
      <c r="W302" s="207"/>
      <c r="X302" s="207"/>
      <c r="Y302" s="119"/>
    </row>
    <row r="303" spans="1:25">
      <c r="A303" s="122"/>
      <c r="B303" s="2" t="s">
        <v>157</v>
      </c>
      <c r="C303" s="118"/>
      <c r="D303" s="111">
        <v>1.8348478592697143E-2</v>
      </c>
      <c r="E303" s="141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119"/>
    </row>
    <row r="304" spans="1:25">
      <c r="A304" s="122"/>
      <c r="B304" s="2" t="s">
        <v>93</v>
      </c>
      <c r="C304" s="118"/>
      <c r="D304" s="97">
        <v>1.9980194474806326E-2</v>
      </c>
      <c r="E304" s="141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120"/>
    </row>
    <row r="305" spans="1:25">
      <c r="A305" s="122"/>
      <c r="B305" s="105" t="s">
        <v>158</v>
      </c>
      <c r="C305" s="118"/>
      <c r="D305" s="97">
        <v>4.4408920985006262E-16</v>
      </c>
      <c r="E305" s="141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120"/>
    </row>
    <row r="306" spans="1:25">
      <c r="B306" s="128"/>
      <c r="C306" s="104"/>
      <c r="D306" s="115"/>
    </row>
    <row r="307" spans="1:25">
      <c r="B307" s="132" t="s">
        <v>287</v>
      </c>
      <c r="Y307" s="116" t="s">
        <v>170</v>
      </c>
    </row>
    <row r="308" spans="1:25">
      <c r="A308" s="112" t="s">
        <v>17</v>
      </c>
      <c r="B308" s="102" t="s">
        <v>119</v>
      </c>
      <c r="C308" s="99" t="s">
        <v>120</v>
      </c>
      <c r="D308" s="100" t="s">
        <v>141</v>
      </c>
      <c r="E308" s="141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116">
        <v>1</v>
      </c>
    </row>
    <row r="309" spans="1:25">
      <c r="A309" s="122"/>
      <c r="B309" s="103" t="s">
        <v>142</v>
      </c>
      <c r="C309" s="92" t="s">
        <v>142</v>
      </c>
      <c r="D309" s="139" t="s">
        <v>144</v>
      </c>
      <c r="E309" s="141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116" t="s">
        <v>3</v>
      </c>
    </row>
    <row r="310" spans="1:25">
      <c r="A310" s="122"/>
      <c r="B310" s="103"/>
      <c r="C310" s="92"/>
      <c r="D310" s="93" t="s">
        <v>171</v>
      </c>
      <c r="E310" s="141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116">
        <v>1</v>
      </c>
    </row>
    <row r="311" spans="1:25">
      <c r="A311" s="122"/>
      <c r="B311" s="103"/>
      <c r="C311" s="92"/>
      <c r="D311" s="113"/>
      <c r="E311" s="141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116">
        <v>1</v>
      </c>
    </row>
    <row r="312" spans="1:25">
      <c r="A312" s="122"/>
      <c r="B312" s="102">
        <v>1</v>
      </c>
      <c r="C312" s="98">
        <v>1</v>
      </c>
      <c r="D312" s="180">
        <v>25</v>
      </c>
      <c r="E312" s="181"/>
      <c r="F312" s="182"/>
      <c r="G312" s="182"/>
      <c r="H312" s="182"/>
      <c r="I312" s="182"/>
      <c r="J312" s="182"/>
      <c r="K312" s="182"/>
      <c r="L312" s="182"/>
      <c r="M312" s="182"/>
      <c r="N312" s="182"/>
      <c r="O312" s="182"/>
      <c r="P312" s="182"/>
      <c r="Q312" s="182"/>
      <c r="R312" s="182"/>
      <c r="S312" s="182"/>
      <c r="T312" s="182"/>
      <c r="U312" s="182"/>
      <c r="V312" s="182"/>
      <c r="W312" s="182"/>
      <c r="X312" s="182"/>
      <c r="Y312" s="183">
        <v>1</v>
      </c>
    </row>
    <row r="313" spans="1:25">
      <c r="A313" s="122"/>
      <c r="B313" s="103">
        <v>1</v>
      </c>
      <c r="C313" s="92">
        <v>2</v>
      </c>
      <c r="D313" s="184">
        <v>23</v>
      </c>
      <c r="E313" s="181"/>
      <c r="F313" s="182"/>
      <c r="G313" s="182"/>
      <c r="H313" s="182"/>
      <c r="I313" s="182"/>
      <c r="J313" s="182"/>
      <c r="K313" s="182"/>
      <c r="L313" s="182"/>
      <c r="M313" s="182"/>
      <c r="N313" s="182"/>
      <c r="O313" s="182"/>
      <c r="P313" s="182"/>
      <c r="Q313" s="182"/>
      <c r="R313" s="182"/>
      <c r="S313" s="182"/>
      <c r="T313" s="182"/>
      <c r="U313" s="182"/>
      <c r="V313" s="182"/>
      <c r="W313" s="182"/>
      <c r="X313" s="182"/>
      <c r="Y313" s="183">
        <v>4</v>
      </c>
    </row>
    <row r="314" spans="1:25">
      <c r="A314" s="122"/>
      <c r="B314" s="103">
        <v>1</v>
      </c>
      <c r="C314" s="92">
        <v>3</v>
      </c>
      <c r="D314" s="184">
        <v>24</v>
      </c>
      <c r="E314" s="181"/>
      <c r="F314" s="182"/>
      <c r="G314" s="182"/>
      <c r="H314" s="182"/>
      <c r="I314" s="182"/>
      <c r="J314" s="182"/>
      <c r="K314" s="182"/>
      <c r="L314" s="182"/>
      <c r="M314" s="182"/>
      <c r="N314" s="182"/>
      <c r="O314" s="182"/>
      <c r="P314" s="182"/>
      <c r="Q314" s="182"/>
      <c r="R314" s="182"/>
      <c r="S314" s="182"/>
      <c r="T314" s="182"/>
      <c r="U314" s="182"/>
      <c r="V314" s="182"/>
      <c r="W314" s="182"/>
      <c r="X314" s="182"/>
      <c r="Y314" s="183">
        <v>16</v>
      </c>
    </row>
    <row r="315" spans="1:25">
      <c r="A315" s="122"/>
      <c r="B315" s="103">
        <v>1</v>
      </c>
      <c r="C315" s="92">
        <v>4</v>
      </c>
      <c r="D315" s="184">
        <v>24</v>
      </c>
      <c r="E315" s="181"/>
      <c r="F315" s="182"/>
      <c r="G315" s="182"/>
      <c r="H315" s="182"/>
      <c r="I315" s="182"/>
      <c r="J315" s="182"/>
      <c r="K315" s="182"/>
      <c r="L315" s="182"/>
      <c r="M315" s="182"/>
      <c r="N315" s="182"/>
      <c r="O315" s="182"/>
      <c r="P315" s="182"/>
      <c r="Q315" s="182"/>
      <c r="R315" s="182"/>
      <c r="S315" s="182"/>
      <c r="T315" s="182"/>
      <c r="U315" s="182"/>
      <c r="V315" s="182"/>
      <c r="W315" s="182"/>
      <c r="X315" s="182"/>
      <c r="Y315" s="183">
        <v>24.1666666666667</v>
      </c>
    </row>
    <row r="316" spans="1:25">
      <c r="A316" s="122"/>
      <c r="B316" s="103">
        <v>1</v>
      </c>
      <c r="C316" s="92">
        <v>5</v>
      </c>
      <c r="D316" s="184">
        <v>24</v>
      </c>
      <c r="E316" s="181"/>
      <c r="F316" s="182"/>
      <c r="G316" s="182"/>
      <c r="H316" s="182"/>
      <c r="I316" s="182"/>
      <c r="J316" s="182"/>
      <c r="K316" s="182"/>
      <c r="L316" s="182"/>
      <c r="M316" s="182"/>
      <c r="N316" s="182"/>
      <c r="O316" s="182"/>
      <c r="P316" s="182"/>
      <c r="Q316" s="182"/>
      <c r="R316" s="182"/>
      <c r="S316" s="182"/>
      <c r="T316" s="182"/>
      <c r="U316" s="182"/>
      <c r="V316" s="182"/>
      <c r="W316" s="182"/>
      <c r="X316" s="182"/>
      <c r="Y316" s="185"/>
    </row>
    <row r="317" spans="1:25">
      <c r="A317" s="122"/>
      <c r="B317" s="103">
        <v>1</v>
      </c>
      <c r="C317" s="92">
        <v>6</v>
      </c>
      <c r="D317" s="184">
        <v>25</v>
      </c>
      <c r="E317" s="181"/>
      <c r="F317" s="182"/>
      <c r="G317" s="182"/>
      <c r="H317" s="182"/>
      <c r="I317" s="182"/>
      <c r="J317" s="182"/>
      <c r="K317" s="182"/>
      <c r="L317" s="182"/>
      <c r="M317" s="182"/>
      <c r="N317" s="182"/>
      <c r="O317" s="182"/>
      <c r="P317" s="182"/>
      <c r="Q317" s="182"/>
      <c r="R317" s="182"/>
      <c r="S317" s="182"/>
      <c r="T317" s="182"/>
      <c r="U317" s="182"/>
      <c r="V317" s="182"/>
      <c r="W317" s="182"/>
      <c r="X317" s="182"/>
      <c r="Y317" s="185"/>
    </row>
    <row r="318" spans="1:25">
      <c r="A318" s="122"/>
      <c r="B318" s="104" t="s">
        <v>155</v>
      </c>
      <c r="C318" s="96"/>
      <c r="D318" s="186">
        <v>24.166666666666668</v>
      </c>
      <c r="E318" s="181"/>
      <c r="F318" s="182"/>
      <c r="G318" s="182"/>
      <c r="H318" s="182"/>
      <c r="I318" s="182"/>
      <c r="J318" s="182"/>
      <c r="K318" s="182"/>
      <c r="L318" s="182"/>
      <c r="M318" s="182"/>
      <c r="N318" s="182"/>
      <c r="O318" s="182"/>
      <c r="P318" s="182"/>
      <c r="Q318" s="182"/>
      <c r="R318" s="182"/>
      <c r="S318" s="182"/>
      <c r="T318" s="182"/>
      <c r="U318" s="182"/>
      <c r="V318" s="182"/>
      <c r="W318" s="182"/>
      <c r="X318" s="182"/>
      <c r="Y318" s="185"/>
    </row>
    <row r="319" spans="1:25">
      <c r="A319" s="122"/>
      <c r="B319" s="2" t="s">
        <v>156</v>
      </c>
      <c r="C319" s="118"/>
      <c r="D319" s="187">
        <v>24</v>
      </c>
      <c r="E319" s="181"/>
      <c r="F319" s="182"/>
      <c r="G319" s="182"/>
      <c r="H319" s="182"/>
      <c r="I319" s="182"/>
      <c r="J319" s="182"/>
      <c r="K319" s="182"/>
      <c r="L319" s="182"/>
      <c r="M319" s="182"/>
      <c r="N319" s="182"/>
      <c r="O319" s="182"/>
      <c r="P319" s="182"/>
      <c r="Q319" s="182"/>
      <c r="R319" s="182"/>
      <c r="S319" s="182"/>
      <c r="T319" s="182"/>
      <c r="U319" s="182"/>
      <c r="V319" s="182"/>
      <c r="W319" s="182"/>
      <c r="X319" s="182"/>
      <c r="Y319" s="185"/>
    </row>
    <row r="320" spans="1:25">
      <c r="A320" s="122"/>
      <c r="B320" s="2" t="s">
        <v>157</v>
      </c>
      <c r="C320" s="118"/>
      <c r="D320" s="187">
        <v>0.752772652709081</v>
      </c>
      <c r="E320" s="181"/>
      <c r="F320" s="182"/>
      <c r="G320" s="182"/>
      <c r="H320" s="182"/>
      <c r="I320" s="182"/>
      <c r="J320" s="182"/>
      <c r="K320" s="182"/>
      <c r="L320" s="182"/>
      <c r="M320" s="182"/>
      <c r="N320" s="182"/>
      <c r="O320" s="182"/>
      <c r="P320" s="182"/>
      <c r="Q320" s="182"/>
      <c r="R320" s="182"/>
      <c r="S320" s="182"/>
      <c r="T320" s="182"/>
      <c r="U320" s="182"/>
      <c r="V320" s="182"/>
      <c r="W320" s="182"/>
      <c r="X320" s="182"/>
      <c r="Y320" s="185"/>
    </row>
    <row r="321" spans="1:25">
      <c r="A321" s="122"/>
      <c r="B321" s="2" t="s">
        <v>93</v>
      </c>
      <c r="C321" s="118"/>
      <c r="D321" s="97">
        <v>3.1149213215548179E-2</v>
      </c>
      <c r="E321" s="141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120"/>
    </row>
    <row r="322" spans="1:25">
      <c r="A322" s="122"/>
      <c r="B322" s="105" t="s">
        <v>158</v>
      </c>
      <c r="C322" s="118"/>
      <c r="D322" s="97">
        <v>-1.3322676295501878E-15</v>
      </c>
      <c r="E322" s="141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120"/>
    </row>
    <row r="323" spans="1:25">
      <c r="B323" s="128"/>
      <c r="C323" s="104"/>
      <c r="D323" s="115"/>
    </row>
    <row r="324" spans="1:25">
      <c r="B324" s="132" t="s">
        <v>288</v>
      </c>
      <c r="Y324" s="116" t="s">
        <v>170</v>
      </c>
    </row>
    <row r="325" spans="1:25">
      <c r="A325" s="112" t="s">
        <v>20</v>
      </c>
      <c r="B325" s="102" t="s">
        <v>119</v>
      </c>
      <c r="C325" s="99" t="s">
        <v>120</v>
      </c>
      <c r="D325" s="100" t="s">
        <v>141</v>
      </c>
      <c r="E325" s="141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116">
        <v>1</v>
      </c>
    </row>
    <row r="326" spans="1:25">
      <c r="A326" s="122"/>
      <c r="B326" s="103" t="s">
        <v>142</v>
      </c>
      <c r="C326" s="92" t="s">
        <v>142</v>
      </c>
      <c r="D326" s="139" t="s">
        <v>144</v>
      </c>
      <c r="E326" s="141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116" t="s">
        <v>3</v>
      </c>
    </row>
    <row r="327" spans="1:25">
      <c r="A327" s="122"/>
      <c r="B327" s="103"/>
      <c r="C327" s="92"/>
      <c r="D327" s="93" t="s">
        <v>171</v>
      </c>
      <c r="E327" s="141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116">
        <v>1</v>
      </c>
    </row>
    <row r="328" spans="1:25">
      <c r="A328" s="122"/>
      <c r="B328" s="103"/>
      <c r="C328" s="92"/>
      <c r="D328" s="113"/>
      <c r="E328" s="141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116">
        <v>1</v>
      </c>
    </row>
    <row r="329" spans="1:25">
      <c r="A329" s="122"/>
      <c r="B329" s="102">
        <v>1</v>
      </c>
      <c r="C329" s="98">
        <v>1</v>
      </c>
      <c r="D329" s="180">
        <v>28.1</v>
      </c>
      <c r="E329" s="181"/>
      <c r="F329" s="182"/>
      <c r="G329" s="182"/>
      <c r="H329" s="182"/>
      <c r="I329" s="182"/>
      <c r="J329" s="182"/>
      <c r="K329" s="182"/>
      <c r="L329" s="182"/>
      <c r="M329" s="182"/>
      <c r="N329" s="182"/>
      <c r="O329" s="182"/>
      <c r="P329" s="182"/>
      <c r="Q329" s="182"/>
      <c r="R329" s="182"/>
      <c r="S329" s="182"/>
      <c r="T329" s="182"/>
      <c r="U329" s="182"/>
      <c r="V329" s="182"/>
      <c r="W329" s="182"/>
      <c r="X329" s="182"/>
      <c r="Y329" s="183">
        <v>1</v>
      </c>
    </row>
    <row r="330" spans="1:25">
      <c r="A330" s="122"/>
      <c r="B330" s="103">
        <v>1</v>
      </c>
      <c r="C330" s="92">
        <v>2</v>
      </c>
      <c r="D330" s="184">
        <v>27</v>
      </c>
      <c r="E330" s="181"/>
      <c r="F330" s="182"/>
      <c r="G330" s="182"/>
      <c r="H330" s="182"/>
      <c r="I330" s="182"/>
      <c r="J330" s="182"/>
      <c r="K330" s="182"/>
      <c r="L330" s="182"/>
      <c r="M330" s="182"/>
      <c r="N330" s="182"/>
      <c r="O330" s="182"/>
      <c r="P330" s="182"/>
      <c r="Q330" s="182"/>
      <c r="R330" s="182"/>
      <c r="S330" s="182"/>
      <c r="T330" s="182"/>
      <c r="U330" s="182"/>
      <c r="V330" s="182"/>
      <c r="W330" s="182"/>
      <c r="X330" s="182"/>
      <c r="Y330" s="183">
        <v>5</v>
      </c>
    </row>
    <row r="331" spans="1:25">
      <c r="A331" s="122"/>
      <c r="B331" s="103">
        <v>1</v>
      </c>
      <c r="C331" s="92">
        <v>3</v>
      </c>
      <c r="D331" s="184">
        <v>28.1</v>
      </c>
      <c r="E331" s="181"/>
      <c r="F331" s="182"/>
      <c r="G331" s="182"/>
      <c r="H331" s="182"/>
      <c r="I331" s="182"/>
      <c r="J331" s="182"/>
      <c r="K331" s="182"/>
      <c r="L331" s="182"/>
      <c r="M331" s="182"/>
      <c r="N331" s="182"/>
      <c r="O331" s="182"/>
      <c r="P331" s="182"/>
      <c r="Q331" s="182"/>
      <c r="R331" s="182"/>
      <c r="S331" s="182"/>
      <c r="T331" s="182"/>
      <c r="U331" s="182"/>
      <c r="V331" s="182"/>
      <c r="W331" s="182"/>
      <c r="X331" s="182"/>
      <c r="Y331" s="183">
        <v>16</v>
      </c>
    </row>
    <row r="332" spans="1:25">
      <c r="A332" s="122"/>
      <c r="B332" s="103">
        <v>1</v>
      </c>
      <c r="C332" s="92">
        <v>4</v>
      </c>
      <c r="D332" s="184">
        <v>28.9</v>
      </c>
      <c r="E332" s="181"/>
      <c r="F332" s="182"/>
      <c r="G332" s="182"/>
      <c r="H332" s="182"/>
      <c r="I332" s="182"/>
      <c r="J332" s="182"/>
      <c r="K332" s="182"/>
      <c r="L332" s="182"/>
      <c r="M332" s="182"/>
      <c r="N332" s="182"/>
      <c r="O332" s="182"/>
      <c r="P332" s="182"/>
      <c r="Q332" s="182"/>
      <c r="R332" s="182"/>
      <c r="S332" s="182"/>
      <c r="T332" s="182"/>
      <c r="U332" s="182"/>
      <c r="V332" s="182"/>
      <c r="W332" s="182"/>
      <c r="X332" s="182"/>
      <c r="Y332" s="183">
        <v>28.183333333333302</v>
      </c>
    </row>
    <row r="333" spans="1:25">
      <c r="A333" s="122"/>
      <c r="B333" s="103">
        <v>1</v>
      </c>
      <c r="C333" s="92">
        <v>5</v>
      </c>
      <c r="D333" s="184">
        <v>27.9</v>
      </c>
      <c r="E333" s="181"/>
      <c r="F333" s="182"/>
      <c r="G333" s="182"/>
      <c r="H333" s="182"/>
      <c r="I333" s="182"/>
      <c r="J333" s="182"/>
      <c r="K333" s="182"/>
      <c r="L333" s="182"/>
      <c r="M333" s="182"/>
      <c r="N333" s="182"/>
      <c r="O333" s="182"/>
      <c r="P333" s="182"/>
      <c r="Q333" s="182"/>
      <c r="R333" s="182"/>
      <c r="S333" s="182"/>
      <c r="T333" s="182"/>
      <c r="U333" s="182"/>
      <c r="V333" s="182"/>
      <c r="W333" s="182"/>
      <c r="X333" s="182"/>
      <c r="Y333" s="185"/>
    </row>
    <row r="334" spans="1:25">
      <c r="A334" s="122"/>
      <c r="B334" s="103">
        <v>1</v>
      </c>
      <c r="C334" s="92">
        <v>6</v>
      </c>
      <c r="D334" s="184">
        <v>29.1</v>
      </c>
      <c r="E334" s="181"/>
      <c r="F334" s="182"/>
      <c r="G334" s="182"/>
      <c r="H334" s="182"/>
      <c r="I334" s="182"/>
      <c r="J334" s="182"/>
      <c r="K334" s="182"/>
      <c r="L334" s="182"/>
      <c r="M334" s="182"/>
      <c r="N334" s="182"/>
      <c r="O334" s="182"/>
      <c r="P334" s="182"/>
      <c r="Q334" s="182"/>
      <c r="R334" s="182"/>
      <c r="S334" s="182"/>
      <c r="T334" s="182"/>
      <c r="U334" s="182"/>
      <c r="V334" s="182"/>
      <c r="W334" s="182"/>
      <c r="X334" s="182"/>
      <c r="Y334" s="185"/>
    </row>
    <row r="335" spans="1:25">
      <c r="A335" s="122"/>
      <c r="B335" s="104" t="s">
        <v>155</v>
      </c>
      <c r="C335" s="96"/>
      <c r="D335" s="186">
        <v>28.183333333333334</v>
      </c>
      <c r="E335" s="181"/>
      <c r="F335" s="182"/>
      <c r="G335" s="182"/>
      <c r="H335" s="182"/>
      <c r="I335" s="182"/>
      <c r="J335" s="182"/>
      <c r="K335" s="182"/>
      <c r="L335" s="182"/>
      <c r="M335" s="182"/>
      <c r="N335" s="182"/>
      <c r="O335" s="182"/>
      <c r="P335" s="182"/>
      <c r="Q335" s="182"/>
      <c r="R335" s="182"/>
      <c r="S335" s="182"/>
      <c r="T335" s="182"/>
      <c r="U335" s="182"/>
      <c r="V335" s="182"/>
      <c r="W335" s="182"/>
      <c r="X335" s="182"/>
      <c r="Y335" s="185"/>
    </row>
    <row r="336" spans="1:25">
      <c r="A336" s="122"/>
      <c r="B336" s="2" t="s">
        <v>156</v>
      </c>
      <c r="C336" s="118"/>
      <c r="D336" s="187">
        <v>28.1</v>
      </c>
      <c r="E336" s="181"/>
      <c r="F336" s="182"/>
      <c r="G336" s="182"/>
      <c r="H336" s="182"/>
      <c r="I336" s="182"/>
      <c r="J336" s="182"/>
      <c r="K336" s="182"/>
      <c r="L336" s="182"/>
      <c r="M336" s="182"/>
      <c r="N336" s="182"/>
      <c r="O336" s="182"/>
      <c r="P336" s="182"/>
      <c r="Q336" s="182"/>
      <c r="R336" s="182"/>
      <c r="S336" s="182"/>
      <c r="T336" s="182"/>
      <c r="U336" s="182"/>
      <c r="V336" s="182"/>
      <c r="W336" s="182"/>
      <c r="X336" s="182"/>
      <c r="Y336" s="185"/>
    </row>
    <row r="337" spans="1:25">
      <c r="A337" s="122"/>
      <c r="B337" s="2" t="s">
        <v>157</v>
      </c>
      <c r="C337" s="118"/>
      <c r="D337" s="187">
        <v>0.75476265585061031</v>
      </c>
      <c r="E337" s="181"/>
      <c r="F337" s="182"/>
      <c r="G337" s="182"/>
      <c r="H337" s="182"/>
      <c r="I337" s="182"/>
      <c r="J337" s="182"/>
      <c r="K337" s="182"/>
      <c r="L337" s="182"/>
      <c r="M337" s="182"/>
      <c r="N337" s="182"/>
      <c r="O337" s="182"/>
      <c r="P337" s="182"/>
      <c r="Q337" s="182"/>
      <c r="R337" s="182"/>
      <c r="S337" s="182"/>
      <c r="T337" s="182"/>
      <c r="U337" s="182"/>
      <c r="V337" s="182"/>
      <c r="W337" s="182"/>
      <c r="X337" s="182"/>
      <c r="Y337" s="185"/>
    </row>
    <row r="338" spans="1:25">
      <c r="A338" s="122"/>
      <c r="B338" s="2" t="s">
        <v>93</v>
      </c>
      <c r="C338" s="118"/>
      <c r="D338" s="97">
        <v>2.6780460881748444E-2</v>
      </c>
      <c r="E338" s="141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120"/>
    </row>
    <row r="339" spans="1:25">
      <c r="A339" s="122"/>
      <c r="B339" s="105" t="s">
        <v>158</v>
      </c>
      <c r="C339" s="118"/>
      <c r="D339" s="97">
        <v>1.1102230246251565E-15</v>
      </c>
      <c r="E339" s="141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120"/>
    </row>
    <row r="340" spans="1:25">
      <c r="B340" s="128"/>
      <c r="C340" s="104"/>
      <c r="D340" s="115"/>
    </row>
    <row r="341" spans="1:25">
      <c r="B341" s="132" t="s">
        <v>289</v>
      </c>
      <c r="Y341" s="116" t="s">
        <v>170</v>
      </c>
    </row>
    <row r="342" spans="1:25">
      <c r="A342" s="112" t="s">
        <v>54</v>
      </c>
      <c r="B342" s="102" t="s">
        <v>119</v>
      </c>
      <c r="C342" s="99" t="s">
        <v>120</v>
      </c>
      <c r="D342" s="100" t="s">
        <v>141</v>
      </c>
      <c r="E342" s="141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116">
        <v>1</v>
      </c>
    </row>
    <row r="343" spans="1:25">
      <c r="A343" s="122"/>
      <c r="B343" s="103" t="s">
        <v>142</v>
      </c>
      <c r="C343" s="92" t="s">
        <v>142</v>
      </c>
      <c r="D343" s="139" t="s">
        <v>144</v>
      </c>
      <c r="E343" s="141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116" t="s">
        <v>1</v>
      </c>
    </row>
    <row r="344" spans="1:25">
      <c r="A344" s="122"/>
      <c r="B344" s="103"/>
      <c r="C344" s="92"/>
      <c r="D344" s="93" t="s">
        <v>171</v>
      </c>
      <c r="E344" s="141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116">
        <v>2</v>
      </c>
    </row>
    <row r="345" spans="1:25">
      <c r="A345" s="122"/>
      <c r="B345" s="103"/>
      <c r="C345" s="92"/>
      <c r="D345" s="113"/>
      <c r="E345" s="141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116">
        <v>2</v>
      </c>
    </row>
    <row r="346" spans="1:25">
      <c r="A346" s="122"/>
      <c r="B346" s="102">
        <v>1</v>
      </c>
      <c r="C346" s="98">
        <v>1</v>
      </c>
      <c r="D346" s="106">
        <v>1.3</v>
      </c>
      <c r="E346" s="141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116">
        <v>1</v>
      </c>
    </row>
    <row r="347" spans="1:25">
      <c r="A347" s="122"/>
      <c r="B347" s="103">
        <v>1</v>
      </c>
      <c r="C347" s="92">
        <v>2</v>
      </c>
      <c r="D347" s="94">
        <v>1.3</v>
      </c>
      <c r="E347" s="141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116">
        <v>7</v>
      </c>
    </row>
    <row r="348" spans="1:25">
      <c r="A348" s="122"/>
      <c r="B348" s="103">
        <v>1</v>
      </c>
      <c r="C348" s="92">
        <v>3</v>
      </c>
      <c r="D348" s="94">
        <v>1.3</v>
      </c>
      <c r="E348" s="141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116">
        <v>16</v>
      </c>
    </row>
    <row r="349" spans="1:25">
      <c r="A349" s="122"/>
      <c r="B349" s="103">
        <v>1</v>
      </c>
      <c r="C349" s="92">
        <v>4</v>
      </c>
      <c r="D349" s="94">
        <v>1.4</v>
      </c>
      <c r="E349" s="141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116">
        <v>1.3333333333333299</v>
      </c>
    </row>
    <row r="350" spans="1:25">
      <c r="A350" s="122"/>
      <c r="B350" s="103">
        <v>1</v>
      </c>
      <c r="C350" s="92">
        <v>5</v>
      </c>
      <c r="D350" s="94">
        <v>1.3</v>
      </c>
      <c r="E350" s="141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117"/>
    </row>
    <row r="351" spans="1:25">
      <c r="A351" s="122"/>
      <c r="B351" s="103">
        <v>1</v>
      </c>
      <c r="C351" s="92">
        <v>6</v>
      </c>
      <c r="D351" s="94">
        <v>1.4</v>
      </c>
      <c r="E351" s="141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117"/>
    </row>
    <row r="352" spans="1:25">
      <c r="A352" s="122"/>
      <c r="B352" s="104" t="s">
        <v>155</v>
      </c>
      <c r="C352" s="96"/>
      <c r="D352" s="110">
        <v>1.3333333333333333</v>
      </c>
      <c r="E352" s="141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117"/>
    </row>
    <row r="353" spans="1:25">
      <c r="A353" s="122"/>
      <c r="B353" s="2" t="s">
        <v>156</v>
      </c>
      <c r="C353" s="118"/>
      <c r="D353" s="95">
        <v>1.3</v>
      </c>
      <c r="E353" s="141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117"/>
    </row>
    <row r="354" spans="1:25">
      <c r="A354" s="122"/>
      <c r="B354" s="2" t="s">
        <v>157</v>
      </c>
      <c r="C354" s="118"/>
      <c r="D354" s="95">
        <v>5.1639777949432156E-2</v>
      </c>
      <c r="E354" s="178"/>
      <c r="F354" s="179"/>
      <c r="G354" s="179"/>
      <c r="H354" s="179"/>
      <c r="I354" s="179"/>
      <c r="J354" s="179"/>
      <c r="K354" s="179"/>
      <c r="L354" s="179"/>
      <c r="M354" s="179"/>
      <c r="N354" s="179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17"/>
    </row>
    <row r="355" spans="1:25">
      <c r="A355" s="122"/>
      <c r="B355" s="2" t="s">
        <v>93</v>
      </c>
      <c r="C355" s="118"/>
      <c r="D355" s="97">
        <v>3.872983346207412E-2</v>
      </c>
      <c r="E355" s="141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120"/>
    </row>
    <row r="356" spans="1:25">
      <c r="A356" s="122"/>
      <c r="B356" s="105" t="s">
        <v>158</v>
      </c>
      <c r="C356" s="118"/>
      <c r="D356" s="97">
        <v>2.4424906541753444E-15</v>
      </c>
      <c r="E356" s="141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120"/>
    </row>
    <row r="357" spans="1:25">
      <c r="B357" s="128"/>
      <c r="C357" s="104"/>
      <c r="D357" s="115"/>
    </row>
    <row r="358" spans="1:25">
      <c r="B358" s="132" t="s">
        <v>290</v>
      </c>
      <c r="Y358" s="116" t="s">
        <v>170</v>
      </c>
    </row>
    <row r="359" spans="1:25">
      <c r="A359" s="112" t="s">
        <v>55</v>
      </c>
      <c r="B359" s="102" t="s">
        <v>119</v>
      </c>
      <c r="C359" s="99" t="s">
        <v>120</v>
      </c>
      <c r="D359" s="100" t="s">
        <v>141</v>
      </c>
      <c r="E359" s="141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116">
        <v>1</v>
      </c>
    </row>
    <row r="360" spans="1:25">
      <c r="A360" s="122"/>
      <c r="B360" s="103" t="s">
        <v>142</v>
      </c>
      <c r="C360" s="92" t="s">
        <v>142</v>
      </c>
      <c r="D360" s="139" t="s">
        <v>144</v>
      </c>
      <c r="E360" s="141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116" t="s">
        <v>1</v>
      </c>
    </row>
    <row r="361" spans="1:25">
      <c r="A361" s="122"/>
      <c r="B361" s="103"/>
      <c r="C361" s="92"/>
      <c r="D361" s="93" t="s">
        <v>171</v>
      </c>
      <c r="E361" s="141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116">
        <v>3</v>
      </c>
    </row>
    <row r="362" spans="1:25">
      <c r="A362" s="122"/>
      <c r="B362" s="103"/>
      <c r="C362" s="92"/>
      <c r="D362" s="113"/>
      <c r="E362" s="141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116">
        <v>3</v>
      </c>
    </row>
    <row r="363" spans="1:25">
      <c r="A363" s="122"/>
      <c r="B363" s="102">
        <v>1</v>
      </c>
      <c r="C363" s="98">
        <v>1</v>
      </c>
      <c r="D363" s="205">
        <v>4.3400000000000001E-2</v>
      </c>
      <c r="E363" s="206"/>
      <c r="F363" s="207"/>
      <c r="G363" s="207"/>
      <c r="H363" s="207"/>
      <c r="I363" s="207"/>
      <c r="J363" s="207"/>
      <c r="K363" s="207"/>
      <c r="L363" s="207"/>
      <c r="M363" s="207"/>
      <c r="N363" s="207"/>
      <c r="O363" s="207"/>
      <c r="P363" s="207"/>
      <c r="Q363" s="207"/>
      <c r="R363" s="207"/>
      <c r="S363" s="207"/>
      <c r="T363" s="207"/>
      <c r="U363" s="207"/>
      <c r="V363" s="207"/>
      <c r="W363" s="207"/>
      <c r="X363" s="207"/>
      <c r="Y363" s="208">
        <v>1</v>
      </c>
    </row>
    <row r="364" spans="1:25">
      <c r="A364" s="122"/>
      <c r="B364" s="103">
        <v>1</v>
      </c>
      <c r="C364" s="92">
        <v>2</v>
      </c>
      <c r="D364" s="209">
        <v>4.2099999999999999E-2</v>
      </c>
      <c r="E364" s="206"/>
      <c r="F364" s="207"/>
      <c r="G364" s="207"/>
      <c r="H364" s="207"/>
      <c r="I364" s="207"/>
      <c r="J364" s="207"/>
      <c r="K364" s="207"/>
      <c r="L364" s="207"/>
      <c r="M364" s="207"/>
      <c r="N364" s="207"/>
      <c r="O364" s="207"/>
      <c r="P364" s="207"/>
      <c r="Q364" s="207"/>
      <c r="R364" s="207"/>
      <c r="S364" s="207"/>
      <c r="T364" s="207"/>
      <c r="U364" s="207"/>
      <c r="V364" s="207"/>
      <c r="W364" s="207"/>
      <c r="X364" s="207"/>
      <c r="Y364" s="208">
        <v>8</v>
      </c>
    </row>
    <row r="365" spans="1:25">
      <c r="A365" s="122"/>
      <c r="B365" s="103">
        <v>1</v>
      </c>
      <c r="C365" s="92">
        <v>3</v>
      </c>
      <c r="D365" s="209">
        <v>4.24E-2</v>
      </c>
      <c r="E365" s="206"/>
      <c r="F365" s="207"/>
      <c r="G365" s="207"/>
      <c r="H365" s="207"/>
      <c r="I365" s="207"/>
      <c r="J365" s="207"/>
      <c r="K365" s="207"/>
      <c r="L365" s="207"/>
      <c r="M365" s="207"/>
      <c r="N365" s="207"/>
      <c r="O365" s="207"/>
      <c r="P365" s="207"/>
      <c r="Q365" s="207"/>
      <c r="R365" s="207"/>
      <c r="S365" s="207"/>
      <c r="T365" s="207"/>
      <c r="U365" s="207"/>
      <c r="V365" s="207"/>
      <c r="W365" s="207"/>
      <c r="X365" s="207"/>
      <c r="Y365" s="208">
        <v>16</v>
      </c>
    </row>
    <row r="366" spans="1:25">
      <c r="A366" s="122"/>
      <c r="B366" s="103">
        <v>1</v>
      </c>
      <c r="C366" s="92">
        <v>4</v>
      </c>
      <c r="D366" s="209">
        <v>4.3299999999999998E-2</v>
      </c>
      <c r="E366" s="206"/>
      <c r="F366" s="207"/>
      <c r="G366" s="207"/>
      <c r="H366" s="207"/>
      <c r="I366" s="207"/>
      <c r="J366" s="207"/>
      <c r="K366" s="207"/>
      <c r="L366" s="207"/>
      <c r="M366" s="207"/>
      <c r="N366" s="207"/>
      <c r="O366" s="207"/>
      <c r="P366" s="207"/>
      <c r="Q366" s="207"/>
      <c r="R366" s="207"/>
      <c r="S366" s="207"/>
      <c r="T366" s="207"/>
      <c r="U366" s="207"/>
      <c r="V366" s="207"/>
      <c r="W366" s="207"/>
      <c r="X366" s="207"/>
      <c r="Y366" s="208">
        <v>4.2766666666666703E-2</v>
      </c>
    </row>
    <row r="367" spans="1:25">
      <c r="A367" s="122"/>
      <c r="B367" s="103">
        <v>1</v>
      </c>
      <c r="C367" s="92">
        <v>5</v>
      </c>
      <c r="D367" s="209">
        <v>4.2299999999999997E-2</v>
      </c>
      <c r="E367" s="206"/>
      <c r="F367" s="207"/>
      <c r="G367" s="207"/>
      <c r="H367" s="207"/>
      <c r="I367" s="207"/>
      <c r="J367" s="207"/>
      <c r="K367" s="207"/>
      <c r="L367" s="207"/>
      <c r="M367" s="207"/>
      <c r="N367" s="207"/>
      <c r="O367" s="207"/>
      <c r="P367" s="207"/>
      <c r="Q367" s="207"/>
      <c r="R367" s="207"/>
      <c r="S367" s="207"/>
      <c r="T367" s="207"/>
      <c r="U367" s="207"/>
      <c r="V367" s="207"/>
      <c r="W367" s="207"/>
      <c r="X367" s="207"/>
      <c r="Y367" s="119"/>
    </row>
    <row r="368" spans="1:25">
      <c r="A368" s="122"/>
      <c r="B368" s="103">
        <v>1</v>
      </c>
      <c r="C368" s="92">
        <v>6</v>
      </c>
      <c r="D368" s="209">
        <v>4.3099999999999999E-2</v>
      </c>
      <c r="E368" s="206"/>
      <c r="F368" s="207"/>
      <c r="G368" s="207"/>
      <c r="H368" s="207"/>
      <c r="I368" s="207"/>
      <c r="J368" s="207"/>
      <c r="K368" s="207"/>
      <c r="L368" s="207"/>
      <c r="M368" s="207"/>
      <c r="N368" s="207"/>
      <c r="O368" s="207"/>
      <c r="P368" s="207"/>
      <c r="Q368" s="207"/>
      <c r="R368" s="207"/>
      <c r="S368" s="207"/>
      <c r="T368" s="207"/>
      <c r="U368" s="207"/>
      <c r="V368" s="207"/>
      <c r="W368" s="207"/>
      <c r="X368" s="207"/>
      <c r="Y368" s="119"/>
    </row>
    <row r="369" spans="1:25">
      <c r="A369" s="122"/>
      <c r="B369" s="104" t="s">
        <v>155</v>
      </c>
      <c r="C369" s="96"/>
      <c r="D369" s="210">
        <v>4.2766666666666668E-2</v>
      </c>
      <c r="E369" s="206"/>
      <c r="F369" s="207"/>
      <c r="G369" s="207"/>
      <c r="H369" s="207"/>
      <c r="I369" s="207"/>
      <c r="J369" s="207"/>
      <c r="K369" s="207"/>
      <c r="L369" s="207"/>
      <c r="M369" s="207"/>
      <c r="N369" s="207"/>
      <c r="O369" s="207"/>
      <c r="P369" s="207"/>
      <c r="Q369" s="207"/>
      <c r="R369" s="207"/>
      <c r="S369" s="207"/>
      <c r="T369" s="207"/>
      <c r="U369" s="207"/>
      <c r="V369" s="207"/>
      <c r="W369" s="207"/>
      <c r="X369" s="207"/>
      <c r="Y369" s="119"/>
    </row>
    <row r="370" spans="1:25">
      <c r="A370" s="122"/>
      <c r="B370" s="2" t="s">
        <v>156</v>
      </c>
      <c r="C370" s="118"/>
      <c r="D370" s="111">
        <v>4.2749999999999996E-2</v>
      </c>
      <c r="E370" s="206"/>
      <c r="F370" s="207"/>
      <c r="G370" s="207"/>
      <c r="H370" s="207"/>
      <c r="I370" s="207"/>
      <c r="J370" s="207"/>
      <c r="K370" s="207"/>
      <c r="L370" s="207"/>
      <c r="M370" s="207"/>
      <c r="N370" s="207"/>
      <c r="O370" s="207"/>
      <c r="P370" s="207"/>
      <c r="Q370" s="207"/>
      <c r="R370" s="207"/>
      <c r="S370" s="207"/>
      <c r="T370" s="207"/>
      <c r="U370" s="207"/>
      <c r="V370" s="207"/>
      <c r="W370" s="207"/>
      <c r="X370" s="207"/>
      <c r="Y370" s="119"/>
    </row>
    <row r="371" spans="1:25">
      <c r="A371" s="122"/>
      <c r="B371" s="2" t="s">
        <v>157</v>
      </c>
      <c r="C371" s="118"/>
      <c r="D371" s="111">
        <v>5.6450568346710851E-4</v>
      </c>
      <c r="E371" s="141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119"/>
    </row>
    <row r="372" spans="1:25">
      <c r="A372" s="122"/>
      <c r="B372" s="2" t="s">
        <v>93</v>
      </c>
      <c r="C372" s="118"/>
      <c r="D372" s="97">
        <v>1.3199665240852108E-2</v>
      </c>
      <c r="E372" s="141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120"/>
    </row>
    <row r="373" spans="1:25">
      <c r="A373" s="122"/>
      <c r="B373" s="105" t="s">
        <v>158</v>
      </c>
      <c r="C373" s="118"/>
      <c r="D373" s="97">
        <v>-7.7715611723760958E-16</v>
      </c>
      <c r="E373" s="141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120"/>
    </row>
    <row r="374" spans="1:25">
      <c r="B374" s="128"/>
      <c r="C374" s="104"/>
      <c r="D374" s="115"/>
    </row>
    <row r="375" spans="1:25">
      <c r="B375" s="132" t="s">
        <v>291</v>
      </c>
      <c r="Y375" s="116" t="s">
        <v>66</v>
      </c>
    </row>
    <row r="376" spans="1:25">
      <c r="A376" s="112" t="s">
        <v>26</v>
      </c>
      <c r="B376" s="102" t="s">
        <v>119</v>
      </c>
      <c r="C376" s="99" t="s">
        <v>120</v>
      </c>
      <c r="D376" s="100" t="s">
        <v>141</v>
      </c>
      <c r="E376" s="101" t="s">
        <v>141</v>
      </c>
      <c r="F376" s="101" t="s">
        <v>141</v>
      </c>
      <c r="G376" s="101" t="s">
        <v>141</v>
      </c>
      <c r="H376" s="101" t="s">
        <v>141</v>
      </c>
      <c r="I376" s="101" t="s">
        <v>141</v>
      </c>
      <c r="J376" s="101" t="s">
        <v>141</v>
      </c>
      <c r="K376" s="101" t="s">
        <v>141</v>
      </c>
      <c r="L376" s="101" t="s">
        <v>141</v>
      </c>
      <c r="M376" s="101" t="s">
        <v>141</v>
      </c>
      <c r="N376" s="101" t="s">
        <v>141</v>
      </c>
      <c r="O376" s="101" t="s">
        <v>141</v>
      </c>
      <c r="P376" s="101" t="s">
        <v>141</v>
      </c>
      <c r="Q376" s="101" t="s">
        <v>141</v>
      </c>
      <c r="R376" s="101" t="s">
        <v>141</v>
      </c>
      <c r="S376" s="101" t="s">
        <v>141</v>
      </c>
      <c r="T376" s="101" t="s">
        <v>141</v>
      </c>
      <c r="U376" s="101" t="s">
        <v>141</v>
      </c>
      <c r="V376" s="108" t="s">
        <v>141</v>
      </c>
      <c r="W376" s="148"/>
      <c r="X376" s="2"/>
      <c r="Y376" s="116">
        <v>1</v>
      </c>
    </row>
    <row r="377" spans="1:25">
      <c r="A377" s="122"/>
      <c r="B377" s="103" t="s">
        <v>142</v>
      </c>
      <c r="C377" s="92" t="s">
        <v>142</v>
      </c>
      <c r="D377" s="139" t="s">
        <v>145</v>
      </c>
      <c r="E377" s="140" t="s">
        <v>146</v>
      </c>
      <c r="F377" s="140" t="s">
        <v>147</v>
      </c>
      <c r="G377" s="140" t="s">
        <v>148</v>
      </c>
      <c r="H377" s="140" t="s">
        <v>143</v>
      </c>
      <c r="I377" s="140" t="s">
        <v>149</v>
      </c>
      <c r="J377" s="140" t="s">
        <v>150</v>
      </c>
      <c r="K377" s="140" t="s">
        <v>144</v>
      </c>
      <c r="L377" s="140" t="s">
        <v>151</v>
      </c>
      <c r="M377" s="140" t="s">
        <v>152</v>
      </c>
      <c r="N377" s="140" t="s">
        <v>160</v>
      </c>
      <c r="O377" s="140" t="s">
        <v>161</v>
      </c>
      <c r="P377" s="140" t="s">
        <v>162</v>
      </c>
      <c r="Q377" s="140" t="s">
        <v>163</v>
      </c>
      <c r="R377" s="140" t="s">
        <v>164</v>
      </c>
      <c r="S377" s="140" t="s">
        <v>165</v>
      </c>
      <c r="T377" s="140" t="s">
        <v>166</v>
      </c>
      <c r="U377" s="140" t="s">
        <v>167</v>
      </c>
      <c r="V377" s="143" t="s">
        <v>168</v>
      </c>
      <c r="W377" s="148"/>
      <c r="X377" s="2"/>
      <c r="Y377" s="116" t="s">
        <v>3</v>
      </c>
    </row>
    <row r="378" spans="1:25">
      <c r="A378" s="122"/>
      <c r="B378" s="103"/>
      <c r="C378" s="92"/>
      <c r="D378" s="93" t="s">
        <v>172</v>
      </c>
      <c r="E378" s="94" t="s">
        <v>172</v>
      </c>
      <c r="F378" s="94" t="s">
        <v>172</v>
      </c>
      <c r="G378" s="94" t="s">
        <v>172</v>
      </c>
      <c r="H378" s="94" t="s">
        <v>171</v>
      </c>
      <c r="I378" s="94" t="s">
        <v>172</v>
      </c>
      <c r="J378" s="94" t="s">
        <v>172</v>
      </c>
      <c r="K378" s="94" t="s">
        <v>171</v>
      </c>
      <c r="L378" s="94" t="s">
        <v>172</v>
      </c>
      <c r="M378" s="94" t="s">
        <v>172</v>
      </c>
      <c r="N378" s="94" t="s">
        <v>172</v>
      </c>
      <c r="O378" s="94" t="s">
        <v>172</v>
      </c>
      <c r="P378" s="94" t="s">
        <v>172</v>
      </c>
      <c r="Q378" s="94" t="s">
        <v>173</v>
      </c>
      <c r="R378" s="94" t="s">
        <v>172</v>
      </c>
      <c r="S378" s="94" t="s">
        <v>172</v>
      </c>
      <c r="T378" s="94" t="s">
        <v>172</v>
      </c>
      <c r="U378" s="94" t="s">
        <v>172</v>
      </c>
      <c r="V378" s="144" t="s">
        <v>173</v>
      </c>
      <c r="W378" s="148"/>
      <c r="X378" s="2"/>
      <c r="Y378" s="116">
        <v>0</v>
      </c>
    </row>
    <row r="379" spans="1:25">
      <c r="A379" s="122"/>
      <c r="B379" s="103"/>
      <c r="C379" s="92"/>
      <c r="D379" s="113"/>
      <c r="E379" s="113"/>
      <c r="F379" s="113"/>
      <c r="G379" s="113"/>
      <c r="H379" s="113"/>
      <c r="I379" s="113"/>
      <c r="J379" s="113"/>
      <c r="K379" s="113"/>
      <c r="L379" s="113"/>
      <c r="M379" s="113"/>
      <c r="N379" s="113"/>
      <c r="O379" s="113"/>
      <c r="P379" s="113"/>
      <c r="Q379" s="113"/>
      <c r="R379" s="113"/>
      <c r="S379" s="113"/>
      <c r="T379" s="113"/>
      <c r="U379" s="113"/>
      <c r="V379" s="145"/>
      <c r="W379" s="148"/>
      <c r="X379" s="2"/>
      <c r="Y379" s="116">
        <v>0</v>
      </c>
    </row>
    <row r="380" spans="1:25">
      <c r="A380" s="122"/>
      <c r="B380" s="102">
        <v>1</v>
      </c>
      <c r="C380" s="98">
        <v>1</v>
      </c>
      <c r="D380" s="188">
        <v>253.44780000000003</v>
      </c>
      <c r="E380" s="219">
        <v>265</v>
      </c>
      <c r="F380" s="196">
        <v>279.11547290731926</v>
      </c>
      <c r="G380" s="197">
        <v>227</v>
      </c>
      <c r="H380" s="196">
        <v>288</v>
      </c>
      <c r="I380" s="188">
        <v>264</v>
      </c>
      <c r="J380" s="196">
        <v>273</v>
      </c>
      <c r="K380" s="188">
        <v>283</v>
      </c>
      <c r="L380" s="197">
        <v>226</v>
      </c>
      <c r="M380" s="188">
        <v>256</v>
      </c>
      <c r="N380" s="188">
        <v>241</v>
      </c>
      <c r="O380" s="219">
        <v>256</v>
      </c>
      <c r="P380" s="188">
        <v>259</v>
      </c>
      <c r="Q380" s="188">
        <v>270</v>
      </c>
      <c r="R380" s="188">
        <v>269.56463878327003</v>
      </c>
      <c r="S380" s="188">
        <v>270</v>
      </c>
      <c r="T380" s="188">
        <v>265</v>
      </c>
      <c r="U380" s="198">
        <v>270</v>
      </c>
      <c r="V380" s="198">
        <v>266</v>
      </c>
      <c r="W380" s="199"/>
      <c r="X380" s="190"/>
      <c r="Y380" s="191">
        <v>1</v>
      </c>
    </row>
    <row r="381" spans="1:25">
      <c r="A381" s="122"/>
      <c r="B381" s="103">
        <v>1</v>
      </c>
      <c r="C381" s="92">
        <v>2</v>
      </c>
      <c r="D381" s="192">
        <v>262.92419999999998</v>
      </c>
      <c r="E381" s="192">
        <v>254</v>
      </c>
      <c r="F381" s="200">
        <v>281.37933009927713</v>
      </c>
      <c r="G381" s="211">
        <v>261</v>
      </c>
      <c r="H381" s="200">
        <v>295</v>
      </c>
      <c r="I381" s="192">
        <v>247</v>
      </c>
      <c r="J381" s="200">
        <v>282</v>
      </c>
      <c r="K381" s="192">
        <v>269</v>
      </c>
      <c r="L381" s="201">
        <v>229</v>
      </c>
      <c r="M381" s="192">
        <v>254</v>
      </c>
      <c r="N381" s="192">
        <v>248.99999999999997</v>
      </c>
      <c r="O381" s="192">
        <v>273</v>
      </c>
      <c r="P381" s="192">
        <v>266</v>
      </c>
      <c r="Q381" s="192">
        <v>268</v>
      </c>
      <c r="R381" s="192">
        <v>279.90625</v>
      </c>
      <c r="S381" s="192">
        <v>270</v>
      </c>
      <c r="T381" s="192">
        <v>270</v>
      </c>
      <c r="U381" s="202">
        <v>270</v>
      </c>
      <c r="V381" s="203">
        <v>263</v>
      </c>
      <c r="W381" s="199"/>
      <c r="X381" s="190"/>
      <c r="Y381" s="191" t="e">
        <v>#N/A</v>
      </c>
    </row>
    <row r="382" spans="1:25">
      <c r="A382" s="122"/>
      <c r="B382" s="103">
        <v>1</v>
      </c>
      <c r="C382" s="92">
        <v>3</v>
      </c>
      <c r="D382" s="192">
        <v>263.07479999999998</v>
      </c>
      <c r="E382" s="192">
        <v>256</v>
      </c>
      <c r="F382" s="200">
        <v>280.28957191053348</v>
      </c>
      <c r="G382" s="201">
        <v>227</v>
      </c>
      <c r="H382" s="200">
        <v>290</v>
      </c>
      <c r="I382" s="192">
        <v>271</v>
      </c>
      <c r="J382" s="200">
        <v>270</v>
      </c>
      <c r="K382" s="200">
        <v>272</v>
      </c>
      <c r="L382" s="220">
        <v>232</v>
      </c>
      <c r="M382" s="195">
        <v>259</v>
      </c>
      <c r="N382" s="195">
        <v>250.99999999999997</v>
      </c>
      <c r="O382" s="195">
        <v>276</v>
      </c>
      <c r="P382" s="195">
        <v>262</v>
      </c>
      <c r="Q382" s="195">
        <v>257</v>
      </c>
      <c r="R382" s="195">
        <v>280</v>
      </c>
      <c r="S382" s="195">
        <v>280.00000000000006</v>
      </c>
      <c r="T382" s="192">
        <v>269</v>
      </c>
      <c r="U382" s="202">
        <v>270</v>
      </c>
      <c r="V382" s="203">
        <v>261</v>
      </c>
      <c r="W382" s="199"/>
      <c r="X382" s="190"/>
      <c r="Y382" s="191">
        <v>16</v>
      </c>
    </row>
    <row r="383" spans="1:25">
      <c r="A383" s="122"/>
      <c r="B383" s="103">
        <v>1</v>
      </c>
      <c r="C383" s="92">
        <v>4</v>
      </c>
      <c r="D383" s="192">
        <v>259.13279999999997</v>
      </c>
      <c r="E383" s="192">
        <v>258</v>
      </c>
      <c r="F383" s="200">
        <v>273.13722136321053</v>
      </c>
      <c r="G383" s="201">
        <v>236</v>
      </c>
      <c r="H383" s="200">
        <v>290</v>
      </c>
      <c r="I383" s="192">
        <v>243</v>
      </c>
      <c r="J383" s="200">
        <v>280</v>
      </c>
      <c r="K383" s="200">
        <v>279</v>
      </c>
      <c r="L383" s="220">
        <v>229</v>
      </c>
      <c r="M383" s="195">
        <v>256</v>
      </c>
      <c r="N383" s="195">
        <v>246.00000000000003</v>
      </c>
      <c r="O383" s="195">
        <v>279</v>
      </c>
      <c r="P383" s="195">
        <v>261</v>
      </c>
      <c r="Q383" s="195">
        <v>261</v>
      </c>
      <c r="R383" s="195">
        <v>273.25510204081598</v>
      </c>
      <c r="S383" s="195">
        <v>270</v>
      </c>
      <c r="T383" s="192">
        <v>271</v>
      </c>
      <c r="U383" s="202">
        <v>270</v>
      </c>
      <c r="V383" s="203">
        <v>265</v>
      </c>
      <c r="W383" s="199"/>
      <c r="X383" s="190"/>
      <c r="Y383" s="191">
        <v>267.57927710781678</v>
      </c>
    </row>
    <row r="384" spans="1:25">
      <c r="A384" s="122"/>
      <c r="B384" s="103">
        <v>1</v>
      </c>
      <c r="C384" s="92">
        <v>5</v>
      </c>
      <c r="D384" s="192">
        <v>248.70419999999999</v>
      </c>
      <c r="E384" s="192">
        <v>256</v>
      </c>
      <c r="F384" s="192">
        <v>280.85127831231625</v>
      </c>
      <c r="G384" s="201">
        <v>229</v>
      </c>
      <c r="H384" s="192">
        <v>295</v>
      </c>
      <c r="I384" s="192">
        <v>240</v>
      </c>
      <c r="J384" s="192">
        <v>277</v>
      </c>
      <c r="K384" s="192">
        <v>277</v>
      </c>
      <c r="L384" s="201">
        <v>228</v>
      </c>
      <c r="M384" s="192">
        <v>262</v>
      </c>
      <c r="N384" s="192">
        <v>246.00000000000003</v>
      </c>
      <c r="O384" s="192">
        <v>277</v>
      </c>
      <c r="P384" s="192">
        <v>265</v>
      </c>
      <c r="Q384" s="192">
        <v>262</v>
      </c>
      <c r="R384" s="192">
        <v>276.39</v>
      </c>
      <c r="S384" s="192">
        <v>270</v>
      </c>
      <c r="T384" s="192">
        <v>270</v>
      </c>
      <c r="U384" s="202">
        <v>270</v>
      </c>
      <c r="V384" s="203">
        <v>272</v>
      </c>
      <c r="W384" s="199"/>
      <c r="X384" s="190"/>
      <c r="Y384" s="193"/>
    </row>
    <row r="385" spans="1:25">
      <c r="A385" s="122"/>
      <c r="B385" s="103">
        <v>1</v>
      </c>
      <c r="C385" s="92">
        <v>6</v>
      </c>
      <c r="D385" s="192">
        <v>257.32440000000003</v>
      </c>
      <c r="E385" s="192">
        <v>255.00000000000003</v>
      </c>
      <c r="F385" s="192">
        <v>283.36952744941732</v>
      </c>
      <c r="G385" s="201">
        <v>223</v>
      </c>
      <c r="H385" s="192">
        <v>296</v>
      </c>
      <c r="I385" s="192">
        <v>250.99999999999997</v>
      </c>
      <c r="J385" s="192">
        <v>274</v>
      </c>
      <c r="K385" s="192">
        <v>280</v>
      </c>
      <c r="L385" s="201">
        <v>228</v>
      </c>
      <c r="M385" s="192">
        <v>262</v>
      </c>
      <c r="N385" s="192">
        <v>252</v>
      </c>
      <c r="O385" s="192">
        <v>278</v>
      </c>
      <c r="P385" s="192">
        <v>261</v>
      </c>
      <c r="Q385" s="192">
        <v>265</v>
      </c>
      <c r="R385" s="192">
        <v>261.81967213114802</v>
      </c>
      <c r="S385" s="192">
        <v>270</v>
      </c>
      <c r="T385" s="192">
        <v>270</v>
      </c>
      <c r="U385" s="202">
        <v>270</v>
      </c>
      <c r="V385" s="203">
        <v>266</v>
      </c>
      <c r="W385" s="199"/>
      <c r="X385" s="190"/>
      <c r="Y385" s="193"/>
    </row>
    <row r="386" spans="1:25">
      <c r="A386" s="122"/>
      <c r="B386" s="104" t="s">
        <v>155</v>
      </c>
      <c r="C386" s="96"/>
      <c r="D386" s="194">
        <v>257.43469999999996</v>
      </c>
      <c r="E386" s="194">
        <v>257.33333333333331</v>
      </c>
      <c r="F386" s="194">
        <v>279.69040034034566</v>
      </c>
      <c r="G386" s="194">
        <v>233.83333333333334</v>
      </c>
      <c r="H386" s="194">
        <v>292.33333333333331</v>
      </c>
      <c r="I386" s="194">
        <v>252.66666666666666</v>
      </c>
      <c r="J386" s="194">
        <v>276</v>
      </c>
      <c r="K386" s="194">
        <v>276.66666666666669</v>
      </c>
      <c r="L386" s="194">
        <v>228.66666666666666</v>
      </c>
      <c r="M386" s="194">
        <v>258.16666666666669</v>
      </c>
      <c r="N386" s="194">
        <v>247.5</v>
      </c>
      <c r="O386" s="194">
        <v>273.16666666666669</v>
      </c>
      <c r="P386" s="194">
        <v>262.33333333333331</v>
      </c>
      <c r="Q386" s="194">
        <v>263.83333333333331</v>
      </c>
      <c r="R386" s="194">
        <v>273.4892771592057</v>
      </c>
      <c r="S386" s="194">
        <v>271.66666666666669</v>
      </c>
      <c r="T386" s="194">
        <v>269.16666666666669</v>
      </c>
      <c r="U386" s="194">
        <v>270</v>
      </c>
      <c r="V386" s="212">
        <v>265.5</v>
      </c>
      <c r="W386" s="199"/>
      <c r="X386" s="190"/>
      <c r="Y386" s="193"/>
    </row>
    <row r="387" spans="1:25">
      <c r="A387" s="122"/>
      <c r="B387" s="2" t="s">
        <v>156</v>
      </c>
      <c r="C387" s="118"/>
      <c r="D387" s="195">
        <v>258.22860000000003</v>
      </c>
      <c r="E387" s="195">
        <v>256</v>
      </c>
      <c r="F387" s="195">
        <v>280.57042511142487</v>
      </c>
      <c r="G387" s="195">
        <v>228</v>
      </c>
      <c r="H387" s="195">
        <v>292.5</v>
      </c>
      <c r="I387" s="195">
        <v>249</v>
      </c>
      <c r="J387" s="195">
        <v>275.5</v>
      </c>
      <c r="K387" s="195">
        <v>278</v>
      </c>
      <c r="L387" s="195">
        <v>228.5</v>
      </c>
      <c r="M387" s="195">
        <v>257.5</v>
      </c>
      <c r="N387" s="195">
        <v>247.5</v>
      </c>
      <c r="O387" s="195">
        <v>276.5</v>
      </c>
      <c r="P387" s="195">
        <v>261.5</v>
      </c>
      <c r="Q387" s="195">
        <v>263.5</v>
      </c>
      <c r="R387" s="195">
        <v>274.82255102040801</v>
      </c>
      <c r="S387" s="195">
        <v>270</v>
      </c>
      <c r="T387" s="195">
        <v>270</v>
      </c>
      <c r="U387" s="195">
        <v>270</v>
      </c>
      <c r="V387" s="204">
        <v>265.5</v>
      </c>
      <c r="W387" s="199"/>
      <c r="X387" s="190"/>
      <c r="Y387" s="193"/>
    </row>
    <row r="388" spans="1:25">
      <c r="A388" s="122"/>
      <c r="B388" s="2" t="s">
        <v>157</v>
      </c>
      <c r="C388" s="118"/>
      <c r="D388" s="195">
        <v>5.6028216073689077</v>
      </c>
      <c r="E388" s="195">
        <v>3.9832984656772386</v>
      </c>
      <c r="F388" s="195">
        <v>3.5034211996632765</v>
      </c>
      <c r="G388" s="195">
        <v>13.977362650609974</v>
      </c>
      <c r="H388" s="195">
        <v>3.3862466931200785</v>
      </c>
      <c r="I388" s="195">
        <v>12.274635093014647</v>
      </c>
      <c r="J388" s="195">
        <v>4.5166359162544856</v>
      </c>
      <c r="K388" s="195">
        <v>5.2408650685422788</v>
      </c>
      <c r="L388" s="195">
        <v>1.9663841605003503</v>
      </c>
      <c r="M388" s="195">
        <v>3.3714487489307423</v>
      </c>
      <c r="N388" s="195">
        <v>4.0373258476372582</v>
      </c>
      <c r="O388" s="195">
        <v>8.6583293230661216</v>
      </c>
      <c r="P388" s="195">
        <v>2.6583202716502514</v>
      </c>
      <c r="Q388" s="195">
        <v>4.7923550230201712</v>
      </c>
      <c r="R388" s="195">
        <v>6.9802371195690309</v>
      </c>
      <c r="S388" s="195">
        <v>4.0824829046386535</v>
      </c>
      <c r="T388" s="195">
        <v>2.1369760566432814</v>
      </c>
      <c r="U388" s="195">
        <v>0</v>
      </c>
      <c r="V388" s="204">
        <v>3.7282703764614498</v>
      </c>
      <c r="W388" s="199"/>
      <c r="X388" s="190"/>
      <c r="Y388" s="193"/>
    </row>
    <row r="389" spans="1:25">
      <c r="A389" s="122"/>
      <c r="B389" s="2" t="s">
        <v>93</v>
      </c>
      <c r="C389" s="118"/>
      <c r="D389" s="97">
        <v>2.1764049708018804E-2</v>
      </c>
      <c r="E389" s="97">
        <v>1.5479139115326057E-2</v>
      </c>
      <c r="F389" s="97">
        <v>1.2526068808225392E-2</v>
      </c>
      <c r="G389" s="97">
        <v>5.9774893730334885E-2</v>
      </c>
      <c r="H389" s="97">
        <v>1.1583512063124557E-2</v>
      </c>
      <c r="I389" s="97">
        <v>4.8580349972353484E-2</v>
      </c>
      <c r="J389" s="97">
        <v>1.6364622884980019E-2</v>
      </c>
      <c r="K389" s="97">
        <v>1.8942885789911851E-2</v>
      </c>
      <c r="L389" s="97">
        <v>8.5993476406720868E-3</v>
      </c>
      <c r="M389" s="97">
        <v>1.3059194637562591E-2</v>
      </c>
      <c r="N389" s="97">
        <v>1.6312427667221244E-2</v>
      </c>
      <c r="O389" s="97">
        <v>3.169614151213955E-2</v>
      </c>
      <c r="P389" s="97">
        <v>1.0133368252796385E-2</v>
      </c>
      <c r="Q389" s="97">
        <v>1.816432731403729E-2</v>
      </c>
      <c r="R389" s="97">
        <v>2.5522891398428178E-2</v>
      </c>
      <c r="S389" s="97">
        <v>1.502754443425271E-2</v>
      </c>
      <c r="T389" s="97">
        <v>7.9392299318016644E-3</v>
      </c>
      <c r="U389" s="97">
        <v>0</v>
      </c>
      <c r="V389" s="147">
        <v>1.4042449628856684E-2</v>
      </c>
      <c r="W389" s="148"/>
      <c r="X389" s="2"/>
      <c r="Y389" s="120"/>
    </row>
    <row r="390" spans="1:25">
      <c r="A390" s="122"/>
      <c r="B390" s="105" t="s">
        <v>158</v>
      </c>
      <c r="C390" s="118"/>
      <c r="D390" s="97">
        <v>-3.7912416901138446E-2</v>
      </c>
      <c r="E390" s="97">
        <v>-3.8291245440337351E-2</v>
      </c>
      <c r="F390" s="97">
        <v>4.5261813109872762E-2</v>
      </c>
      <c r="G390" s="97">
        <v>-0.12611568481398527</v>
      </c>
      <c r="H390" s="97">
        <v>9.2511111073606322E-2</v>
      </c>
      <c r="I390" s="97">
        <v>-5.573155964219656E-2</v>
      </c>
      <c r="J390" s="97">
        <v>3.1470011367099371E-2</v>
      </c>
      <c r="K390" s="97">
        <v>3.3961484824507782E-2</v>
      </c>
      <c r="L390" s="97">
        <v>-0.14542460410890079</v>
      </c>
      <c r="M390" s="97">
        <v>-3.5176903618576727E-2</v>
      </c>
      <c r="N390" s="97">
        <v>-7.5040478937111965E-2</v>
      </c>
      <c r="O390" s="97">
        <v>2.0881249173113403E-2</v>
      </c>
      <c r="P390" s="97">
        <v>-1.9605194509774049E-2</v>
      </c>
      <c r="Q390" s="97">
        <v>-1.3999379230605014E-2</v>
      </c>
      <c r="R390" s="97">
        <v>2.2086912391977132E-2</v>
      </c>
      <c r="S390" s="97">
        <v>1.5275433893944479E-2</v>
      </c>
      <c r="T390" s="97">
        <v>5.9324084286627166E-3</v>
      </c>
      <c r="U390" s="97">
        <v>9.04675025042323E-3</v>
      </c>
      <c r="V390" s="147">
        <v>-7.7706955870837646E-3</v>
      </c>
      <c r="W390" s="148"/>
      <c r="X390" s="2"/>
      <c r="Y390" s="120"/>
    </row>
    <row r="391" spans="1:25">
      <c r="B391" s="128"/>
      <c r="C391" s="104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</row>
    <row r="392" spans="1:25">
      <c r="B392" s="132" t="s">
        <v>241</v>
      </c>
      <c r="Y392" s="116" t="s">
        <v>170</v>
      </c>
    </row>
    <row r="393" spans="1:25">
      <c r="A393" s="112" t="s">
        <v>56</v>
      </c>
      <c r="B393" s="102" t="s">
        <v>119</v>
      </c>
      <c r="C393" s="99" t="s">
        <v>120</v>
      </c>
      <c r="D393" s="100" t="s">
        <v>141</v>
      </c>
      <c r="E393" s="141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116">
        <v>1</v>
      </c>
    </row>
    <row r="394" spans="1:25">
      <c r="A394" s="122"/>
      <c r="B394" s="103" t="s">
        <v>142</v>
      </c>
      <c r="C394" s="92" t="s">
        <v>142</v>
      </c>
      <c r="D394" s="139" t="s">
        <v>144</v>
      </c>
      <c r="E394" s="141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116" t="s">
        <v>1</v>
      </c>
    </row>
    <row r="395" spans="1:25">
      <c r="A395" s="122"/>
      <c r="B395" s="103"/>
      <c r="C395" s="92"/>
      <c r="D395" s="93" t="s">
        <v>171</v>
      </c>
      <c r="E395" s="141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116">
        <v>3</v>
      </c>
    </row>
    <row r="396" spans="1:25">
      <c r="A396" s="122"/>
      <c r="B396" s="103"/>
      <c r="C396" s="92"/>
      <c r="D396" s="113"/>
      <c r="E396" s="141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16">
        <v>3</v>
      </c>
    </row>
    <row r="397" spans="1:25">
      <c r="A397" s="122"/>
      <c r="B397" s="102">
        <v>1</v>
      </c>
      <c r="C397" s="98">
        <v>1</v>
      </c>
      <c r="D397" s="205">
        <v>0.19</v>
      </c>
      <c r="E397" s="206"/>
      <c r="F397" s="207"/>
      <c r="G397" s="207"/>
      <c r="H397" s="207"/>
      <c r="I397" s="207"/>
      <c r="J397" s="207"/>
      <c r="K397" s="207"/>
      <c r="L397" s="207"/>
      <c r="M397" s="207"/>
      <c r="N397" s="207"/>
      <c r="O397" s="207"/>
      <c r="P397" s="207"/>
      <c r="Q397" s="207"/>
      <c r="R397" s="207"/>
      <c r="S397" s="207"/>
      <c r="T397" s="207"/>
      <c r="U397" s="207"/>
      <c r="V397" s="207"/>
      <c r="W397" s="207"/>
      <c r="X397" s="207"/>
      <c r="Y397" s="208">
        <v>1</v>
      </c>
    </row>
    <row r="398" spans="1:25">
      <c r="A398" s="122"/>
      <c r="B398" s="103">
        <v>1</v>
      </c>
      <c r="C398" s="92">
        <v>2</v>
      </c>
      <c r="D398" s="209">
        <v>0.19</v>
      </c>
      <c r="E398" s="206"/>
      <c r="F398" s="207"/>
      <c r="G398" s="207"/>
      <c r="H398" s="207"/>
      <c r="I398" s="207"/>
      <c r="J398" s="207"/>
      <c r="K398" s="207"/>
      <c r="L398" s="207"/>
      <c r="M398" s="207"/>
      <c r="N398" s="207"/>
      <c r="O398" s="207"/>
      <c r="P398" s="207"/>
      <c r="Q398" s="207"/>
      <c r="R398" s="207"/>
      <c r="S398" s="207"/>
      <c r="T398" s="207"/>
      <c r="U398" s="207"/>
      <c r="V398" s="207"/>
      <c r="W398" s="207"/>
      <c r="X398" s="207"/>
      <c r="Y398" s="208">
        <v>9</v>
      </c>
    </row>
    <row r="399" spans="1:25">
      <c r="A399" s="122"/>
      <c r="B399" s="103">
        <v>1</v>
      </c>
      <c r="C399" s="92">
        <v>3</v>
      </c>
      <c r="D399" s="209">
        <v>0.19</v>
      </c>
      <c r="E399" s="206"/>
      <c r="F399" s="207"/>
      <c r="G399" s="207"/>
      <c r="H399" s="207"/>
      <c r="I399" s="207"/>
      <c r="J399" s="207"/>
      <c r="K399" s="207"/>
      <c r="L399" s="207"/>
      <c r="M399" s="207"/>
      <c r="N399" s="207"/>
      <c r="O399" s="207"/>
      <c r="P399" s="207"/>
      <c r="Q399" s="207"/>
      <c r="R399" s="207"/>
      <c r="S399" s="207"/>
      <c r="T399" s="207"/>
      <c r="U399" s="207"/>
      <c r="V399" s="207"/>
      <c r="W399" s="207"/>
      <c r="X399" s="207"/>
      <c r="Y399" s="208">
        <v>16</v>
      </c>
    </row>
    <row r="400" spans="1:25">
      <c r="A400" s="122"/>
      <c r="B400" s="103">
        <v>1</v>
      </c>
      <c r="C400" s="92">
        <v>4</v>
      </c>
      <c r="D400" s="209">
        <v>0.2</v>
      </c>
      <c r="E400" s="206"/>
      <c r="F400" s="207"/>
      <c r="G400" s="207"/>
      <c r="H400" s="207"/>
      <c r="I400" s="207"/>
      <c r="J400" s="207"/>
      <c r="K400" s="207"/>
      <c r="L400" s="207"/>
      <c r="M400" s="207"/>
      <c r="N400" s="207"/>
      <c r="O400" s="207"/>
      <c r="P400" s="207"/>
      <c r="Q400" s="207"/>
      <c r="R400" s="207"/>
      <c r="S400" s="207"/>
      <c r="T400" s="207"/>
      <c r="U400" s="207"/>
      <c r="V400" s="207"/>
      <c r="W400" s="207"/>
      <c r="X400" s="207"/>
      <c r="Y400" s="208">
        <v>0.193333333333333</v>
      </c>
    </row>
    <row r="401" spans="1:25">
      <c r="A401" s="122"/>
      <c r="B401" s="103">
        <v>1</v>
      </c>
      <c r="C401" s="92">
        <v>5</v>
      </c>
      <c r="D401" s="209">
        <v>0.19</v>
      </c>
      <c r="E401" s="206"/>
      <c r="F401" s="207"/>
      <c r="G401" s="207"/>
      <c r="H401" s="207"/>
      <c r="I401" s="207"/>
      <c r="J401" s="207"/>
      <c r="K401" s="207"/>
      <c r="L401" s="207"/>
      <c r="M401" s="207"/>
      <c r="N401" s="207"/>
      <c r="O401" s="207"/>
      <c r="P401" s="207"/>
      <c r="Q401" s="207"/>
      <c r="R401" s="207"/>
      <c r="S401" s="207"/>
      <c r="T401" s="207"/>
      <c r="U401" s="207"/>
      <c r="V401" s="207"/>
      <c r="W401" s="207"/>
      <c r="X401" s="207"/>
      <c r="Y401" s="119"/>
    </row>
    <row r="402" spans="1:25">
      <c r="A402" s="122"/>
      <c r="B402" s="103">
        <v>1</v>
      </c>
      <c r="C402" s="92">
        <v>6</v>
      </c>
      <c r="D402" s="209">
        <v>0.2</v>
      </c>
      <c r="E402" s="206"/>
      <c r="F402" s="207"/>
      <c r="G402" s="207"/>
      <c r="H402" s="207"/>
      <c r="I402" s="207"/>
      <c r="J402" s="207"/>
      <c r="K402" s="207"/>
      <c r="L402" s="207"/>
      <c r="M402" s="207"/>
      <c r="N402" s="207"/>
      <c r="O402" s="207"/>
      <c r="P402" s="207"/>
      <c r="Q402" s="207"/>
      <c r="R402" s="207"/>
      <c r="S402" s="207"/>
      <c r="T402" s="207"/>
      <c r="U402" s="207"/>
      <c r="V402" s="207"/>
      <c r="W402" s="207"/>
      <c r="X402" s="207"/>
      <c r="Y402" s="119"/>
    </row>
    <row r="403" spans="1:25">
      <c r="A403" s="122"/>
      <c r="B403" s="104" t="s">
        <v>155</v>
      </c>
      <c r="C403" s="96"/>
      <c r="D403" s="210">
        <v>0.19333333333333333</v>
      </c>
      <c r="E403" s="206"/>
      <c r="F403" s="207"/>
      <c r="G403" s="207"/>
      <c r="H403" s="207"/>
      <c r="I403" s="207"/>
      <c r="J403" s="207"/>
      <c r="K403" s="207"/>
      <c r="L403" s="207"/>
      <c r="M403" s="207"/>
      <c r="N403" s="207"/>
      <c r="O403" s="207"/>
      <c r="P403" s="207"/>
      <c r="Q403" s="207"/>
      <c r="R403" s="207"/>
      <c r="S403" s="207"/>
      <c r="T403" s="207"/>
      <c r="U403" s="207"/>
      <c r="V403" s="207"/>
      <c r="W403" s="207"/>
      <c r="X403" s="207"/>
      <c r="Y403" s="119"/>
    </row>
    <row r="404" spans="1:25">
      <c r="A404" s="122"/>
      <c r="B404" s="2" t="s">
        <v>156</v>
      </c>
      <c r="C404" s="118"/>
      <c r="D404" s="111">
        <v>0.19</v>
      </c>
      <c r="E404" s="206"/>
      <c r="F404" s="207"/>
      <c r="G404" s="207"/>
      <c r="H404" s="207"/>
      <c r="I404" s="207"/>
      <c r="J404" s="207"/>
      <c r="K404" s="207"/>
      <c r="L404" s="207"/>
      <c r="M404" s="207"/>
      <c r="N404" s="207"/>
      <c r="O404" s="207"/>
      <c r="P404" s="207"/>
      <c r="Q404" s="207"/>
      <c r="R404" s="207"/>
      <c r="S404" s="207"/>
      <c r="T404" s="207"/>
      <c r="U404" s="207"/>
      <c r="V404" s="207"/>
      <c r="W404" s="207"/>
      <c r="X404" s="207"/>
      <c r="Y404" s="119"/>
    </row>
    <row r="405" spans="1:25">
      <c r="A405" s="122"/>
      <c r="B405" s="2" t="s">
        <v>157</v>
      </c>
      <c r="C405" s="118"/>
      <c r="D405" s="111">
        <v>5.1639777949432268E-3</v>
      </c>
      <c r="E405" s="141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119"/>
    </row>
    <row r="406" spans="1:25">
      <c r="A406" s="122"/>
      <c r="B406" s="2" t="s">
        <v>93</v>
      </c>
      <c r="C406" s="118"/>
      <c r="D406" s="97">
        <v>2.6710229973844278E-2</v>
      </c>
      <c r="E406" s="141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120"/>
    </row>
    <row r="407" spans="1:25">
      <c r="A407" s="122"/>
      <c r="B407" s="105" t="s">
        <v>158</v>
      </c>
      <c r="C407" s="118"/>
      <c r="D407" s="97">
        <v>1.7763568394002505E-15</v>
      </c>
      <c r="E407" s="141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120"/>
    </row>
    <row r="408" spans="1:25">
      <c r="B408" s="128"/>
      <c r="C408" s="104"/>
      <c r="D408" s="115"/>
    </row>
    <row r="409" spans="1:25">
      <c r="B409" s="132" t="s">
        <v>292</v>
      </c>
      <c r="Y409" s="116" t="s">
        <v>170</v>
      </c>
    </row>
    <row r="410" spans="1:25">
      <c r="A410" s="112" t="s">
        <v>29</v>
      </c>
      <c r="B410" s="102" t="s">
        <v>119</v>
      </c>
      <c r="C410" s="99" t="s">
        <v>120</v>
      </c>
      <c r="D410" s="100" t="s">
        <v>141</v>
      </c>
      <c r="E410" s="141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116">
        <v>1</v>
      </c>
    </row>
    <row r="411" spans="1:25">
      <c r="A411" s="122"/>
      <c r="B411" s="103" t="s">
        <v>142</v>
      </c>
      <c r="C411" s="92" t="s">
        <v>142</v>
      </c>
      <c r="D411" s="139" t="s">
        <v>144</v>
      </c>
      <c r="E411" s="141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116" t="s">
        <v>3</v>
      </c>
    </row>
    <row r="412" spans="1:25">
      <c r="A412" s="122"/>
      <c r="B412" s="103"/>
      <c r="C412" s="92"/>
      <c r="D412" s="93" t="s">
        <v>171</v>
      </c>
      <c r="E412" s="141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116">
        <v>2</v>
      </c>
    </row>
    <row r="413" spans="1:25">
      <c r="A413" s="122"/>
      <c r="B413" s="103"/>
      <c r="C413" s="92"/>
      <c r="D413" s="113"/>
      <c r="E413" s="141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116">
        <v>2</v>
      </c>
    </row>
    <row r="414" spans="1:25">
      <c r="A414" s="122"/>
      <c r="B414" s="102">
        <v>1</v>
      </c>
      <c r="C414" s="98">
        <v>1</v>
      </c>
      <c r="D414" s="106">
        <v>1.7</v>
      </c>
      <c r="E414" s="141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116">
        <v>1</v>
      </c>
    </row>
    <row r="415" spans="1:25">
      <c r="A415" s="122"/>
      <c r="B415" s="103">
        <v>1</v>
      </c>
      <c r="C415" s="92">
        <v>2</v>
      </c>
      <c r="D415" s="94">
        <v>1.6</v>
      </c>
      <c r="E415" s="141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116">
        <v>10</v>
      </c>
    </row>
    <row r="416" spans="1:25">
      <c r="A416" s="122"/>
      <c r="B416" s="103">
        <v>1</v>
      </c>
      <c r="C416" s="92">
        <v>3</v>
      </c>
      <c r="D416" s="94">
        <v>1.6</v>
      </c>
      <c r="E416" s="141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116">
        <v>16</v>
      </c>
    </row>
    <row r="417" spans="1:25">
      <c r="A417" s="122"/>
      <c r="B417" s="103">
        <v>1</v>
      </c>
      <c r="C417" s="92">
        <v>4</v>
      </c>
      <c r="D417" s="94">
        <v>1.6</v>
      </c>
      <c r="E417" s="141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116">
        <v>1.6666666666666701</v>
      </c>
    </row>
    <row r="418" spans="1:25">
      <c r="A418" s="122"/>
      <c r="B418" s="103">
        <v>1</v>
      </c>
      <c r="C418" s="92">
        <v>5</v>
      </c>
      <c r="D418" s="94">
        <v>1.7</v>
      </c>
      <c r="E418" s="141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117"/>
    </row>
    <row r="419" spans="1:25">
      <c r="A419" s="122"/>
      <c r="B419" s="103">
        <v>1</v>
      </c>
      <c r="C419" s="92">
        <v>6</v>
      </c>
      <c r="D419" s="94">
        <v>1.8</v>
      </c>
      <c r="E419" s="141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117"/>
    </row>
    <row r="420" spans="1:25">
      <c r="A420" s="122"/>
      <c r="B420" s="104" t="s">
        <v>155</v>
      </c>
      <c r="C420" s="96"/>
      <c r="D420" s="110">
        <v>1.6666666666666667</v>
      </c>
      <c r="E420" s="141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117"/>
    </row>
    <row r="421" spans="1:25">
      <c r="A421" s="122"/>
      <c r="B421" s="2" t="s">
        <v>156</v>
      </c>
      <c r="C421" s="118"/>
      <c r="D421" s="95">
        <v>1.65</v>
      </c>
      <c r="E421" s="141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117"/>
    </row>
    <row r="422" spans="1:25">
      <c r="A422" s="122"/>
      <c r="B422" s="2" t="s">
        <v>157</v>
      </c>
      <c r="C422" s="118"/>
      <c r="D422" s="95">
        <v>8.1649658092772567E-2</v>
      </c>
      <c r="E422" s="178"/>
      <c r="F422" s="179"/>
      <c r="G422" s="179"/>
      <c r="H422" s="179"/>
      <c r="I422" s="179"/>
      <c r="J422" s="179"/>
      <c r="K422" s="179"/>
      <c r="L422" s="179"/>
      <c r="M422" s="179"/>
      <c r="N422" s="179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17"/>
    </row>
    <row r="423" spans="1:25">
      <c r="A423" s="122"/>
      <c r="B423" s="2" t="s">
        <v>93</v>
      </c>
      <c r="C423" s="118"/>
      <c r="D423" s="97">
        <v>4.8989794855663536E-2</v>
      </c>
      <c r="E423" s="141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120"/>
    </row>
    <row r="424" spans="1:25">
      <c r="A424" s="122"/>
      <c r="B424" s="105" t="s">
        <v>158</v>
      </c>
      <c r="C424" s="118"/>
      <c r="D424" s="97">
        <v>-1.9984014443252818E-15</v>
      </c>
      <c r="E424" s="141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120"/>
    </row>
    <row r="425" spans="1:25">
      <c r="B425" s="128"/>
      <c r="C425" s="104"/>
      <c r="D425" s="115"/>
    </row>
    <row r="426" spans="1:25">
      <c r="B426" s="132" t="s">
        <v>293</v>
      </c>
      <c r="Y426" s="116" t="s">
        <v>170</v>
      </c>
    </row>
    <row r="427" spans="1:25">
      <c r="A427" s="112" t="s">
        <v>34</v>
      </c>
      <c r="B427" s="102" t="s">
        <v>119</v>
      </c>
      <c r="C427" s="99" t="s">
        <v>120</v>
      </c>
      <c r="D427" s="100" t="s">
        <v>141</v>
      </c>
      <c r="E427" s="141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116">
        <v>1</v>
      </c>
    </row>
    <row r="428" spans="1:25">
      <c r="A428" s="122"/>
      <c r="B428" s="103" t="s">
        <v>142</v>
      </c>
      <c r="C428" s="92" t="s">
        <v>142</v>
      </c>
      <c r="D428" s="139" t="s">
        <v>144</v>
      </c>
      <c r="E428" s="141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116" t="s">
        <v>3</v>
      </c>
    </row>
    <row r="429" spans="1:25">
      <c r="A429" s="122"/>
      <c r="B429" s="103"/>
      <c r="C429" s="92"/>
      <c r="D429" s="93" t="s">
        <v>171</v>
      </c>
      <c r="E429" s="141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116">
        <v>0</v>
      </c>
    </row>
    <row r="430" spans="1:25">
      <c r="A430" s="122"/>
      <c r="B430" s="103"/>
      <c r="C430" s="92"/>
      <c r="D430" s="113"/>
      <c r="E430" s="141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116">
        <v>0</v>
      </c>
    </row>
    <row r="431" spans="1:25">
      <c r="A431" s="122"/>
      <c r="B431" s="102">
        <v>1</v>
      </c>
      <c r="C431" s="98">
        <v>1</v>
      </c>
      <c r="D431" s="188">
        <v>63</v>
      </c>
      <c r="E431" s="189"/>
      <c r="F431" s="190"/>
      <c r="G431" s="190"/>
      <c r="H431" s="190"/>
      <c r="I431" s="190"/>
      <c r="J431" s="190"/>
      <c r="K431" s="190"/>
      <c r="L431" s="190"/>
      <c r="M431" s="190"/>
      <c r="N431" s="190"/>
      <c r="O431" s="190"/>
      <c r="P431" s="190"/>
      <c r="Q431" s="190"/>
      <c r="R431" s="190"/>
      <c r="S431" s="190"/>
      <c r="T431" s="190"/>
      <c r="U431" s="190"/>
      <c r="V431" s="190"/>
      <c r="W431" s="190"/>
      <c r="X431" s="190"/>
      <c r="Y431" s="191">
        <v>1</v>
      </c>
    </row>
    <row r="432" spans="1:25">
      <c r="A432" s="122"/>
      <c r="B432" s="103">
        <v>1</v>
      </c>
      <c r="C432" s="92">
        <v>2</v>
      </c>
      <c r="D432" s="192">
        <v>60</v>
      </c>
      <c r="E432" s="189"/>
      <c r="F432" s="190"/>
      <c r="G432" s="190"/>
      <c r="H432" s="190"/>
      <c r="I432" s="190"/>
      <c r="J432" s="190"/>
      <c r="K432" s="190"/>
      <c r="L432" s="190"/>
      <c r="M432" s="190"/>
      <c r="N432" s="190"/>
      <c r="O432" s="190"/>
      <c r="P432" s="190"/>
      <c r="Q432" s="190"/>
      <c r="R432" s="190"/>
      <c r="S432" s="190"/>
      <c r="T432" s="190"/>
      <c r="U432" s="190"/>
      <c r="V432" s="190"/>
      <c r="W432" s="190"/>
      <c r="X432" s="190"/>
      <c r="Y432" s="191">
        <v>12</v>
      </c>
    </row>
    <row r="433" spans="1:25">
      <c r="A433" s="122"/>
      <c r="B433" s="103">
        <v>1</v>
      </c>
      <c r="C433" s="92">
        <v>3</v>
      </c>
      <c r="D433" s="192">
        <v>59</v>
      </c>
      <c r="E433" s="189"/>
      <c r="F433" s="190"/>
      <c r="G433" s="190"/>
      <c r="H433" s="190"/>
      <c r="I433" s="190"/>
      <c r="J433" s="190"/>
      <c r="K433" s="190"/>
      <c r="L433" s="190"/>
      <c r="M433" s="190"/>
      <c r="N433" s="190"/>
      <c r="O433" s="190"/>
      <c r="P433" s="190"/>
      <c r="Q433" s="190"/>
      <c r="R433" s="190"/>
      <c r="S433" s="190"/>
      <c r="T433" s="190"/>
      <c r="U433" s="190"/>
      <c r="V433" s="190"/>
      <c r="W433" s="190"/>
      <c r="X433" s="190"/>
      <c r="Y433" s="191">
        <v>16</v>
      </c>
    </row>
    <row r="434" spans="1:25">
      <c r="A434" s="122"/>
      <c r="B434" s="103">
        <v>1</v>
      </c>
      <c r="C434" s="92">
        <v>4</v>
      </c>
      <c r="D434" s="192">
        <v>59</v>
      </c>
      <c r="E434" s="189"/>
      <c r="F434" s="190"/>
      <c r="G434" s="190"/>
      <c r="H434" s="190"/>
      <c r="I434" s="190"/>
      <c r="J434" s="190"/>
      <c r="K434" s="190"/>
      <c r="L434" s="190"/>
      <c r="M434" s="190"/>
      <c r="N434" s="190"/>
      <c r="O434" s="190"/>
      <c r="P434" s="190"/>
      <c r="Q434" s="190"/>
      <c r="R434" s="190"/>
      <c r="S434" s="190"/>
      <c r="T434" s="190"/>
      <c r="U434" s="190"/>
      <c r="V434" s="190"/>
      <c r="W434" s="190"/>
      <c r="X434" s="190"/>
      <c r="Y434" s="191">
        <v>60</v>
      </c>
    </row>
    <row r="435" spans="1:25">
      <c r="A435" s="122"/>
      <c r="B435" s="103">
        <v>1</v>
      </c>
      <c r="C435" s="92">
        <v>5</v>
      </c>
      <c r="D435" s="192">
        <v>60</v>
      </c>
      <c r="E435" s="189"/>
      <c r="F435" s="190"/>
      <c r="G435" s="190"/>
      <c r="H435" s="190"/>
      <c r="I435" s="190"/>
      <c r="J435" s="190"/>
      <c r="K435" s="190"/>
      <c r="L435" s="190"/>
      <c r="M435" s="190"/>
      <c r="N435" s="190"/>
      <c r="O435" s="190"/>
      <c r="P435" s="190"/>
      <c r="Q435" s="190"/>
      <c r="R435" s="190"/>
      <c r="S435" s="190"/>
      <c r="T435" s="190"/>
      <c r="U435" s="190"/>
      <c r="V435" s="190"/>
      <c r="W435" s="190"/>
      <c r="X435" s="190"/>
      <c r="Y435" s="193"/>
    </row>
    <row r="436" spans="1:25">
      <c r="A436" s="122"/>
      <c r="B436" s="103">
        <v>1</v>
      </c>
      <c r="C436" s="92">
        <v>6</v>
      </c>
      <c r="D436" s="192">
        <v>59</v>
      </c>
      <c r="E436" s="189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/>
      <c r="P436" s="190"/>
      <c r="Q436" s="190"/>
      <c r="R436" s="190"/>
      <c r="S436" s="190"/>
      <c r="T436" s="190"/>
      <c r="U436" s="190"/>
      <c r="V436" s="190"/>
      <c r="W436" s="190"/>
      <c r="X436" s="190"/>
      <c r="Y436" s="193"/>
    </row>
    <row r="437" spans="1:25">
      <c r="A437" s="122"/>
      <c r="B437" s="104" t="s">
        <v>155</v>
      </c>
      <c r="C437" s="96"/>
      <c r="D437" s="194">
        <v>60</v>
      </c>
      <c r="E437" s="189"/>
      <c r="F437" s="190"/>
      <c r="G437" s="190"/>
      <c r="H437" s="190"/>
      <c r="I437" s="190"/>
      <c r="J437" s="190"/>
      <c r="K437" s="190"/>
      <c r="L437" s="190"/>
      <c r="M437" s="190"/>
      <c r="N437" s="190"/>
      <c r="O437" s="190"/>
      <c r="P437" s="190"/>
      <c r="Q437" s="190"/>
      <c r="R437" s="190"/>
      <c r="S437" s="190"/>
      <c r="T437" s="190"/>
      <c r="U437" s="190"/>
      <c r="V437" s="190"/>
      <c r="W437" s="190"/>
      <c r="X437" s="190"/>
      <c r="Y437" s="193"/>
    </row>
    <row r="438" spans="1:25">
      <c r="A438" s="122"/>
      <c r="B438" s="2" t="s">
        <v>156</v>
      </c>
      <c r="C438" s="118"/>
      <c r="D438" s="195">
        <v>59.5</v>
      </c>
      <c r="E438" s="189"/>
      <c r="F438" s="190"/>
      <c r="G438" s="190"/>
      <c r="H438" s="190"/>
      <c r="I438" s="190"/>
      <c r="J438" s="190"/>
      <c r="K438" s="190"/>
      <c r="L438" s="190"/>
      <c r="M438" s="190"/>
      <c r="N438" s="190"/>
      <c r="O438" s="190"/>
      <c r="P438" s="190"/>
      <c r="Q438" s="190"/>
      <c r="R438" s="190"/>
      <c r="S438" s="190"/>
      <c r="T438" s="190"/>
      <c r="U438" s="190"/>
      <c r="V438" s="190"/>
      <c r="W438" s="190"/>
      <c r="X438" s="190"/>
      <c r="Y438" s="193"/>
    </row>
    <row r="439" spans="1:25">
      <c r="A439" s="122"/>
      <c r="B439" s="2" t="s">
        <v>157</v>
      </c>
      <c r="C439" s="118"/>
      <c r="D439" s="195">
        <v>1.5491933384829668</v>
      </c>
      <c r="E439" s="189"/>
      <c r="F439" s="190"/>
      <c r="G439" s="190"/>
      <c r="H439" s="190"/>
      <c r="I439" s="190"/>
      <c r="J439" s="190"/>
      <c r="K439" s="190"/>
      <c r="L439" s="190"/>
      <c r="M439" s="190"/>
      <c r="N439" s="190"/>
      <c r="O439" s="190"/>
      <c r="P439" s="190"/>
      <c r="Q439" s="190"/>
      <c r="R439" s="190"/>
      <c r="S439" s="190"/>
      <c r="T439" s="190"/>
      <c r="U439" s="190"/>
      <c r="V439" s="190"/>
      <c r="W439" s="190"/>
      <c r="X439" s="190"/>
      <c r="Y439" s="193"/>
    </row>
    <row r="440" spans="1:25">
      <c r="A440" s="122"/>
      <c r="B440" s="2" t="s">
        <v>93</v>
      </c>
      <c r="C440" s="118"/>
      <c r="D440" s="97">
        <v>2.5819888974716113E-2</v>
      </c>
      <c r="E440" s="141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120"/>
    </row>
    <row r="441" spans="1:25">
      <c r="A441" s="122"/>
      <c r="B441" s="105" t="s">
        <v>158</v>
      </c>
      <c r="C441" s="118"/>
      <c r="D441" s="97">
        <v>0</v>
      </c>
      <c r="E441" s="141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120"/>
    </row>
    <row r="442" spans="1:25">
      <c r="B442" s="128"/>
      <c r="C442" s="104"/>
      <c r="D442" s="115"/>
    </row>
    <row r="443" spans="1:25">
      <c r="B443" s="132" t="s">
        <v>294</v>
      </c>
      <c r="Y443" s="116" t="s">
        <v>170</v>
      </c>
    </row>
    <row r="444" spans="1:25">
      <c r="A444" s="112" t="s">
        <v>57</v>
      </c>
      <c r="B444" s="102" t="s">
        <v>119</v>
      </c>
      <c r="C444" s="99" t="s">
        <v>120</v>
      </c>
      <c r="D444" s="100" t="s">
        <v>141</v>
      </c>
      <c r="E444" s="141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116">
        <v>1</v>
      </c>
    </row>
    <row r="445" spans="1:25">
      <c r="A445" s="122"/>
      <c r="B445" s="103" t="s">
        <v>142</v>
      </c>
      <c r="C445" s="92" t="s">
        <v>142</v>
      </c>
      <c r="D445" s="139" t="s">
        <v>144</v>
      </c>
      <c r="E445" s="141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116" t="s">
        <v>1</v>
      </c>
    </row>
    <row r="446" spans="1:25">
      <c r="A446" s="122"/>
      <c r="B446" s="103"/>
      <c r="C446" s="92"/>
      <c r="D446" s="93" t="s">
        <v>171</v>
      </c>
      <c r="E446" s="141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116">
        <v>3</v>
      </c>
    </row>
    <row r="447" spans="1:25">
      <c r="A447" s="122"/>
      <c r="B447" s="103"/>
      <c r="C447" s="92"/>
      <c r="D447" s="113"/>
      <c r="E447" s="141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116">
        <v>3</v>
      </c>
    </row>
    <row r="448" spans="1:25">
      <c r="A448" s="122"/>
      <c r="B448" s="102">
        <v>1</v>
      </c>
      <c r="C448" s="98">
        <v>1</v>
      </c>
      <c r="D448" s="205">
        <v>0.09</v>
      </c>
      <c r="E448" s="206"/>
      <c r="F448" s="207"/>
      <c r="G448" s="207"/>
      <c r="H448" s="207"/>
      <c r="I448" s="207"/>
      <c r="J448" s="207"/>
      <c r="K448" s="207"/>
      <c r="L448" s="207"/>
      <c r="M448" s="207"/>
      <c r="N448" s="207"/>
      <c r="O448" s="207"/>
      <c r="P448" s="207"/>
      <c r="Q448" s="207"/>
      <c r="R448" s="207"/>
      <c r="S448" s="207"/>
      <c r="T448" s="207"/>
      <c r="U448" s="207"/>
      <c r="V448" s="207"/>
      <c r="W448" s="207"/>
      <c r="X448" s="207"/>
      <c r="Y448" s="208">
        <v>1</v>
      </c>
    </row>
    <row r="449" spans="1:25">
      <c r="A449" s="122"/>
      <c r="B449" s="103">
        <v>1</v>
      </c>
      <c r="C449" s="92">
        <v>2</v>
      </c>
      <c r="D449" s="209">
        <v>0.09</v>
      </c>
      <c r="E449" s="206"/>
      <c r="F449" s="207"/>
      <c r="G449" s="207"/>
      <c r="H449" s="207"/>
      <c r="I449" s="207"/>
      <c r="J449" s="207"/>
      <c r="K449" s="207"/>
      <c r="L449" s="207"/>
      <c r="M449" s="207"/>
      <c r="N449" s="207"/>
      <c r="O449" s="207"/>
      <c r="P449" s="207"/>
      <c r="Q449" s="207"/>
      <c r="R449" s="207"/>
      <c r="S449" s="207"/>
      <c r="T449" s="207"/>
      <c r="U449" s="207"/>
      <c r="V449" s="207"/>
      <c r="W449" s="207"/>
      <c r="X449" s="207"/>
      <c r="Y449" s="208">
        <v>13</v>
      </c>
    </row>
    <row r="450" spans="1:25">
      <c r="A450" s="122"/>
      <c r="B450" s="103">
        <v>1</v>
      </c>
      <c r="C450" s="92">
        <v>3</v>
      </c>
      <c r="D450" s="209">
        <v>0.09</v>
      </c>
      <c r="E450" s="206"/>
      <c r="F450" s="207"/>
      <c r="G450" s="207"/>
      <c r="H450" s="207"/>
      <c r="I450" s="207"/>
      <c r="J450" s="207"/>
      <c r="K450" s="207"/>
      <c r="L450" s="207"/>
      <c r="M450" s="207"/>
      <c r="N450" s="207"/>
      <c r="O450" s="207"/>
      <c r="P450" s="207"/>
      <c r="Q450" s="207"/>
      <c r="R450" s="207"/>
      <c r="S450" s="207"/>
      <c r="T450" s="207"/>
      <c r="U450" s="207"/>
      <c r="V450" s="207"/>
      <c r="W450" s="207"/>
      <c r="X450" s="207"/>
      <c r="Y450" s="208">
        <v>16</v>
      </c>
    </row>
    <row r="451" spans="1:25">
      <c r="A451" s="122"/>
      <c r="B451" s="103">
        <v>1</v>
      </c>
      <c r="C451" s="92">
        <v>4</v>
      </c>
      <c r="D451" s="209">
        <v>0.09</v>
      </c>
      <c r="E451" s="206"/>
      <c r="F451" s="207"/>
      <c r="G451" s="207"/>
      <c r="H451" s="207"/>
      <c r="I451" s="207"/>
      <c r="J451" s="207"/>
      <c r="K451" s="207"/>
      <c r="L451" s="207"/>
      <c r="M451" s="207"/>
      <c r="N451" s="207"/>
      <c r="O451" s="207"/>
      <c r="P451" s="207"/>
      <c r="Q451" s="207"/>
      <c r="R451" s="207"/>
      <c r="S451" s="207"/>
      <c r="T451" s="207"/>
      <c r="U451" s="207"/>
      <c r="V451" s="207"/>
      <c r="W451" s="207"/>
      <c r="X451" s="207"/>
      <c r="Y451" s="208">
        <v>0.09</v>
      </c>
    </row>
    <row r="452" spans="1:25">
      <c r="A452" s="122"/>
      <c r="B452" s="103">
        <v>1</v>
      </c>
      <c r="C452" s="92">
        <v>5</v>
      </c>
      <c r="D452" s="209">
        <v>0.09</v>
      </c>
      <c r="E452" s="206"/>
      <c r="F452" s="207"/>
      <c r="G452" s="207"/>
      <c r="H452" s="207"/>
      <c r="I452" s="207"/>
      <c r="J452" s="207"/>
      <c r="K452" s="207"/>
      <c r="L452" s="207"/>
      <c r="M452" s="207"/>
      <c r="N452" s="207"/>
      <c r="O452" s="207"/>
      <c r="P452" s="207"/>
      <c r="Q452" s="207"/>
      <c r="R452" s="207"/>
      <c r="S452" s="207"/>
      <c r="T452" s="207"/>
      <c r="U452" s="207"/>
      <c r="V452" s="207"/>
      <c r="W452" s="207"/>
      <c r="X452" s="207"/>
      <c r="Y452" s="119"/>
    </row>
    <row r="453" spans="1:25">
      <c r="A453" s="122"/>
      <c r="B453" s="103">
        <v>1</v>
      </c>
      <c r="C453" s="92">
        <v>6</v>
      </c>
      <c r="D453" s="209">
        <v>0.09</v>
      </c>
      <c r="E453" s="206"/>
      <c r="F453" s="207"/>
      <c r="G453" s="207"/>
      <c r="H453" s="207"/>
      <c r="I453" s="207"/>
      <c r="J453" s="207"/>
      <c r="K453" s="207"/>
      <c r="L453" s="207"/>
      <c r="M453" s="207"/>
      <c r="N453" s="207"/>
      <c r="O453" s="207"/>
      <c r="P453" s="207"/>
      <c r="Q453" s="207"/>
      <c r="R453" s="207"/>
      <c r="S453" s="207"/>
      <c r="T453" s="207"/>
      <c r="U453" s="207"/>
      <c r="V453" s="207"/>
      <c r="W453" s="207"/>
      <c r="X453" s="207"/>
      <c r="Y453" s="119"/>
    </row>
    <row r="454" spans="1:25">
      <c r="A454" s="122"/>
      <c r="B454" s="104" t="s">
        <v>155</v>
      </c>
      <c r="C454" s="96"/>
      <c r="D454" s="210">
        <v>8.9999999999999983E-2</v>
      </c>
      <c r="E454" s="206"/>
      <c r="F454" s="207"/>
      <c r="G454" s="207"/>
      <c r="H454" s="207"/>
      <c r="I454" s="207"/>
      <c r="J454" s="207"/>
      <c r="K454" s="207"/>
      <c r="L454" s="207"/>
      <c r="M454" s="207"/>
      <c r="N454" s="207"/>
      <c r="O454" s="207"/>
      <c r="P454" s="207"/>
      <c r="Q454" s="207"/>
      <c r="R454" s="207"/>
      <c r="S454" s="207"/>
      <c r="T454" s="207"/>
      <c r="U454" s="207"/>
      <c r="V454" s="207"/>
      <c r="W454" s="207"/>
      <c r="X454" s="207"/>
      <c r="Y454" s="119"/>
    </row>
    <row r="455" spans="1:25">
      <c r="A455" s="122"/>
      <c r="B455" s="2" t="s">
        <v>156</v>
      </c>
      <c r="C455" s="118"/>
      <c r="D455" s="111">
        <v>0.09</v>
      </c>
      <c r="E455" s="206"/>
      <c r="F455" s="207"/>
      <c r="G455" s="207"/>
      <c r="H455" s="207"/>
      <c r="I455" s="207"/>
      <c r="J455" s="207"/>
      <c r="K455" s="207"/>
      <c r="L455" s="207"/>
      <c r="M455" s="207"/>
      <c r="N455" s="207"/>
      <c r="O455" s="207"/>
      <c r="P455" s="207"/>
      <c r="Q455" s="207"/>
      <c r="R455" s="207"/>
      <c r="S455" s="207"/>
      <c r="T455" s="207"/>
      <c r="U455" s="207"/>
      <c r="V455" s="207"/>
      <c r="W455" s="207"/>
      <c r="X455" s="207"/>
      <c r="Y455" s="119"/>
    </row>
    <row r="456" spans="1:25">
      <c r="A456" s="122"/>
      <c r="B456" s="2" t="s">
        <v>157</v>
      </c>
      <c r="C456" s="118"/>
      <c r="D456" s="111">
        <v>1.5202354861220293E-17</v>
      </c>
      <c r="E456" s="141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119"/>
    </row>
    <row r="457" spans="1:25">
      <c r="A457" s="122"/>
      <c r="B457" s="2" t="s">
        <v>93</v>
      </c>
      <c r="C457" s="118"/>
      <c r="D457" s="97">
        <v>1.6891505401355884E-16</v>
      </c>
      <c r="E457" s="141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120"/>
    </row>
    <row r="458" spans="1:25">
      <c r="A458" s="122"/>
      <c r="B458" s="105" t="s">
        <v>158</v>
      </c>
      <c r="C458" s="118"/>
      <c r="D458" s="97">
        <v>-1.1102230246251565E-16</v>
      </c>
      <c r="E458" s="141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120"/>
    </row>
    <row r="459" spans="1:25">
      <c r="B459" s="128"/>
      <c r="C459" s="104"/>
      <c r="D459" s="115"/>
    </row>
    <row r="460" spans="1:25">
      <c r="B460" s="132" t="s">
        <v>295</v>
      </c>
      <c r="Y460" s="116" t="s">
        <v>170</v>
      </c>
    </row>
    <row r="461" spans="1:25">
      <c r="A461" s="112" t="s">
        <v>37</v>
      </c>
      <c r="B461" s="102" t="s">
        <v>119</v>
      </c>
      <c r="C461" s="99" t="s">
        <v>120</v>
      </c>
      <c r="D461" s="100" t="s">
        <v>141</v>
      </c>
      <c r="E461" s="141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116">
        <v>1</v>
      </c>
    </row>
    <row r="462" spans="1:25">
      <c r="A462" s="122"/>
      <c r="B462" s="103" t="s">
        <v>142</v>
      </c>
      <c r="C462" s="92" t="s">
        <v>142</v>
      </c>
      <c r="D462" s="139" t="s">
        <v>144</v>
      </c>
      <c r="E462" s="141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116" t="s">
        <v>3</v>
      </c>
    </row>
    <row r="463" spans="1:25">
      <c r="A463" s="122"/>
      <c r="B463" s="103"/>
      <c r="C463" s="92"/>
      <c r="D463" s="93" t="s">
        <v>171</v>
      </c>
      <c r="E463" s="141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116">
        <v>1</v>
      </c>
    </row>
    <row r="464" spans="1:25">
      <c r="A464" s="122"/>
      <c r="B464" s="103"/>
      <c r="C464" s="92"/>
      <c r="D464" s="113"/>
      <c r="E464" s="141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116">
        <v>1</v>
      </c>
    </row>
    <row r="465" spans="1:25">
      <c r="A465" s="122"/>
      <c r="B465" s="102">
        <v>1</v>
      </c>
      <c r="C465" s="98">
        <v>1</v>
      </c>
      <c r="D465" s="180">
        <v>17</v>
      </c>
      <c r="E465" s="181"/>
      <c r="F465" s="182"/>
      <c r="G465" s="182"/>
      <c r="H465" s="182"/>
      <c r="I465" s="182"/>
      <c r="J465" s="182"/>
      <c r="K465" s="182"/>
      <c r="L465" s="182"/>
      <c r="M465" s="182"/>
      <c r="N465" s="182"/>
      <c r="O465" s="182"/>
      <c r="P465" s="182"/>
      <c r="Q465" s="182"/>
      <c r="R465" s="182"/>
      <c r="S465" s="182"/>
      <c r="T465" s="182"/>
      <c r="U465" s="182"/>
      <c r="V465" s="182"/>
      <c r="W465" s="182"/>
      <c r="X465" s="182"/>
      <c r="Y465" s="183">
        <v>1</v>
      </c>
    </row>
    <row r="466" spans="1:25">
      <c r="A466" s="122"/>
      <c r="B466" s="103">
        <v>1</v>
      </c>
      <c r="C466" s="92">
        <v>2</v>
      </c>
      <c r="D466" s="184">
        <v>17</v>
      </c>
      <c r="E466" s="181"/>
      <c r="F466" s="182"/>
      <c r="G466" s="182"/>
      <c r="H466" s="182"/>
      <c r="I466" s="182"/>
      <c r="J466" s="182"/>
      <c r="K466" s="182"/>
      <c r="L466" s="182"/>
      <c r="M466" s="182"/>
      <c r="N466" s="182"/>
      <c r="O466" s="182"/>
      <c r="P466" s="182"/>
      <c r="Q466" s="182"/>
      <c r="R466" s="182"/>
      <c r="S466" s="182"/>
      <c r="T466" s="182"/>
      <c r="U466" s="182"/>
      <c r="V466" s="182"/>
      <c r="W466" s="182"/>
      <c r="X466" s="182"/>
      <c r="Y466" s="183">
        <v>14</v>
      </c>
    </row>
    <row r="467" spans="1:25">
      <c r="A467" s="122"/>
      <c r="B467" s="103">
        <v>1</v>
      </c>
      <c r="C467" s="92">
        <v>3</v>
      </c>
      <c r="D467" s="184">
        <v>16</v>
      </c>
      <c r="E467" s="181"/>
      <c r="F467" s="182"/>
      <c r="G467" s="182"/>
      <c r="H467" s="182"/>
      <c r="I467" s="182"/>
      <c r="J467" s="182"/>
      <c r="K467" s="182"/>
      <c r="L467" s="182"/>
      <c r="M467" s="182"/>
      <c r="N467" s="182"/>
      <c r="O467" s="182"/>
      <c r="P467" s="182"/>
      <c r="Q467" s="182"/>
      <c r="R467" s="182"/>
      <c r="S467" s="182"/>
      <c r="T467" s="182"/>
      <c r="U467" s="182"/>
      <c r="V467" s="182"/>
      <c r="W467" s="182"/>
      <c r="X467" s="182"/>
      <c r="Y467" s="183">
        <v>16</v>
      </c>
    </row>
    <row r="468" spans="1:25">
      <c r="A468" s="122"/>
      <c r="B468" s="103">
        <v>1</v>
      </c>
      <c r="C468" s="92">
        <v>4</v>
      </c>
      <c r="D468" s="184">
        <v>17</v>
      </c>
      <c r="E468" s="181"/>
      <c r="F468" s="182"/>
      <c r="G468" s="182"/>
      <c r="H468" s="182"/>
      <c r="I468" s="182"/>
      <c r="J468" s="182"/>
      <c r="K468" s="182"/>
      <c r="L468" s="182"/>
      <c r="M468" s="182"/>
      <c r="N468" s="182"/>
      <c r="O468" s="182"/>
      <c r="P468" s="182"/>
      <c r="Q468" s="182"/>
      <c r="R468" s="182"/>
      <c r="S468" s="182"/>
      <c r="T468" s="182"/>
      <c r="U468" s="182"/>
      <c r="V468" s="182"/>
      <c r="W468" s="182"/>
      <c r="X468" s="182"/>
      <c r="Y468" s="183">
        <v>16.8333333333333</v>
      </c>
    </row>
    <row r="469" spans="1:25">
      <c r="A469" s="122"/>
      <c r="B469" s="103">
        <v>1</v>
      </c>
      <c r="C469" s="92">
        <v>5</v>
      </c>
      <c r="D469" s="184">
        <v>17</v>
      </c>
      <c r="E469" s="181"/>
      <c r="F469" s="182"/>
      <c r="G469" s="182"/>
      <c r="H469" s="182"/>
      <c r="I469" s="182"/>
      <c r="J469" s="182"/>
      <c r="K469" s="182"/>
      <c r="L469" s="182"/>
      <c r="M469" s="182"/>
      <c r="N469" s="182"/>
      <c r="O469" s="182"/>
      <c r="P469" s="182"/>
      <c r="Q469" s="182"/>
      <c r="R469" s="182"/>
      <c r="S469" s="182"/>
      <c r="T469" s="182"/>
      <c r="U469" s="182"/>
      <c r="V469" s="182"/>
      <c r="W469" s="182"/>
      <c r="X469" s="182"/>
      <c r="Y469" s="185"/>
    </row>
    <row r="470" spans="1:25">
      <c r="A470" s="122"/>
      <c r="B470" s="103">
        <v>1</v>
      </c>
      <c r="C470" s="92">
        <v>6</v>
      </c>
      <c r="D470" s="184">
        <v>17</v>
      </c>
      <c r="E470" s="181"/>
      <c r="F470" s="182"/>
      <c r="G470" s="182"/>
      <c r="H470" s="182"/>
      <c r="I470" s="182"/>
      <c r="J470" s="182"/>
      <c r="K470" s="182"/>
      <c r="L470" s="182"/>
      <c r="M470" s="182"/>
      <c r="N470" s="182"/>
      <c r="O470" s="182"/>
      <c r="P470" s="182"/>
      <c r="Q470" s="182"/>
      <c r="R470" s="182"/>
      <c r="S470" s="182"/>
      <c r="T470" s="182"/>
      <c r="U470" s="182"/>
      <c r="V470" s="182"/>
      <c r="W470" s="182"/>
      <c r="X470" s="182"/>
      <c r="Y470" s="185"/>
    </row>
    <row r="471" spans="1:25">
      <c r="A471" s="122"/>
      <c r="B471" s="104" t="s">
        <v>155</v>
      </c>
      <c r="C471" s="96"/>
      <c r="D471" s="186">
        <v>16.833333333333332</v>
      </c>
      <c r="E471" s="181"/>
      <c r="F471" s="182"/>
      <c r="G471" s="182"/>
      <c r="H471" s="182"/>
      <c r="I471" s="182"/>
      <c r="J471" s="182"/>
      <c r="K471" s="182"/>
      <c r="L471" s="182"/>
      <c r="M471" s="182"/>
      <c r="N471" s="182"/>
      <c r="O471" s="182"/>
      <c r="P471" s="182"/>
      <c r="Q471" s="182"/>
      <c r="R471" s="182"/>
      <c r="S471" s="182"/>
      <c r="T471" s="182"/>
      <c r="U471" s="182"/>
      <c r="V471" s="182"/>
      <c r="W471" s="182"/>
      <c r="X471" s="182"/>
      <c r="Y471" s="185"/>
    </row>
    <row r="472" spans="1:25">
      <c r="A472" s="122"/>
      <c r="B472" s="2" t="s">
        <v>156</v>
      </c>
      <c r="C472" s="118"/>
      <c r="D472" s="187">
        <v>17</v>
      </c>
      <c r="E472" s="181"/>
      <c r="F472" s="182"/>
      <c r="G472" s="182"/>
      <c r="H472" s="182"/>
      <c r="I472" s="182"/>
      <c r="J472" s="182"/>
      <c r="K472" s="182"/>
      <c r="L472" s="182"/>
      <c r="M472" s="182"/>
      <c r="N472" s="182"/>
      <c r="O472" s="182"/>
      <c r="P472" s="182"/>
      <c r="Q472" s="182"/>
      <c r="R472" s="182"/>
      <c r="S472" s="182"/>
      <c r="T472" s="182"/>
      <c r="U472" s="182"/>
      <c r="V472" s="182"/>
      <c r="W472" s="182"/>
      <c r="X472" s="182"/>
      <c r="Y472" s="185"/>
    </row>
    <row r="473" spans="1:25">
      <c r="A473" s="122"/>
      <c r="B473" s="2" t="s">
        <v>157</v>
      </c>
      <c r="C473" s="118"/>
      <c r="D473" s="187">
        <v>0.40824829046386296</v>
      </c>
      <c r="E473" s="181"/>
      <c r="F473" s="182"/>
      <c r="G473" s="182"/>
      <c r="H473" s="182"/>
      <c r="I473" s="182"/>
      <c r="J473" s="182"/>
      <c r="K473" s="182"/>
      <c r="L473" s="182"/>
      <c r="M473" s="182"/>
      <c r="N473" s="182"/>
      <c r="O473" s="182"/>
      <c r="P473" s="182"/>
      <c r="Q473" s="182"/>
      <c r="R473" s="182"/>
      <c r="S473" s="182"/>
      <c r="T473" s="182"/>
      <c r="U473" s="182"/>
      <c r="V473" s="182"/>
      <c r="W473" s="182"/>
      <c r="X473" s="182"/>
      <c r="Y473" s="185"/>
    </row>
    <row r="474" spans="1:25">
      <c r="A474" s="122"/>
      <c r="B474" s="2" t="s">
        <v>93</v>
      </c>
      <c r="C474" s="118"/>
      <c r="D474" s="97">
        <v>2.4252373690922552E-2</v>
      </c>
      <c r="E474" s="141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120"/>
    </row>
    <row r="475" spans="1:25">
      <c r="A475" s="122"/>
      <c r="B475" s="105" t="s">
        <v>158</v>
      </c>
      <c r="C475" s="118"/>
      <c r="D475" s="97">
        <v>1.9984014443252818E-15</v>
      </c>
      <c r="E475" s="141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120"/>
    </row>
    <row r="476" spans="1:25">
      <c r="B476" s="128"/>
      <c r="C476" s="104"/>
      <c r="D476" s="115"/>
    </row>
    <row r="477" spans="1:25">
      <c r="B477" s="132" t="s">
        <v>296</v>
      </c>
      <c r="Y477" s="116" t="s">
        <v>170</v>
      </c>
    </row>
    <row r="478" spans="1:25">
      <c r="A478" s="112" t="s">
        <v>43</v>
      </c>
      <c r="B478" s="102" t="s">
        <v>119</v>
      </c>
      <c r="C478" s="99" t="s">
        <v>120</v>
      </c>
      <c r="D478" s="100" t="s">
        <v>141</v>
      </c>
      <c r="E478" s="141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116">
        <v>1</v>
      </c>
    </row>
    <row r="479" spans="1:25">
      <c r="A479" s="122"/>
      <c r="B479" s="103" t="s">
        <v>142</v>
      </c>
      <c r="C479" s="92" t="s">
        <v>142</v>
      </c>
      <c r="D479" s="139" t="s">
        <v>144</v>
      </c>
      <c r="E479" s="141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116" t="s">
        <v>3</v>
      </c>
    </row>
    <row r="480" spans="1:25">
      <c r="A480" s="122"/>
      <c r="B480" s="103"/>
      <c r="C480" s="92"/>
      <c r="D480" s="93" t="s">
        <v>171</v>
      </c>
      <c r="E480" s="141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116">
        <v>0</v>
      </c>
    </row>
    <row r="481" spans="1:25">
      <c r="A481" s="122"/>
      <c r="B481" s="103"/>
      <c r="C481" s="92"/>
      <c r="D481" s="113"/>
      <c r="E481" s="141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116">
        <v>0</v>
      </c>
    </row>
    <row r="482" spans="1:25">
      <c r="A482" s="122"/>
      <c r="B482" s="102">
        <v>1</v>
      </c>
      <c r="C482" s="98">
        <v>1</v>
      </c>
      <c r="D482" s="188">
        <v>101</v>
      </c>
      <c r="E482" s="189"/>
      <c r="F482" s="190"/>
      <c r="G482" s="190"/>
      <c r="H482" s="190"/>
      <c r="I482" s="190"/>
      <c r="J482" s="190"/>
      <c r="K482" s="190"/>
      <c r="L482" s="190"/>
      <c r="M482" s="190"/>
      <c r="N482" s="190"/>
      <c r="O482" s="190"/>
      <c r="P482" s="190"/>
      <c r="Q482" s="190"/>
      <c r="R482" s="190"/>
      <c r="S482" s="190"/>
      <c r="T482" s="190"/>
      <c r="U482" s="190"/>
      <c r="V482" s="190"/>
      <c r="W482" s="190"/>
      <c r="X482" s="190"/>
      <c r="Y482" s="191">
        <v>1</v>
      </c>
    </row>
    <row r="483" spans="1:25">
      <c r="A483" s="122"/>
      <c r="B483" s="103">
        <v>1</v>
      </c>
      <c r="C483" s="92">
        <v>2</v>
      </c>
      <c r="D483" s="192">
        <v>96.6</v>
      </c>
      <c r="E483" s="189"/>
      <c r="F483" s="190"/>
      <c r="G483" s="190"/>
      <c r="H483" s="190"/>
      <c r="I483" s="190"/>
      <c r="J483" s="190"/>
      <c r="K483" s="190"/>
      <c r="L483" s="190"/>
      <c r="M483" s="190"/>
      <c r="N483" s="190"/>
      <c r="O483" s="190"/>
      <c r="P483" s="190"/>
      <c r="Q483" s="190"/>
      <c r="R483" s="190"/>
      <c r="S483" s="190"/>
      <c r="T483" s="190"/>
      <c r="U483" s="190"/>
      <c r="V483" s="190"/>
      <c r="W483" s="190"/>
      <c r="X483" s="190"/>
      <c r="Y483" s="191">
        <v>16</v>
      </c>
    </row>
    <row r="484" spans="1:25">
      <c r="A484" s="122"/>
      <c r="B484" s="103">
        <v>1</v>
      </c>
      <c r="C484" s="92">
        <v>3</v>
      </c>
      <c r="D484" s="192">
        <v>98.1</v>
      </c>
      <c r="E484" s="189"/>
      <c r="F484" s="190"/>
      <c r="G484" s="190"/>
      <c r="H484" s="190"/>
      <c r="I484" s="190"/>
      <c r="J484" s="190"/>
      <c r="K484" s="190"/>
      <c r="L484" s="190"/>
      <c r="M484" s="190"/>
      <c r="N484" s="190"/>
      <c r="O484" s="190"/>
      <c r="P484" s="190"/>
      <c r="Q484" s="190"/>
      <c r="R484" s="190"/>
      <c r="S484" s="190"/>
      <c r="T484" s="190"/>
      <c r="U484" s="190"/>
      <c r="V484" s="190"/>
      <c r="W484" s="190"/>
      <c r="X484" s="190"/>
      <c r="Y484" s="191">
        <v>16</v>
      </c>
    </row>
    <row r="485" spans="1:25">
      <c r="A485" s="122"/>
      <c r="B485" s="103">
        <v>1</v>
      </c>
      <c r="C485" s="92">
        <v>4</v>
      </c>
      <c r="D485" s="192">
        <v>102</v>
      </c>
      <c r="E485" s="189"/>
      <c r="F485" s="190"/>
      <c r="G485" s="190"/>
      <c r="H485" s="190"/>
      <c r="I485" s="190"/>
      <c r="J485" s="190"/>
      <c r="K485" s="190"/>
      <c r="L485" s="190"/>
      <c r="M485" s="190"/>
      <c r="N485" s="190"/>
      <c r="O485" s="190"/>
      <c r="P485" s="190"/>
      <c r="Q485" s="190"/>
      <c r="R485" s="190"/>
      <c r="S485" s="190"/>
      <c r="T485" s="190"/>
      <c r="U485" s="190"/>
      <c r="V485" s="190"/>
      <c r="W485" s="190"/>
      <c r="X485" s="190"/>
      <c r="Y485" s="191">
        <v>99.45</v>
      </c>
    </row>
    <row r="486" spans="1:25">
      <c r="A486" s="122"/>
      <c r="B486" s="103">
        <v>1</v>
      </c>
      <c r="C486" s="92">
        <v>5</v>
      </c>
      <c r="D486" s="192">
        <v>99.1</v>
      </c>
      <c r="E486" s="189"/>
      <c r="F486" s="190"/>
      <c r="G486" s="190"/>
      <c r="H486" s="190"/>
      <c r="I486" s="190"/>
      <c r="J486" s="190"/>
      <c r="K486" s="190"/>
      <c r="L486" s="190"/>
      <c r="M486" s="190"/>
      <c r="N486" s="190"/>
      <c r="O486" s="190"/>
      <c r="P486" s="190"/>
      <c r="Q486" s="190"/>
      <c r="R486" s="190"/>
      <c r="S486" s="190"/>
      <c r="T486" s="190"/>
      <c r="U486" s="190"/>
      <c r="V486" s="190"/>
      <c r="W486" s="190"/>
      <c r="X486" s="190"/>
      <c r="Y486" s="193"/>
    </row>
    <row r="487" spans="1:25">
      <c r="A487" s="122"/>
      <c r="B487" s="103">
        <v>1</v>
      </c>
      <c r="C487" s="92">
        <v>6</v>
      </c>
      <c r="D487" s="192">
        <v>99.9</v>
      </c>
      <c r="E487" s="189"/>
      <c r="F487" s="190"/>
      <c r="G487" s="190"/>
      <c r="H487" s="190"/>
      <c r="I487" s="190"/>
      <c r="J487" s="190"/>
      <c r="K487" s="190"/>
      <c r="L487" s="190"/>
      <c r="M487" s="190"/>
      <c r="N487" s="190"/>
      <c r="O487" s="190"/>
      <c r="P487" s="190"/>
      <c r="Q487" s="190"/>
      <c r="R487" s="190"/>
      <c r="S487" s="190"/>
      <c r="T487" s="190"/>
      <c r="U487" s="190"/>
      <c r="V487" s="190"/>
      <c r="W487" s="190"/>
      <c r="X487" s="190"/>
      <c r="Y487" s="193"/>
    </row>
    <row r="488" spans="1:25">
      <c r="A488" s="122"/>
      <c r="B488" s="104" t="s">
        <v>155</v>
      </c>
      <c r="C488" s="96"/>
      <c r="D488" s="194">
        <v>99.449999999999989</v>
      </c>
      <c r="E488" s="189"/>
      <c r="F488" s="190"/>
      <c r="G488" s="190"/>
      <c r="H488" s="190"/>
      <c r="I488" s="190"/>
      <c r="J488" s="190"/>
      <c r="K488" s="190"/>
      <c r="L488" s="190"/>
      <c r="M488" s="190"/>
      <c r="N488" s="190"/>
      <c r="O488" s="190"/>
      <c r="P488" s="190"/>
      <c r="Q488" s="190"/>
      <c r="R488" s="190"/>
      <c r="S488" s="190"/>
      <c r="T488" s="190"/>
      <c r="U488" s="190"/>
      <c r="V488" s="190"/>
      <c r="W488" s="190"/>
      <c r="X488" s="190"/>
      <c r="Y488" s="193"/>
    </row>
    <row r="489" spans="1:25">
      <c r="A489" s="122"/>
      <c r="B489" s="2" t="s">
        <v>156</v>
      </c>
      <c r="C489" s="118"/>
      <c r="D489" s="195">
        <v>99.5</v>
      </c>
      <c r="E489" s="189"/>
      <c r="F489" s="190"/>
      <c r="G489" s="190"/>
      <c r="H489" s="190"/>
      <c r="I489" s="190"/>
      <c r="J489" s="190"/>
      <c r="K489" s="190"/>
      <c r="L489" s="190"/>
      <c r="M489" s="190"/>
      <c r="N489" s="190"/>
      <c r="O489" s="190"/>
      <c r="P489" s="190"/>
      <c r="Q489" s="190"/>
      <c r="R489" s="190"/>
      <c r="S489" s="190"/>
      <c r="T489" s="190"/>
      <c r="U489" s="190"/>
      <c r="V489" s="190"/>
      <c r="W489" s="190"/>
      <c r="X489" s="190"/>
      <c r="Y489" s="193"/>
    </row>
    <row r="490" spans="1:25">
      <c r="A490" s="122"/>
      <c r="B490" s="2" t="s">
        <v>157</v>
      </c>
      <c r="C490" s="118"/>
      <c r="D490" s="195">
        <v>1.9583156027566166</v>
      </c>
      <c r="E490" s="189"/>
      <c r="F490" s="190"/>
      <c r="G490" s="190"/>
      <c r="H490" s="190"/>
      <c r="I490" s="190"/>
      <c r="J490" s="190"/>
      <c r="K490" s="190"/>
      <c r="L490" s="190"/>
      <c r="M490" s="190"/>
      <c r="N490" s="190"/>
      <c r="O490" s="190"/>
      <c r="P490" s="190"/>
      <c r="Q490" s="190"/>
      <c r="R490" s="190"/>
      <c r="S490" s="190"/>
      <c r="T490" s="190"/>
      <c r="U490" s="190"/>
      <c r="V490" s="190"/>
      <c r="W490" s="190"/>
      <c r="X490" s="190"/>
      <c r="Y490" s="193"/>
    </row>
    <row r="491" spans="1:25">
      <c r="A491" s="122"/>
      <c r="B491" s="2" t="s">
        <v>93</v>
      </c>
      <c r="C491" s="118"/>
      <c r="D491" s="97">
        <v>1.9691459052354116E-2</v>
      </c>
      <c r="E491" s="141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120"/>
    </row>
    <row r="492" spans="1:25">
      <c r="A492" s="122"/>
      <c r="B492" s="105" t="s">
        <v>158</v>
      </c>
      <c r="C492" s="118"/>
      <c r="D492" s="97">
        <v>-1.1102230246251565E-16</v>
      </c>
      <c r="E492" s="141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120"/>
    </row>
    <row r="493" spans="1:25">
      <c r="B493" s="128"/>
      <c r="C493" s="104"/>
      <c r="D493" s="115"/>
    </row>
    <row r="494" spans="1:25">
      <c r="B494" s="132" t="s">
        <v>297</v>
      </c>
      <c r="Y494" s="116" t="s">
        <v>66</v>
      </c>
    </row>
    <row r="495" spans="1:25">
      <c r="A495" s="112" t="s">
        <v>59</v>
      </c>
      <c r="B495" s="102" t="s">
        <v>119</v>
      </c>
      <c r="C495" s="99" t="s">
        <v>120</v>
      </c>
      <c r="D495" s="100" t="s">
        <v>141</v>
      </c>
      <c r="E495" s="101" t="s">
        <v>141</v>
      </c>
      <c r="F495" s="101" t="s">
        <v>141</v>
      </c>
      <c r="G495" s="101" t="s">
        <v>141</v>
      </c>
      <c r="H495" s="101" t="s">
        <v>141</v>
      </c>
      <c r="I495" s="101" t="s">
        <v>141</v>
      </c>
      <c r="J495" s="101" t="s">
        <v>141</v>
      </c>
      <c r="K495" s="101" t="s">
        <v>141</v>
      </c>
      <c r="L495" s="101" t="s">
        <v>141</v>
      </c>
      <c r="M495" s="101" t="s">
        <v>141</v>
      </c>
      <c r="N495" s="101" t="s">
        <v>141</v>
      </c>
      <c r="O495" s="101" t="s">
        <v>141</v>
      </c>
      <c r="P495" s="101" t="s">
        <v>141</v>
      </c>
      <c r="Q495" s="101" t="s">
        <v>141</v>
      </c>
      <c r="R495" s="101" t="s">
        <v>141</v>
      </c>
      <c r="S495" s="101" t="s">
        <v>141</v>
      </c>
      <c r="T495" s="141"/>
      <c r="U495" s="2"/>
      <c r="V495" s="2"/>
      <c r="W495" s="2"/>
      <c r="X495" s="2"/>
      <c r="Y495" s="116">
        <v>1</v>
      </c>
    </row>
    <row r="496" spans="1:25">
      <c r="A496" s="122"/>
      <c r="B496" s="103" t="s">
        <v>142</v>
      </c>
      <c r="C496" s="92" t="s">
        <v>142</v>
      </c>
      <c r="D496" s="139" t="s">
        <v>145</v>
      </c>
      <c r="E496" s="140" t="s">
        <v>146</v>
      </c>
      <c r="F496" s="140" t="s">
        <v>147</v>
      </c>
      <c r="G496" s="140" t="s">
        <v>148</v>
      </c>
      <c r="H496" s="140" t="s">
        <v>143</v>
      </c>
      <c r="I496" s="140" t="s">
        <v>150</v>
      </c>
      <c r="J496" s="140" t="s">
        <v>144</v>
      </c>
      <c r="K496" s="140" t="s">
        <v>151</v>
      </c>
      <c r="L496" s="140" t="s">
        <v>152</v>
      </c>
      <c r="M496" s="140" t="s">
        <v>160</v>
      </c>
      <c r="N496" s="140" t="s">
        <v>161</v>
      </c>
      <c r="O496" s="140" t="s">
        <v>162</v>
      </c>
      <c r="P496" s="140" t="s">
        <v>164</v>
      </c>
      <c r="Q496" s="140" t="s">
        <v>165</v>
      </c>
      <c r="R496" s="140" t="s">
        <v>166</v>
      </c>
      <c r="S496" s="140" t="s">
        <v>167</v>
      </c>
      <c r="T496" s="141"/>
      <c r="U496" s="2"/>
      <c r="V496" s="2"/>
      <c r="W496" s="2"/>
      <c r="X496" s="2"/>
      <c r="Y496" s="116" t="s">
        <v>1</v>
      </c>
    </row>
    <row r="497" spans="1:25">
      <c r="A497" s="122"/>
      <c r="B497" s="103"/>
      <c r="C497" s="92"/>
      <c r="D497" s="93" t="s">
        <v>172</v>
      </c>
      <c r="E497" s="94" t="s">
        <v>172</v>
      </c>
      <c r="F497" s="94" t="s">
        <v>172</v>
      </c>
      <c r="G497" s="94" t="s">
        <v>172</v>
      </c>
      <c r="H497" s="94" t="s">
        <v>172</v>
      </c>
      <c r="I497" s="94" t="s">
        <v>172</v>
      </c>
      <c r="J497" s="94" t="s">
        <v>171</v>
      </c>
      <c r="K497" s="94" t="s">
        <v>172</v>
      </c>
      <c r="L497" s="94" t="s">
        <v>172</v>
      </c>
      <c r="M497" s="94" t="s">
        <v>172</v>
      </c>
      <c r="N497" s="94" t="s">
        <v>172</v>
      </c>
      <c r="O497" s="94" t="s">
        <v>172</v>
      </c>
      <c r="P497" s="94" t="s">
        <v>172</v>
      </c>
      <c r="Q497" s="94" t="s">
        <v>172</v>
      </c>
      <c r="R497" s="94" t="s">
        <v>172</v>
      </c>
      <c r="S497" s="94" t="s">
        <v>172</v>
      </c>
      <c r="T497" s="141"/>
      <c r="U497" s="2"/>
      <c r="V497" s="2"/>
      <c r="W497" s="2"/>
      <c r="X497" s="2"/>
      <c r="Y497" s="116">
        <v>3</v>
      </c>
    </row>
    <row r="498" spans="1:25">
      <c r="A498" s="122"/>
      <c r="B498" s="103"/>
      <c r="C498" s="92"/>
      <c r="D498" s="113"/>
      <c r="E498" s="113"/>
      <c r="F498" s="113"/>
      <c r="G498" s="113"/>
      <c r="H498" s="113"/>
      <c r="I498" s="113"/>
      <c r="J498" s="113"/>
      <c r="K498" s="113"/>
      <c r="L498" s="113"/>
      <c r="M498" s="113"/>
      <c r="N498" s="113"/>
      <c r="O498" s="113"/>
      <c r="P498" s="113"/>
      <c r="Q498" s="113"/>
      <c r="R498" s="113"/>
      <c r="S498" s="113"/>
      <c r="T498" s="141"/>
      <c r="U498" s="2"/>
      <c r="V498" s="2"/>
      <c r="W498" s="2"/>
      <c r="X498" s="2"/>
      <c r="Y498" s="116">
        <v>3</v>
      </c>
    </row>
    <row r="499" spans="1:25">
      <c r="A499" s="122"/>
      <c r="B499" s="102">
        <v>1</v>
      </c>
      <c r="C499" s="98">
        <v>1</v>
      </c>
      <c r="D499" s="205">
        <v>0.87506050000000002</v>
      </c>
      <c r="E499" s="205">
        <v>0.84799999999999998</v>
      </c>
      <c r="F499" s="213">
        <v>0.8835547188982743</v>
      </c>
      <c r="G499" s="205">
        <v>0.81440000000000001</v>
      </c>
      <c r="H499" s="213">
        <v>0.89999999999999991</v>
      </c>
      <c r="I499" s="205">
        <v>0.85000000000000009</v>
      </c>
      <c r="J499" s="213">
        <v>0.90000000000000013</v>
      </c>
      <c r="K499" s="205">
        <v>0.96</v>
      </c>
      <c r="L499" s="205">
        <v>0.93</v>
      </c>
      <c r="M499" s="205">
        <v>0.93</v>
      </c>
      <c r="N499" s="218">
        <v>0.75950000000000006</v>
      </c>
      <c r="O499" s="205">
        <v>0.86199999999999988</v>
      </c>
      <c r="P499" s="205">
        <v>0.93899999999999995</v>
      </c>
      <c r="Q499" s="205">
        <v>0.96</v>
      </c>
      <c r="R499" s="205">
        <v>0.89</v>
      </c>
      <c r="S499" s="205">
        <v>0.96</v>
      </c>
      <c r="T499" s="206"/>
      <c r="U499" s="207"/>
      <c r="V499" s="207"/>
      <c r="W499" s="207"/>
      <c r="X499" s="207"/>
      <c r="Y499" s="208">
        <v>1</v>
      </c>
    </row>
    <row r="500" spans="1:25">
      <c r="A500" s="122"/>
      <c r="B500" s="103">
        <v>1</v>
      </c>
      <c r="C500" s="92">
        <v>2</v>
      </c>
      <c r="D500" s="209">
        <v>0.88678599999999996</v>
      </c>
      <c r="E500" s="209">
        <v>0.84299999999999997</v>
      </c>
      <c r="F500" s="215">
        <v>0.89337996156278365</v>
      </c>
      <c r="G500" s="209">
        <v>0.85089999999999988</v>
      </c>
      <c r="H500" s="215">
        <v>0.91500000000000004</v>
      </c>
      <c r="I500" s="209">
        <v>0.88</v>
      </c>
      <c r="J500" s="215">
        <v>0.89</v>
      </c>
      <c r="K500" s="209">
        <v>0.97</v>
      </c>
      <c r="L500" s="209">
        <v>0.91999999999999993</v>
      </c>
      <c r="M500" s="209">
        <v>0.95</v>
      </c>
      <c r="N500" s="209">
        <v>0.79320000000000002</v>
      </c>
      <c r="O500" s="209">
        <v>0.86099999999999999</v>
      </c>
      <c r="P500" s="209">
        <v>0.97</v>
      </c>
      <c r="Q500" s="209">
        <v>0.96</v>
      </c>
      <c r="R500" s="209">
        <v>0.91</v>
      </c>
      <c r="S500" s="209">
        <v>0.96</v>
      </c>
      <c r="T500" s="206"/>
      <c r="U500" s="207"/>
      <c r="V500" s="207"/>
      <c r="W500" s="207"/>
      <c r="X500" s="207"/>
      <c r="Y500" s="208">
        <v>42</v>
      </c>
    </row>
    <row r="501" spans="1:25">
      <c r="A501" s="122"/>
      <c r="B501" s="103">
        <v>1</v>
      </c>
      <c r="C501" s="92">
        <v>3</v>
      </c>
      <c r="D501" s="209">
        <v>0.89938399999999996</v>
      </c>
      <c r="E501" s="209">
        <v>0.8670000000000001</v>
      </c>
      <c r="F501" s="215">
        <v>0.89062825350859609</v>
      </c>
      <c r="G501" s="209">
        <v>0.80319999999999991</v>
      </c>
      <c r="H501" s="215">
        <v>0.90500000000000003</v>
      </c>
      <c r="I501" s="209">
        <v>0.84</v>
      </c>
      <c r="J501" s="215">
        <v>0.90000000000000013</v>
      </c>
      <c r="K501" s="215">
        <v>0.97</v>
      </c>
      <c r="L501" s="111">
        <v>0.93</v>
      </c>
      <c r="M501" s="111">
        <v>0.96</v>
      </c>
      <c r="N501" s="111">
        <v>0.80210000000000004</v>
      </c>
      <c r="O501" s="111">
        <v>0.84699999999999998</v>
      </c>
      <c r="P501" s="111">
        <v>0.97800000000000009</v>
      </c>
      <c r="Q501" s="111">
        <v>0.98</v>
      </c>
      <c r="R501" s="111">
        <v>0.89</v>
      </c>
      <c r="S501" s="111">
        <v>0.97</v>
      </c>
      <c r="T501" s="206"/>
      <c r="U501" s="207"/>
      <c r="V501" s="207"/>
      <c r="W501" s="207"/>
      <c r="X501" s="207"/>
      <c r="Y501" s="208">
        <v>16</v>
      </c>
    </row>
    <row r="502" spans="1:25">
      <c r="A502" s="122"/>
      <c r="B502" s="103">
        <v>1</v>
      </c>
      <c r="C502" s="92">
        <v>4</v>
      </c>
      <c r="D502" s="209">
        <v>0.88184899999999999</v>
      </c>
      <c r="E502" s="209">
        <v>0.874</v>
      </c>
      <c r="F502" s="215">
        <v>0.8676766635183577</v>
      </c>
      <c r="G502" s="209">
        <v>0.84670000000000001</v>
      </c>
      <c r="H502" s="215">
        <v>0.91</v>
      </c>
      <c r="I502" s="209">
        <v>0.86999999999999988</v>
      </c>
      <c r="J502" s="215">
        <v>0.91999999999999993</v>
      </c>
      <c r="K502" s="215">
        <v>0.97</v>
      </c>
      <c r="L502" s="111">
        <v>0.91999999999999993</v>
      </c>
      <c r="M502" s="111">
        <v>0.95</v>
      </c>
      <c r="N502" s="111">
        <v>0.81010000000000004</v>
      </c>
      <c r="O502" s="111">
        <v>0.85399999999999987</v>
      </c>
      <c r="P502" s="111">
        <v>0.95499999999999996</v>
      </c>
      <c r="Q502" s="111">
        <v>0.97</v>
      </c>
      <c r="R502" s="111">
        <v>0.91</v>
      </c>
      <c r="S502" s="111">
        <v>0.95</v>
      </c>
      <c r="T502" s="206"/>
      <c r="U502" s="207"/>
      <c r="V502" s="207"/>
      <c r="W502" s="207"/>
      <c r="X502" s="207"/>
      <c r="Y502" s="208">
        <v>0.9020986536359904</v>
      </c>
    </row>
    <row r="503" spans="1:25">
      <c r="A503" s="122"/>
      <c r="B503" s="103">
        <v>1</v>
      </c>
      <c r="C503" s="92">
        <v>5</v>
      </c>
      <c r="D503" s="209">
        <v>0.86222750000000004</v>
      </c>
      <c r="E503" s="209">
        <v>0.86</v>
      </c>
      <c r="F503" s="209">
        <v>0.8885072756155693</v>
      </c>
      <c r="G503" s="209">
        <v>0.88219999999999998</v>
      </c>
      <c r="H503" s="209">
        <v>0.89999999999999991</v>
      </c>
      <c r="I503" s="209">
        <v>0.86999999999999988</v>
      </c>
      <c r="J503" s="209">
        <v>0.90000000000000013</v>
      </c>
      <c r="K503" s="209">
        <v>0.96</v>
      </c>
      <c r="L503" s="209">
        <v>0.95</v>
      </c>
      <c r="M503" s="209">
        <v>0.93999999999999984</v>
      </c>
      <c r="N503" s="209">
        <v>0.81510000000000005</v>
      </c>
      <c r="O503" s="209">
        <v>0.85899999999999999</v>
      </c>
      <c r="P503" s="209">
        <v>0.95899999999999996</v>
      </c>
      <c r="Q503" s="209">
        <v>0.95</v>
      </c>
      <c r="R503" s="209">
        <v>0.90000000000000013</v>
      </c>
      <c r="S503" s="209">
        <v>0.96</v>
      </c>
      <c r="T503" s="206"/>
      <c r="U503" s="207"/>
      <c r="V503" s="207"/>
      <c r="W503" s="207"/>
      <c r="X503" s="207"/>
      <c r="Y503" s="119"/>
    </row>
    <row r="504" spans="1:25">
      <c r="A504" s="122"/>
      <c r="B504" s="103">
        <v>1</v>
      </c>
      <c r="C504" s="92">
        <v>6</v>
      </c>
      <c r="D504" s="209">
        <v>0.889208</v>
      </c>
      <c r="E504" s="209">
        <v>0.86499999999999999</v>
      </c>
      <c r="F504" s="209">
        <v>0.89416887595149042</v>
      </c>
      <c r="G504" s="209">
        <v>0.89180000000000004</v>
      </c>
      <c r="H504" s="209">
        <v>0.89500000000000002</v>
      </c>
      <c r="I504" s="209">
        <v>0.85000000000000009</v>
      </c>
      <c r="J504" s="209">
        <v>0.93</v>
      </c>
      <c r="K504" s="209">
        <v>0.96</v>
      </c>
      <c r="L504" s="209">
        <v>0.95</v>
      </c>
      <c r="M504" s="209">
        <v>0.96</v>
      </c>
      <c r="N504" s="209">
        <v>0.82019999999999993</v>
      </c>
      <c r="O504" s="209">
        <v>0.86</v>
      </c>
      <c r="P504" s="209">
        <v>0.91500000000000004</v>
      </c>
      <c r="Q504" s="209">
        <v>0.95</v>
      </c>
      <c r="R504" s="209">
        <v>0.91</v>
      </c>
      <c r="S504" s="209">
        <v>0.95</v>
      </c>
      <c r="T504" s="206"/>
      <c r="U504" s="207"/>
      <c r="V504" s="207"/>
      <c r="W504" s="207"/>
      <c r="X504" s="207"/>
      <c r="Y504" s="119"/>
    </row>
    <row r="505" spans="1:25">
      <c r="A505" s="122"/>
      <c r="B505" s="104" t="s">
        <v>155</v>
      </c>
      <c r="C505" s="96"/>
      <c r="D505" s="210">
        <v>0.88241916666666664</v>
      </c>
      <c r="E505" s="210">
        <v>0.85950000000000004</v>
      </c>
      <c r="F505" s="210">
        <v>0.88631929150917854</v>
      </c>
      <c r="G505" s="210">
        <v>0.84819999999999995</v>
      </c>
      <c r="H505" s="210">
        <v>0.90416666666666645</v>
      </c>
      <c r="I505" s="210">
        <v>0.86</v>
      </c>
      <c r="J505" s="210">
        <v>0.90666666666666673</v>
      </c>
      <c r="K505" s="210">
        <v>0.96499999999999997</v>
      </c>
      <c r="L505" s="210">
        <v>0.93333333333333346</v>
      </c>
      <c r="M505" s="210">
        <v>0.94833333333333325</v>
      </c>
      <c r="N505" s="210">
        <v>0.80003333333333337</v>
      </c>
      <c r="O505" s="210">
        <v>0.85716666666666663</v>
      </c>
      <c r="P505" s="210">
        <v>0.95266666666666666</v>
      </c>
      <c r="Q505" s="210">
        <v>0.96166666666666678</v>
      </c>
      <c r="R505" s="210">
        <v>0.90166666666666673</v>
      </c>
      <c r="S505" s="210">
        <v>0.95833333333333337</v>
      </c>
      <c r="T505" s="206"/>
      <c r="U505" s="207"/>
      <c r="V505" s="207"/>
      <c r="W505" s="207"/>
      <c r="X505" s="207"/>
      <c r="Y505" s="119"/>
    </row>
    <row r="506" spans="1:25">
      <c r="A506" s="122"/>
      <c r="B506" s="2" t="s">
        <v>156</v>
      </c>
      <c r="C506" s="118"/>
      <c r="D506" s="111">
        <v>0.88431749999999998</v>
      </c>
      <c r="E506" s="111">
        <v>0.86250000000000004</v>
      </c>
      <c r="F506" s="111">
        <v>0.88956776456208275</v>
      </c>
      <c r="G506" s="111">
        <v>0.8488</v>
      </c>
      <c r="H506" s="111">
        <v>0.90249999999999997</v>
      </c>
      <c r="I506" s="111">
        <v>0.86</v>
      </c>
      <c r="J506" s="111">
        <v>0.90000000000000013</v>
      </c>
      <c r="K506" s="111">
        <v>0.96499999999999997</v>
      </c>
      <c r="L506" s="111">
        <v>0.93</v>
      </c>
      <c r="M506" s="111">
        <v>0.95</v>
      </c>
      <c r="N506" s="111">
        <v>0.80610000000000004</v>
      </c>
      <c r="O506" s="111">
        <v>0.85949999999999993</v>
      </c>
      <c r="P506" s="111">
        <v>0.95699999999999996</v>
      </c>
      <c r="Q506" s="111">
        <v>0.96</v>
      </c>
      <c r="R506" s="111">
        <v>0.90500000000000003</v>
      </c>
      <c r="S506" s="111">
        <v>0.96</v>
      </c>
      <c r="T506" s="206"/>
      <c r="U506" s="207"/>
      <c r="V506" s="207"/>
      <c r="W506" s="207"/>
      <c r="X506" s="207"/>
      <c r="Y506" s="119"/>
    </row>
    <row r="507" spans="1:25">
      <c r="A507" s="122"/>
      <c r="B507" s="2" t="s">
        <v>157</v>
      </c>
      <c r="C507" s="118"/>
      <c r="D507" s="111">
        <v>1.2768253829974794E-2</v>
      </c>
      <c r="E507" s="111">
        <v>1.1844830095868855E-2</v>
      </c>
      <c r="F507" s="111">
        <v>9.8996354034903943E-3</v>
      </c>
      <c r="G507" s="111">
        <v>3.5309885301428007E-2</v>
      </c>
      <c r="H507" s="111">
        <v>7.3598007219399042E-3</v>
      </c>
      <c r="I507" s="111">
        <v>1.5491933384829622E-2</v>
      </c>
      <c r="J507" s="111">
        <v>1.5055453054181583E-2</v>
      </c>
      <c r="K507" s="111">
        <v>5.4772255750516656E-3</v>
      </c>
      <c r="L507" s="111">
        <v>1.3662601021279466E-2</v>
      </c>
      <c r="M507" s="111">
        <v>1.1690451944500113E-2</v>
      </c>
      <c r="N507" s="111">
        <v>2.2040659397274519E-2</v>
      </c>
      <c r="O507" s="111">
        <v>5.7067211835402157E-3</v>
      </c>
      <c r="P507" s="111">
        <v>2.2774254470051641E-2</v>
      </c>
      <c r="Q507" s="111">
        <v>1.1690451944500132E-2</v>
      </c>
      <c r="R507" s="111">
        <v>9.831920802501757E-3</v>
      </c>
      <c r="S507" s="111">
        <v>7.5277265270908165E-3</v>
      </c>
      <c r="T507" s="141"/>
      <c r="U507" s="2"/>
      <c r="V507" s="2"/>
      <c r="W507" s="2"/>
      <c r="X507" s="2"/>
      <c r="Y507" s="119"/>
    </row>
    <row r="508" spans="1:25">
      <c r="A508" s="122"/>
      <c r="B508" s="2" t="s">
        <v>93</v>
      </c>
      <c r="C508" s="118"/>
      <c r="D508" s="97">
        <v>1.4469601649980927E-2</v>
      </c>
      <c r="E508" s="97">
        <v>1.3781070501301751E-2</v>
      </c>
      <c r="F508" s="97">
        <v>1.1169378234601899E-2</v>
      </c>
      <c r="G508" s="97">
        <v>4.1629197478693716E-2</v>
      </c>
      <c r="H508" s="97">
        <v>8.139871766200818E-3</v>
      </c>
      <c r="I508" s="97">
        <v>1.8013876028871653E-2</v>
      </c>
      <c r="J508" s="97">
        <v>1.6605279103876745E-2</v>
      </c>
      <c r="K508" s="97">
        <v>5.6758814249240064E-3</v>
      </c>
      <c r="L508" s="97">
        <v>1.4638501094227997E-2</v>
      </c>
      <c r="M508" s="97">
        <v>1.2327365846573055E-2</v>
      </c>
      <c r="N508" s="97">
        <v>2.7549676343412172E-2</v>
      </c>
      <c r="O508" s="97">
        <v>6.6576564458956438E-3</v>
      </c>
      <c r="P508" s="97">
        <v>2.3905795454917746E-2</v>
      </c>
      <c r="Q508" s="97">
        <v>1.2156449162391817E-2</v>
      </c>
      <c r="R508" s="97">
        <v>1.0904163551757955E-2</v>
      </c>
      <c r="S508" s="97">
        <v>7.8550189847904177E-3</v>
      </c>
      <c r="T508" s="141"/>
      <c r="U508" s="2"/>
      <c r="V508" s="2"/>
      <c r="W508" s="2"/>
      <c r="X508" s="2"/>
      <c r="Y508" s="120"/>
    </row>
    <row r="509" spans="1:25">
      <c r="A509" s="122"/>
      <c r="B509" s="105" t="s">
        <v>158</v>
      </c>
      <c r="C509" s="118"/>
      <c r="D509" s="97">
        <v>-2.1815227070790755E-2</v>
      </c>
      <c r="E509" s="97">
        <v>-4.7221723992484255E-2</v>
      </c>
      <c r="F509" s="97">
        <v>-1.7491836467343869E-2</v>
      </c>
      <c r="G509" s="97">
        <v>-5.9748070145928089E-2</v>
      </c>
      <c r="H509" s="97">
        <v>2.292446643546997E-3</v>
      </c>
      <c r="I509" s="97">
        <v>-4.666746088834961E-2</v>
      </c>
      <c r="J509" s="97">
        <v>5.0637621642206643E-3</v>
      </c>
      <c r="K509" s="97">
        <v>6.9727790979933202E-2</v>
      </c>
      <c r="L509" s="97">
        <v>3.462446105140371E-2</v>
      </c>
      <c r="M509" s="97">
        <v>5.1252354175443937E-2</v>
      </c>
      <c r="N509" s="97">
        <v>-0.11314208251090219</v>
      </c>
      <c r="O509" s="97">
        <v>-4.9808285145112818E-2</v>
      </c>
      <c r="P509" s="97">
        <v>5.6055967744611301E-2</v>
      </c>
      <c r="Q509" s="97">
        <v>6.6032703619035571E-2</v>
      </c>
      <c r="R509" s="97">
        <v>-4.7886887712611514E-4</v>
      </c>
      <c r="S509" s="97">
        <v>6.2337616258137718E-2</v>
      </c>
      <c r="T509" s="141"/>
      <c r="U509" s="2"/>
      <c r="V509" s="2"/>
      <c r="W509" s="2"/>
      <c r="X509" s="2"/>
      <c r="Y509" s="120"/>
    </row>
    <row r="510" spans="1:25">
      <c r="B510" s="128"/>
      <c r="C510" s="104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</row>
    <row r="511" spans="1:25">
      <c r="B511" s="132" t="s">
        <v>298</v>
      </c>
      <c r="Y511" s="116" t="s">
        <v>170</v>
      </c>
    </row>
    <row r="512" spans="1:25">
      <c r="A512" s="112" t="s">
        <v>6</v>
      </c>
      <c r="B512" s="102" t="s">
        <v>119</v>
      </c>
      <c r="C512" s="99" t="s">
        <v>120</v>
      </c>
      <c r="D512" s="100" t="s">
        <v>141</v>
      </c>
      <c r="E512" s="141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116">
        <v>1</v>
      </c>
    </row>
    <row r="513" spans="1:25">
      <c r="A513" s="122"/>
      <c r="B513" s="103" t="s">
        <v>142</v>
      </c>
      <c r="C513" s="92" t="s">
        <v>142</v>
      </c>
      <c r="D513" s="139" t="s">
        <v>144</v>
      </c>
      <c r="E513" s="141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116" t="s">
        <v>3</v>
      </c>
    </row>
    <row r="514" spans="1:25">
      <c r="A514" s="122"/>
      <c r="B514" s="103"/>
      <c r="C514" s="92"/>
      <c r="D514" s="93" t="s">
        <v>171</v>
      </c>
      <c r="E514" s="141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116">
        <v>2</v>
      </c>
    </row>
    <row r="515" spans="1:25">
      <c r="A515" s="122"/>
      <c r="B515" s="103"/>
      <c r="C515" s="92"/>
      <c r="D515" s="113"/>
      <c r="E515" s="141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116">
        <v>2</v>
      </c>
    </row>
    <row r="516" spans="1:25">
      <c r="A516" s="122"/>
      <c r="B516" s="102">
        <v>1</v>
      </c>
      <c r="C516" s="98">
        <v>1</v>
      </c>
      <c r="D516" s="106">
        <v>0.5</v>
      </c>
      <c r="E516" s="141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116">
        <v>1</v>
      </c>
    </row>
    <row r="517" spans="1:25">
      <c r="A517" s="122"/>
      <c r="B517" s="103">
        <v>1</v>
      </c>
      <c r="C517" s="92">
        <v>2</v>
      </c>
      <c r="D517" s="94">
        <v>0.4</v>
      </c>
      <c r="E517" s="141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116">
        <v>18</v>
      </c>
    </row>
    <row r="518" spans="1:25">
      <c r="A518" s="122"/>
      <c r="B518" s="103">
        <v>1</v>
      </c>
      <c r="C518" s="92">
        <v>3</v>
      </c>
      <c r="D518" s="94">
        <v>0.4</v>
      </c>
      <c r="E518" s="141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116">
        <v>16</v>
      </c>
    </row>
    <row r="519" spans="1:25">
      <c r="A519" s="122"/>
      <c r="B519" s="103">
        <v>1</v>
      </c>
      <c r="C519" s="92">
        <v>4</v>
      </c>
      <c r="D519" s="94">
        <v>0.4</v>
      </c>
      <c r="E519" s="141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116">
        <v>0.483333333333333</v>
      </c>
    </row>
    <row r="520" spans="1:25">
      <c r="A520" s="122"/>
      <c r="B520" s="103">
        <v>1</v>
      </c>
      <c r="C520" s="92">
        <v>5</v>
      </c>
      <c r="D520" s="94">
        <v>0.5</v>
      </c>
      <c r="E520" s="141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117"/>
    </row>
    <row r="521" spans="1:25">
      <c r="A521" s="122"/>
      <c r="B521" s="103">
        <v>1</v>
      </c>
      <c r="C521" s="92">
        <v>6</v>
      </c>
      <c r="D521" s="94">
        <v>0.7</v>
      </c>
      <c r="E521" s="141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117"/>
    </row>
    <row r="522" spans="1:25">
      <c r="A522" s="122"/>
      <c r="B522" s="104" t="s">
        <v>155</v>
      </c>
      <c r="C522" s="96"/>
      <c r="D522" s="110">
        <v>0.48333333333333339</v>
      </c>
      <c r="E522" s="141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117"/>
    </row>
    <row r="523" spans="1:25">
      <c r="A523" s="122"/>
      <c r="B523" s="2" t="s">
        <v>156</v>
      </c>
      <c r="C523" s="118"/>
      <c r="D523" s="95">
        <v>0.45</v>
      </c>
      <c r="E523" s="141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117"/>
    </row>
    <row r="524" spans="1:25">
      <c r="A524" s="122"/>
      <c r="B524" s="2" t="s">
        <v>157</v>
      </c>
      <c r="C524" s="118"/>
      <c r="D524" s="95">
        <v>0.11690451944500085</v>
      </c>
      <c r="E524" s="178"/>
      <c r="F524" s="179"/>
      <c r="G524" s="179"/>
      <c r="H524" s="179"/>
      <c r="I524" s="179"/>
      <c r="J524" s="179"/>
      <c r="K524" s="179"/>
      <c r="L524" s="179"/>
      <c r="M524" s="179"/>
      <c r="N524" s="179"/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17"/>
    </row>
    <row r="525" spans="1:25">
      <c r="A525" s="122"/>
      <c r="B525" s="2" t="s">
        <v>93</v>
      </c>
      <c r="C525" s="118"/>
      <c r="D525" s="97">
        <v>0.24187141954138106</v>
      </c>
      <c r="E525" s="141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120"/>
    </row>
    <row r="526" spans="1:25">
      <c r="A526" s="122"/>
      <c r="B526" s="105" t="s">
        <v>158</v>
      </c>
      <c r="C526" s="118"/>
      <c r="D526" s="97">
        <v>8.8817841970012523E-16</v>
      </c>
      <c r="E526" s="141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120"/>
    </row>
    <row r="527" spans="1:25">
      <c r="B527" s="128"/>
      <c r="C527" s="104"/>
      <c r="D527" s="115"/>
    </row>
    <row r="528" spans="1:25">
      <c r="B528" s="132" t="s">
        <v>299</v>
      </c>
      <c r="Y528" s="116" t="s">
        <v>170</v>
      </c>
    </row>
    <row r="529" spans="1:25">
      <c r="A529" s="112" t="s">
        <v>9</v>
      </c>
      <c r="B529" s="102" t="s">
        <v>119</v>
      </c>
      <c r="C529" s="99" t="s">
        <v>120</v>
      </c>
      <c r="D529" s="100" t="s">
        <v>141</v>
      </c>
      <c r="E529" s="141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116">
        <v>1</v>
      </c>
    </row>
    <row r="530" spans="1:25">
      <c r="A530" s="122"/>
      <c r="B530" s="103" t="s">
        <v>142</v>
      </c>
      <c r="C530" s="92" t="s">
        <v>142</v>
      </c>
      <c r="D530" s="139" t="s">
        <v>144</v>
      </c>
      <c r="E530" s="141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116" t="s">
        <v>3</v>
      </c>
    </row>
    <row r="531" spans="1:25">
      <c r="A531" s="122"/>
      <c r="B531" s="103"/>
      <c r="C531" s="92"/>
      <c r="D531" s="93" t="s">
        <v>171</v>
      </c>
      <c r="E531" s="141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116">
        <v>2</v>
      </c>
    </row>
    <row r="532" spans="1:25">
      <c r="A532" s="122"/>
      <c r="B532" s="103"/>
      <c r="C532" s="92"/>
      <c r="D532" s="113"/>
      <c r="E532" s="141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116">
        <v>2</v>
      </c>
    </row>
    <row r="533" spans="1:25">
      <c r="A533" s="122"/>
      <c r="B533" s="102">
        <v>1</v>
      </c>
      <c r="C533" s="98">
        <v>1</v>
      </c>
      <c r="D533" s="106">
        <v>7.5</v>
      </c>
      <c r="E533" s="141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116">
        <v>1</v>
      </c>
    </row>
    <row r="534" spans="1:25">
      <c r="A534" s="122"/>
      <c r="B534" s="103">
        <v>1</v>
      </c>
      <c r="C534" s="92">
        <v>2</v>
      </c>
      <c r="D534" s="94">
        <v>7.1</v>
      </c>
      <c r="E534" s="141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116">
        <v>19</v>
      </c>
    </row>
    <row r="535" spans="1:25">
      <c r="A535" s="122"/>
      <c r="B535" s="103">
        <v>1</v>
      </c>
      <c r="C535" s="92">
        <v>3</v>
      </c>
      <c r="D535" s="94">
        <v>7.2</v>
      </c>
      <c r="E535" s="141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116">
        <v>16</v>
      </c>
    </row>
    <row r="536" spans="1:25">
      <c r="A536" s="122"/>
      <c r="B536" s="103">
        <v>1</v>
      </c>
      <c r="C536" s="92">
        <v>4</v>
      </c>
      <c r="D536" s="94">
        <v>7.5</v>
      </c>
      <c r="E536" s="141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116">
        <v>7.4833333333333298</v>
      </c>
    </row>
    <row r="537" spans="1:25">
      <c r="A537" s="122"/>
      <c r="B537" s="103">
        <v>1</v>
      </c>
      <c r="C537" s="92">
        <v>5</v>
      </c>
      <c r="D537" s="94">
        <v>7.2</v>
      </c>
      <c r="E537" s="141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117"/>
    </row>
    <row r="538" spans="1:25">
      <c r="A538" s="122"/>
      <c r="B538" s="103">
        <v>1</v>
      </c>
      <c r="C538" s="92">
        <v>6</v>
      </c>
      <c r="D538" s="94">
        <v>8.4</v>
      </c>
      <c r="E538" s="141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117"/>
    </row>
    <row r="539" spans="1:25">
      <c r="A539" s="122"/>
      <c r="B539" s="104" t="s">
        <v>155</v>
      </c>
      <c r="C539" s="96"/>
      <c r="D539" s="110">
        <v>7.4833333333333334</v>
      </c>
      <c r="E539" s="141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117"/>
    </row>
    <row r="540" spans="1:25">
      <c r="A540" s="122"/>
      <c r="B540" s="2" t="s">
        <v>156</v>
      </c>
      <c r="C540" s="118"/>
      <c r="D540" s="95">
        <v>7.35</v>
      </c>
      <c r="E540" s="141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117"/>
    </row>
    <row r="541" spans="1:25">
      <c r="A541" s="122"/>
      <c r="B541" s="2" t="s">
        <v>157</v>
      </c>
      <c r="C541" s="118"/>
      <c r="D541" s="95">
        <v>0.47923550230201728</v>
      </c>
      <c r="E541" s="178"/>
      <c r="F541" s="179"/>
      <c r="G541" s="179"/>
      <c r="H541" s="179"/>
      <c r="I541" s="179"/>
      <c r="J541" s="179"/>
      <c r="K541" s="179"/>
      <c r="L541" s="179"/>
      <c r="M541" s="179"/>
      <c r="N541" s="179"/>
      <c r="O541" s="179"/>
      <c r="P541" s="179"/>
      <c r="Q541" s="179"/>
      <c r="R541" s="179"/>
      <c r="S541" s="179"/>
      <c r="T541" s="179"/>
      <c r="U541" s="179"/>
      <c r="V541" s="179"/>
      <c r="W541" s="179"/>
      <c r="X541" s="179"/>
      <c r="Y541" s="117"/>
    </row>
    <row r="542" spans="1:25">
      <c r="A542" s="122"/>
      <c r="B542" s="2" t="s">
        <v>93</v>
      </c>
      <c r="C542" s="118"/>
      <c r="D542" s="97">
        <v>6.4040378926772903E-2</v>
      </c>
      <c r="E542" s="141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120"/>
    </row>
    <row r="543" spans="1:25">
      <c r="A543" s="122"/>
      <c r="B543" s="105" t="s">
        <v>158</v>
      </c>
      <c r="C543" s="118"/>
      <c r="D543" s="97">
        <v>4.4408920985006262E-16</v>
      </c>
      <c r="E543" s="141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120"/>
    </row>
    <row r="544" spans="1:25">
      <c r="B544" s="128"/>
      <c r="C544" s="104"/>
      <c r="D544" s="115"/>
    </row>
    <row r="545" spans="1:25">
      <c r="B545" s="132" t="s">
        <v>253</v>
      </c>
      <c r="Y545" s="116" t="s">
        <v>170</v>
      </c>
    </row>
    <row r="546" spans="1:25">
      <c r="A546" s="112" t="s">
        <v>60</v>
      </c>
      <c r="B546" s="102" t="s">
        <v>119</v>
      </c>
      <c r="C546" s="99" t="s">
        <v>120</v>
      </c>
      <c r="D546" s="100" t="s">
        <v>141</v>
      </c>
      <c r="E546" s="141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116">
        <v>1</v>
      </c>
    </row>
    <row r="547" spans="1:25">
      <c r="A547" s="122"/>
      <c r="B547" s="103" t="s">
        <v>142</v>
      </c>
      <c r="C547" s="92" t="s">
        <v>142</v>
      </c>
      <c r="D547" s="139" t="s">
        <v>144</v>
      </c>
      <c r="E547" s="141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116" t="s">
        <v>3</v>
      </c>
    </row>
    <row r="548" spans="1:25">
      <c r="A548" s="122"/>
      <c r="B548" s="103"/>
      <c r="C548" s="92"/>
      <c r="D548" s="93" t="s">
        <v>171</v>
      </c>
      <c r="E548" s="141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116">
        <v>2</v>
      </c>
    </row>
    <row r="549" spans="1:25">
      <c r="A549" s="122"/>
      <c r="B549" s="103"/>
      <c r="C549" s="92"/>
      <c r="D549" s="113"/>
      <c r="E549" s="141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116">
        <v>2</v>
      </c>
    </row>
    <row r="550" spans="1:25">
      <c r="A550" s="122"/>
      <c r="B550" s="102">
        <v>1</v>
      </c>
      <c r="C550" s="98">
        <v>1</v>
      </c>
      <c r="D550" s="106">
        <v>7</v>
      </c>
      <c r="E550" s="141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116">
        <v>1</v>
      </c>
    </row>
    <row r="551" spans="1:25">
      <c r="A551" s="122"/>
      <c r="B551" s="103">
        <v>1</v>
      </c>
      <c r="C551" s="92">
        <v>2</v>
      </c>
      <c r="D551" s="94">
        <v>7</v>
      </c>
      <c r="E551" s="141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116">
        <v>1</v>
      </c>
    </row>
    <row r="552" spans="1:25">
      <c r="A552" s="122"/>
      <c r="B552" s="103">
        <v>1</v>
      </c>
      <c r="C552" s="92">
        <v>3</v>
      </c>
      <c r="D552" s="94">
        <v>7</v>
      </c>
      <c r="E552" s="141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116">
        <v>16</v>
      </c>
    </row>
    <row r="553" spans="1:25">
      <c r="A553" s="122"/>
      <c r="B553" s="103">
        <v>1</v>
      </c>
      <c r="C553" s="92">
        <v>4</v>
      </c>
      <c r="D553" s="94">
        <v>7</v>
      </c>
      <c r="E553" s="141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116">
        <v>7.1666666666666696</v>
      </c>
    </row>
    <row r="554" spans="1:25">
      <c r="A554" s="122"/>
      <c r="B554" s="103">
        <v>1</v>
      </c>
      <c r="C554" s="92">
        <v>5</v>
      </c>
      <c r="D554" s="94">
        <v>7</v>
      </c>
      <c r="E554" s="141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117"/>
    </row>
    <row r="555" spans="1:25">
      <c r="A555" s="122"/>
      <c r="B555" s="103">
        <v>1</v>
      </c>
      <c r="C555" s="92">
        <v>6</v>
      </c>
      <c r="D555" s="94">
        <v>8</v>
      </c>
      <c r="E555" s="141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117"/>
    </row>
    <row r="556" spans="1:25">
      <c r="A556" s="122"/>
      <c r="B556" s="104" t="s">
        <v>155</v>
      </c>
      <c r="C556" s="96"/>
      <c r="D556" s="110">
        <v>7.166666666666667</v>
      </c>
      <c r="E556" s="141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117"/>
    </row>
    <row r="557" spans="1:25">
      <c r="A557" s="122"/>
      <c r="B557" s="2" t="s">
        <v>156</v>
      </c>
      <c r="C557" s="118"/>
      <c r="D557" s="95">
        <v>7</v>
      </c>
      <c r="E557" s="141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117"/>
    </row>
    <row r="558" spans="1:25">
      <c r="A558" s="122"/>
      <c r="B558" s="2" t="s">
        <v>157</v>
      </c>
      <c r="C558" s="118"/>
      <c r="D558" s="95">
        <v>0.40824829046386302</v>
      </c>
      <c r="E558" s="178"/>
      <c r="F558" s="179"/>
      <c r="G558" s="179"/>
      <c r="H558" s="179"/>
      <c r="I558" s="179"/>
      <c r="J558" s="179"/>
      <c r="K558" s="179"/>
      <c r="L558" s="179"/>
      <c r="M558" s="179"/>
      <c r="N558" s="179"/>
      <c r="O558" s="179"/>
      <c r="P558" s="179"/>
      <c r="Q558" s="179"/>
      <c r="R558" s="179"/>
      <c r="S558" s="179"/>
      <c r="T558" s="179"/>
      <c r="U558" s="179"/>
      <c r="V558" s="179"/>
      <c r="W558" s="179"/>
      <c r="X558" s="179"/>
      <c r="Y558" s="117"/>
    </row>
    <row r="559" spans="1:25">
      <c r="A559" s="122"/>
      <c r="B559" s="2" t="s">
        <v>93</v>
      </c>
      <c r="C559" s="118"/>
      <c r="D559" s="97">
        <v>5.6964877739143674E-2</v>
      </c>
      <c r="E559" s="141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120"/>
    </row>
    <row r="560" spans="1:25">
      <c r="A560" s="122"/>
      <c r="B560" s="105" t="s">
        <v>158</v>
      </c>
      <c r="C560" s="118"/>
      <c r="D560" s="97">
        <v>-3.3306690738754696E-16</v>
      </c>
      <c r="E560" s="141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120"/>
    </row>
    <row r="561" spans="1:25">
      <c r="B561" s="128"/>
      <c r="C561" s="104"/>
      <c r="D561" s="115"/>
    </row>
    <row r="562" spans="1:25">
      <c r="B562" s="132" t="s">
        <v>300</v>
      </c>
      <c r="Y562" s="116" t="s">
        <v>170</v>
      </c>
    </row>
    <row r="563" spans="1:25">
      <c r="A563" s="112" t="s">
        <v>15</v>
      </c>
      <c r="B563" s="102" t="s">
        <v>119</v>
      </c>
      <c r="C563" s="99" t="s">
        <v>120</v>
      </c>
      <c r="D563" s="100" t="s">
        <v>141</v>
      </c>
      <c r="E563" s="141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116">
        <v>1</v>
      </c>
    </row>
    <row r="564" spans="1:25">
      <c r="A564" s="122"/>
      <c r="B564" s="103" t="s">
        <v>142</v>
      </c>
      <c r="C564" s="92" t="s">
        <v>142</v>
      </c>
      <c r="D564" s="139" t="s">
        <v>144</v>
      </c>
      <c r="E564" s="141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116" t="s">
        <v>3</v>
      </c>
    </row>
    <row r="565" spans="1:25">
      <c r="A565" s="122"/>
      <c r="B565" s="103"/>
      <c r="C565" s="92"/>
      <c r="D565" s="93" t="s">
        <v>171</v>
      </c>
      <c r="E565" s="141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116">
        <v>2</v>
      </c>
    </row>
    <row r="566" spans="1:25">
      <c r="A566" s="122"/>
      <c r="B566" s="103"/>
      <c r="C566" s="92"/>
      <c r="D566" s="113"/>
      <c r="E566" s="141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116">
        <v>2</v>
      </c>
    </row>
    <row r="567" spans="1:25">
      <c r="A567" s="122"/>
      <c r="B567" s="102">
        <v>1</v>
      </c>
      <c r="C567" s="98">
        <v>1</v>
      </c>
      <c r="D567" s="106">
        <v>9.6999999999999993</v>
      </c>
      <c r="E567" s="141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116">
        <v>1</v>
      </c>
    </row>
    <row r="568" spans="1:25">
      <c r="A568" s="122"/>
      <c r="B568" s="103">
        <v>1</v>
      </c>
      <c r="C568" s="92">
        <v>2</v>
      </c>
      <c r="D568" s="94">
        <v>9.3000000000000007</v>
      </c>
      <c r="E568" s="141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116">
        <v>3</v>
      </c>
    </row>
    <row r="569" spans="1:25">
      <c r="A569" s="122"/>
      <c r="B569" s="103">
        <v>1</v>
      </c>
      <c r="C569" s="92">
        <v>3</v>
      </c>
      <c r="D569" s="94">
        <v>9.3000000000000007</v>
      </c>
      <c r="E569" s="141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116">
        <v>16</v>
      </c>
    </row>
    <row r="570" spans="1:25">
      <c r="A570" s="122"/>
      <c r="B570" s="103">
        <v>1</v>
      </c>
      <c r="C570" s="92">
        <v>4</v>
      </c>
      <c r="D570" s="94">
        <v>9.6999999999999993</v>
      </c>
      <c r="E570" s="141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116">
        <v>9.5833333333333304</v>
      </c>
    </row>
    <row r="571" spans="1:25">
      <c r="A571" s="122"/>
      <c r="B571" s="103">
        <v>1</v>
      </c>
      <c r="C571" s="92">
        <v>5</v>
      </c>
      <c r="D571" s="94">
        <v>9.5</v>
      </c>
      <c r="E571" s="141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117"/>
    </row>
    <row r="572" spans="1:25">
      <c r="A572" s="122"/>
      <c r="B572" s="103">
        <v>1</v>
      </c>
      <c r="C572" s="92">
        <v>6</v>
      </c>
      <c r="D572" s="94">
        <v>10</v>
      </c>
      <c r="E572" s="141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117"/>
    </row>
    <row r="573" spans="1:25">
      <c r="A573" s="122"/>
      <c r="B573" s="104" t="s">
        <v>155</v>
      </c>
      <c r="C573" s="96"/>
      <c r="D573" s="110">
        <v>9.5833333333333339</v>
      </c>
      <c r="E573" s="141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117"/>
    </row>
    <row r="574" spans="1:25">
      <c r="A574" s="122"/>
      <c r="B574" s="2" t="s">
        <v>156</v>
      </c>
      <c r="C574" s="118"/>
      <c r="D574" s="95">
        <v>9.6</v>
      </c>
      <c r="E574" s="141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117"/>
    </row>
    <row r="575" spans="1:25">
      <c r="A575" s="122"/>
      <c r="B575" s="2" t="s">
        <v>157</v>
      </c>
      <c r="C575" s="118"/>
      <c r="D575" s="95">
        <v>0.27141603981096335</v>
      </c>
      <c r="E575" s="178"/>
      <c r="F575" s="179"/>
      <c r="G575" s="179"/>
      <c r="H575" s="179"/>
      <c r="I575" s="179"/>
      <c r="J575" s="179"/>
      <c r="K575" s="179"/>
      <c r="L575" s="179"/>
      <c r="M575" s="179"/>
      <c r="N575" s="179"/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17"/>
    </row>
    <row r="576" spans="1:25">
      <c r="A576" s="122"/>
      <c r="B576" s="2" t="s">
        <v>93</v>
      </c>
      <c r="C576" s="118"/>
      <c r="D576" s="97">
        <v>2.8321673719404871E-2</v>
      </c>
      <c r="E576" s="141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120"/>
    </row>
    <row r="577" spans="1:25">
      <c r="A577" s="122"/>
      <c r="B577" s="105" t="s">
        <v>158</v>
      </c>
      <c r="C577" s="118"/>
      <c r="D577" s="97">
        <v>4.4408920985006262E-16</v>
      </c>
      <c r="E577" s="141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120"/>
    </row>
    <row r="578" spans="1:25">
      <c r="B578" s="128"/>
      <c r="C578" s="104"/>
      <c r="D578" s="115"/>
    </row>
    <row r="579" spans="1:25">
      <c r="B579" s="132" t="s">
        <v>301</v>
      </c>
      <c r="Y579" s="116" t="s">
        <v>170</v>
      </c>
    </row>
    <row r="580" spans="1:25">
      <c r="A580" s="112" t="s">
        <v>18</v>
      </c>
      <c r="B580" s="102" t="s">
        <v>119</v>
      </c>
      <c r="C580" s="99" t="s">
        <v>120</v>
      </c>
      <c r="D580" s="100" t="s">
        <v>141</v>
      </c>
      <c r="E580" s="141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116">
        <v>1</v>
      </c>
    </row>
    <row r="581" spans="1:25">
      <c r="A581" s="122"/>
      <c r="B581" s="103" t="s">
        <v>142</v>
      </c>
      <c r="C581" s="92" t="s">
        <v>142</v>
      </c>
      <c r="D581" s="139" t="s">
        <v>144</v>
      </c>
      <c r="E581" s="141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116" t="s">
        <v>3</v>
      </c>
    </row>
    <row r="582" spans="1:25">
      <c r="A582" s="122"/>
      <c r="B582" s="103"/>
      <c r="C582" s="92"/>
      <c r="D582" s="93" t="s">
        <v>171</v>
      </c>
      <c r="E582" s="141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116">
        <v>0</v>
      </c>
    </row>
    <row r="583" spans="1:25">
      <c r="A583" s="122"/>
      <c r="B583" s="103"/>
      <c r="C583" s="92"/>
      <c r="D583" s="113"/>
      <c r="E583" s="141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116">
        <v>0</v>
      </c>
    </row>
    <row r="584" spans="1:25">
      <c r="A584" s="122"/>
      <c r="B584" s="102">
        <v>1</v>
      </c>
      <c r="C584" s="98">
        <v>1</v>
      </c>
      <c r="D584" s="188">
        <v>67</v>
      </c>
      <c r="E584" s="189"/>
      <c r="F584" s="190"/>
      <c r="G584" s="190"/>
      <c r="H584" s="190"/>
      <c r="I584" s="190"/>
      <c r="J584" s="190"/>
      <c r="K584" s="190"/>
      <c r="L584" s="190"/>
      <c r="M584" s="190"/>
      <c r="N584" s="190"/>
      <c r="O584" s="190"/>
      <c r="P584" s="190"/>
      <c r="Q584" s="190"/>
      <c r="R584" s="190"/>
      <c r="S584" s="190"/>
      <c r="T584" s="190"/>
      <c r="U584" s="190"/>
      <c r="V584" s="190"/>
      <c r="W584" s="190"/>
      <c r="X584" s="190"/>
      <c r="Y584" s="191">
        <v>1</v>
      </c>
    </row>
    <row r="585" spans="1:25">
      <c r="A585" s="122"/>
      <c r="B585" s="103">
        <v>1</v>
      </c>
      <c r="C585" s="92">
        <v>2</v>
      </c>
      <c r="D585" s="192">
        <v>64</v>
      </c>
      <c r="E585" s="189"/>
      <c r="F585" s="190"/>
      <c r="G585" s="190"/>
      <c r="H585" s="190"/>
      <c r="I585" s="190"/>
      <c r="J585" s="190"/>
      <c r="K585" s="190"/>
      <c r="L585" s="190"/>
      <c r="M585" s="190"/>
      <c r="N585" s="190"/>
      <c r="O585" s="190"/>
      <c r="P585" s="190"/>
      <c r="Q585" s="190"/>
      <c r="R585" s="190"/>
      <c r="S585" s="190"/>
      <c r="T585" s="190"/>
      <c r="U585" s="190"/>
      <c r="V585" s="190"/>
      <c r="W585" s="190"/>
      <c r="X585" s="190"/>
      <c r="Y585" s="191">
        <v>4</v>
      </c>
    </row>
    <row r="586" spans="1:25">
      <c r="A586" s="122"/>
      <c r="B586" s="103">
        <v>1</v>
      </c>
      <c r="C586" s="92">
        <v>3</v>
      </c>
      <c r="D586" s="192">
        <v>65</v>
      </c>
      <c r="E586" s="189"/>
      <c r="F586" s="190"/>
      <c r="G586" s="190"/>
      <c r="H586" s="190"/>
      <c r="I586" s="190"/>
      <c r="J586" s="190"/>
      <c r="K586" s="190"/>
      <c r="L586" s="190"/>
      <c r="M586" s="190"/>
      <c r="N586" s="190"/>
      <c r="O586" s="190"/>
      <c r="P586" s="190"/>
      <c r="Q586" s="190"/>
      <c r="R586" s="190"/>
      <c r="S586" s="190"/>
      <c r="T586" s="190"/>
      <c r="U586" s="190"/>
      <c r="V586" s="190"/>
      <c r="W586" s="190"/>
      <c r="X586" s="190"/>
      <c r="Y586" s="191">
        <v>16</v>
      </c>
    </row>
    <row r="587" spans="1:25">
      <c r="A587" s="122"/>
      <c r="B587" s="103">
        <v>1</v>
      </c>
      <c r="C587" s="92">
        <v>4</v>
      </c>
      <c r="D587" s="192">
        <v>67</v>
      </c>
      <c r="E587" s="189"/>
      <c r="F587" s="190"/>
      <c r="G587" s="190"/>
      <c r="H587" s="190"/>
      <c r="I587" s="190"/>
      <c r="J587" s="190"/>
      <c r="K587" s="190"/>
      <c r="L587" s="190"/>
      <c r="M587" s="190"/>
      <c r="N587" s="190"/>
      <c r="O587" s="190"/>
      <c r="P587" s="190"/>
      <c r="Q587" s="190"/>
      <c r="R587" s="190"/>
      <c r="S587" s="190"/>
      <c r="T587" s="190"/>
      <c r="U587" s="190"/>
      <c r="V587" s="190"/>
      <c r="W587" s="190"/>
      <c r="X587" s="190"/>
      <c r="Y587" s="191">
        <v>65.6666666666667</v>
      </c>
    </row>
    <row r="588" spans="1:25">
      <c r="A588" s="122"/>
      <c r="B588" s="103">
        <v>1</v>
      </c>
      <c r="C588" s="92">
        <v>5</v>
      </c>
      <c r="D588" s="192">
        <v>65</v>
      </c>
      <c r="E588" s="189"/>
      <c r="F588" s="190"/>
      <c r="G588" s="190"/>
      <c r="H588" s="190"/>
      <c r="I588" s="190"/>
      <c r="J588" s="190"/>
      <c r="K588" s="190"/>
      <c r="L588" s="190"/>
      <c r="M588" s="190"/>
      <c r="N588" s="190"/>
      <c r="O588" s="190"/>
      <c r="P588" s="190"/>
      <c r="Q588" s="190"/>
      <c r="R588" s="190"/>
      <c r="S588" s="190"/>
      <c r="T588" s="190"/>
      <c r="U588" s="190"/>
      <c r="V588" s="190"/>
      <c r="W588" s="190"/>
      <c r="X588" s="190"/>
      <c r="Y588" s="193"/>
    </row>
    <row r="589" spans="1:25">
      <c r="A589" s="122"/>
      <c r="B589" s="103">
        <v>1</v>
      </c>
      <c r="C589" s="92">
        <v>6</v>
      </c>
      <c r="D589" s="192">
        <v>66</v>
      </c>
      <c r="E589" s="189"/>
      <c r="F589" s="190"/>
      <c r="G589" s="190"/>
      <c r="H589" s="190"/>
      <c r="I589" s="190"/>
      <c r="J589" s="190"/>
      <c r="K589" s="190"/>
      <c r="L589" s="190"/>
      <c r="M589" s="190"/>
      <c r="N589" s="190"/>
      <c r="O589" s="190"/>
      <c r="P589" s="190"/>
      <c r="Q589" s="190"/>
      <c r="R589" s="190"/>
      <c r="S589" s="190"/>
      <c r="T589" s="190"/>
      <c r="U589" s="190"/>
      <c r="V589" s="190"/>
      <c r="W589" s="190"/>
      <c r="X589" s="190"/>
      <c r="Y589" s="193"/>
    </row>
    <row r="590" spans="1:25">
      <c r="A590" s="122"/>
      <c r="B590" s="104" t="s">
        <v>155</v>
      </c>
      <c r="C590" s="96"/>
      <c r="D590" s="194">
        <v>65.666666666666671</v>
      </c>
      <c r="E590" s="189"/>
      <c r="F590" s="190"/>
      <c r="G590" s="190"/>
      <c r="H590" s="190"/>
      <c r="I590" s="190"/>
      <c r="J590" s="190"/>
      <c r="K590" s="190"/>
      <c r="L590" s="190"/>
      <c r="M590" s="190"/>
      <c r="N590" s="190"/>
      <c r="O590" s="190"/>
      <c r="P590" s="190"/>
      <c r="Q590" s="190"/>
      <c r="R590" s="190"/>
      <c r="S590" s="190"/>
      <c r="T590" s="190"/>
      <c r="U590" s="190"/>
      <c r="V590" s="190"/>
      <c r="W590" s="190"/>
      <c r="X590" s="190"/>
      <c r="Y590" s="193"/>
    </row>
    <row r="591" spans="1:25">
      <c r="A591" s="122"/>
      <c r="B591" s="2" t="s">
        <v>156</v>
      </c>
      <c r="C591" s="118"/>
      <c r="D591" s="195">
        <v>65.5</v>
      </c>
      <c r="E591" s="189"/>
      <c r="F591" s="190"/>
      <c r="G591" s="190"/>
      <c r="H591" s="190"/>
      <c r="I591" s="190"/>
      <c r="J591" s="190"/>
      <c r="K591" s="190"/>
      <c r="L591" s="190"/>
      <c r="M591" s="190"/>
      <c r="N591" s="190"/>
      <c r="O591" s="190"/>
      <c r="P591" s="190"/>
      <c r="Q591" s="190"/>
      <c r="R591" s="190"/>
      <c r="S591" s="190"/>
      <c r="T591" s="190"/>
      <c r="U591" s="190"/>
      <c r="V591" s="190"/>
      <c r="W591" s="190"/>
      <c r="X591" s="190"/>
      <c r="Y591" s="193"/>
    </row>
    <row r="592" spans="1:25">
      <c r="A592" s="122"/>
      <c r="B592" s="2" t="s">
        <v>157</v>
      </c>
      <c r="C592" s="118"/>
      <c r="D592" s="195">
        <v>1.2110601416389968</v>
      </c>
      <c r="E592" s="189"/>
      <c r="F592" s="190"/>
      <c r="G592" s="190"/>
      <c r="H592" s="190"/>
      <c r="I592" s="190"/>
      <c r="J592" s="190"/>
      <c r="K592" s="190"/>
      <c r="L592" s="190"/>
      <c r="M592" s="190"/>
      <c r="N592" s="190"/>
      <c r="O592" s="190"/>
      <c r="P592" s="190"/>
      <c r="Q592" s="190"/>
      <c r="R592" s="190"/>
      <c r="S592" s="190"/>
      <c r="T592" s="190"/>
      <c r="U592" s="190"/>
      <c r="V592" s="190"/>
      <c r="W592" s="190"/>
      <c r="X592" s="190"/>
      <c r="Y592" s="193"/>
    </row>
    <row r="593" spans="1:25">
      <c r="A593" s="122"/>
      <c r="B593" s="2" t="s">
        <v>93</v>
      </c>
      <c r="C593" s="118"/>
      <c r="D593" s="97">
        <v>1.8442540228005025E-2</v>
      </c>
      <c r="E593" s="141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120"/>
    </row>
    <row r="594" spans="1:25">
      <c r="A594" s="122"/>
      <c r="B594" s="105" t="s">
        <v>158</v>
      </c>
      <c r="C594" s="118"/>
      <c r="D594" s="97">
        <v>-4.4408920985006262E-16</v>
      </c>
      <c r="E594" s="141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120"/>
    </row>
    <row r="595" spans="1:25">
      <c r="B595" s="128"/>
      <c r="C595" s="104"/>
      <c r="D595" s="115"/>
    </row>
    <row r="596" spans="1:25">
      <c r="B596" s="132" t="s">
        <v>302</v>
      </c>
      <c r="Y596" s="116" t="s">
        <v>170</v>
      </c>
    </row>
    <row r="597" spans="1:25">
      <c r="A597" s="112" t="s">
        <v>21</v>
      </c>
      <c r="B597" s="102" t="s">
        <v>119</v>
      </c>
      <c r="C597" s="99" t="s">
        <v>120</v>
      </c>
      <c r="D597" s="100" t="s">
        <v>141</v>
      </c>
      <c r="E597" s="141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116">
        <v>1</v>
      </c>
    </row>
    <row r="598" spans="1:25">
      <c r="A598" s="122"/>
      <c r="B598" s="103" t="s">
        <v>142</v>
      </c>
      <c r="C598" s="92" t="s">
        <v>142</v>
      </c>
      <c r="D598" s="139" t="s">
        <v>144</v>
      </c>
      <c r="E598" s="141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116" t="s">
        <v>3</v>
      </c>
    </row>
    <row r="599" spans="1:25">
      <c r="A599" s="122"/>
      <c r="B599" s="103"/>
      <c r="C599" s="92"/>
      <c r="D599" s="93" t="s">
        <v>171</v>
      </c>
      <c r="E599" s="141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116">
        <v>2</v>
      </c>
    </row>
    <row r="600" spans="1:25">
      <c r="A600" s="122"/>
      <c r="B600" s="103"/>
      <c r="C600" s="92"/>
      <c r="D600" s="113"/>
      <c r="E600" s="141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116">
        <v>2</v>
      </c>
    </row>
    <row r="601" spans="1:25">
      <c r="A601" s="122"/>
      <c r="B601" s="102">
        <v>1</v>
      </c>
      <c r="C601" s="98">
        <v>1</v>
      </c>
      <c r="D601" s="138" t="s">
        <v>137</v>
      </c>
      <c r="E601" s="141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116">
        <v>1</v>
      </c>
    </row>
    <row r="602" spans="1:25">
      <c r="A602" s="122"/>
      <c r="B602" s="103">
        <v>1</v>
      </c>
      <c r="C602" s="92">
        <v>2</v>
      </c>
      <c r="D602" s="137" t="s">
        <v>137</v>
      </c>
      <c r="E602" s="141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116">
        <v>5</v>
      </c>
    </row>
    <row r="603" spans="1:25">
      <c r="A603" s="122"/>
      <c r="B603" s="103">
        <v>1</v>
      </c>
      <c r="C603" s="92">
        <v>3</v>
      </c>
      <c r="D603" s="137" t="s">
        <v>137</v>
      </c>
      <c r="E603" s="141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116">
        <v>16</v>
      </c>
    </row>
    <row r="604" spans="1:25">
      <c r="A604" s="122"/>
      <c r="B604" s="103">
        <v>1</v>
      </c>
      <c r="C604" s="92">
        <v>4</v>
      </c>
      <c r="D604" s="137" t="s">
        <v>137</v>
      </c>
      <c r="E604" s="141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116" t="s">
        <v>137</v>
      </c>
    </row>
    <row r="605" spans="1:25">
      <c r="A605" s="122"/>
      <c r="B605" s="103">
        <v>1</v>
      </c>
      <c r="C605" s="92">
        <v>5</v>
      </c>
      <c r="D605" s="137" t="s">
        <v>137</v>
      </c>
      <c r="E605" s="141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117"/>
    </row>
    <row r="606" spans="1:25">
      <c r="A606" s="122"/>
      <c r="B606" s="103">
        <v>1</v>
      </c>
      <c r="C606" s="92">
        <v>6</v>
      </c>
      <c r="D606" s="137" t="s">
        <v>137</v>
      </c>
      <c r="E606" s="141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117"/>
    </row>
    <row r="607" spans="1:25">
      <c r="A607" s="122"/>
      <c r="B607" s="104" t="s">
        <v>155</v>
      </c>
      <c r="C607" s="96"/>
      <c r="D607" s="110" t="s">
        <v>330</v>
      </c>
      <c r="E607" s="141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117"/>
    </row>
    <row r="608" spans="1:25">
      <c r="A608" s="122"/>
      <c r="B608" s="2" t="s">
        <v>156</v>
      </c>
      <c r="C608" s="118"/>
      <c r="D608" s="95" t="s">
        <v>330</v>
      </c>
      <c r="E608" s="141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117"/>
    </row>
    <row r="609" spans="1:25">
      <c r="A609" s="122"/>
      <c r="B609" s="2" t="s">
        <v>157</v>
      </c>
      <c r="C609" s="118"/>
      <c r="D609" s="95" t="s">
        <v>330</v>
      </c>
      <c r="E609" s="178"/>
      <c r="F609" s="179"/>
      <c r="G609" s="179"/>
      <c r="H609" s="179"/>
      <c r="I609" s="179"/>
      <c r="J609" s="179"/>
      <c r="K609" s="179"/>
      <c r="L609" s="179"/>
      <c r="M609" s="179"/>
      <c r="N609" s="179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17"/>
    </row>
    <row r="610" spans="1:25">
      <c r="A610" s="122"/>
      <c r="B610" s="2" t="s">
        <v>93</v>
      </c>
      <c r="C610" s="118"/>
      <c r="D610" s="97" t="s">
        <v>330</v>
      </c>
      <c r="E610" s="141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120"/>
    </row>
    <row r="611" spans="1:25">
      <c r="A611" s="122"/>
      <c r="B611" s="105" t="s">
        <v>158</v>
      </c>
      <c r="C611" s="118"/>
      <c r="D611" s="97" t="s">
        <v>330</v>
      </c>
      <c r="E611" s="141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120"/>
    </row>
    <row r="612" spans="1:25">
      <c r="B612" s="128"/>
      <c r="C612" s="104"/>
      <c r="D612" s="115"/>
    </row>
    <row r="613" spans="1:25">
      <c r="B613" s="132" t="s">
        <v>259</v>
      </c>
      <c r="Y613" s="116" t="s">
        <v>170</v>
      </c>
    </row>
    <row r="614" spans="1:25">
      <c r="A614" s="112" t="s">
        <v>27</v>
      </c>
      <c r="B614" s="102" t="s">
        <v>119</v>
      </c>
      <c r="C614" s="99" t="s">
        <v>120</v>
      </c>
      <c r="D614" s="100" t="s">
        <v>141</v>
      </c>
      <c r="E614" s="141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116">
        <v>1</v>
      </c>
    </row>
    <row r="615" spans="1:25">
      <c r="A615" s="122"/>
      <c r="B615" s="103" t="s">
        <v>142</v>
      </c>
      <c r="C615" s="92" t="s">
        <v>142</v>
      </c>
      <c r="D615" s="139" t="s">
        <v>144</v>
      </c>
      <c r="E615" s="141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116" t="s">
        <v>3</v>
      </c>
    </row>
    <row r="616" spans="1:25">
      <c r="A616" s="122"/>
      <c r="B616" s="103"/>
      <c r="C616" s="92"/>
      <c r="D616" s="93" t="s">
        <v>171</v>
      </c>
      <c r="E616" s="141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116">
        <v>2</v>
      </c>
    </row>
    <row r="617" spans="1:25">
      <c r="A617" s="122"/>
      <c r="B617" s="103"/>
      <c r="C617" s="92"/>
      <c r="D617" s="113"/>
      <c r="E617" s="141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116">
        <v>2</v>
      </c>
    </row>
    <row r="618" spans="1:25">
      <c r="A618" s="122"/>
      <c r="B618" s="102">
        <v>1</v>
      </c>
      <c r="C618" s="98">
        <v>1</v>
      </c>
      <c r="D618" s="138" t="s">
        <v>135</v>
      </c>
      <c r="E618" s="141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116">
        <v>1</v>
      </c>
    </row>
    <row r="619" spans="1:25">
      <c r="A619" s="122"/>
      <c r="B619" s="103">
        <v>1</v>
      </c>
      <c r="C619" s="92">
        <v>2</v>
      </c>
      <c r="D619" s="137" t="s">
        <v>135</v>
      </c>
      <c r="E619" s="141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116">
        <v>7</v>
      </c>
    </row>
    <row r="620" spans="1:25">
      <c r="A620" s="122"/>
      <c r="B620" s="103">
        <v>1</v>
      </c>
      <c r="C620" s="92">
        <v>3</v>
      </c>
      <c r="D620" s="137" t="s">
        <v>135</v>
      </c>
      <c r="E620" s="141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116">
        <v>16</v>
      </c>
    </row>
    <row r="621" spans="1:25">
      <c r="A621" s="122"/>
      <c r="B621" s="103">
        <v>1</v>
      </c>
      <c r="C621" s="92">
        <v>4</v>
      </c>
      <c r="D621" s="137" t="s">
        <v>135</v>
      </c>
      <c r="E621" s="141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116" t="s">
        <v>135</v>
      </c>
    </row>
    <row r="622" spans="1:25">
      <c r="A622" s="122"/>
      <c r="B622" s="103">
        <v>1</v>
      </c>
      <c r="C622" s="92">
        <v>5</v>
      </c>
      <c r="D622" s="137" t="s">
        <v>135</v>
      </c>
      <c r="E622" s="141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117"/>
    </row>
    <row r="623" spans="1:25">
      <c r="A623" s="122"/>
      <c r="B623" s="103">
        <v>1</v>
      </c>
      <c r="C623" s="92">
        <v>6</v>
      </c>
      <c r="D623" s="137" t="s">
        <v>135</v>
      </c>
      <c r="E623" s="141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117"/>
    </row>
    <row r="624" spans="1:25">
      <c r="A624" s="122"/>
      <c r="B624" s="104" t="s">
        <v>155</v>
      </c>
      <c r="C624" s="96"/>
      <c r="D624" s="110" t="s">
        <v>330</v>
      </c>
      <c r="E624" s="141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117"/>
    </row>
    <row r="625" spans="1:25">
      <c r="A625" s="122"/>
      <c r="B625" s="2" t="s">
        <v>156</v>
      </c>
      <c r="C625" s="118"/>
      <c r="D625" s="95" t="s">
        <v>330</v>
      </c>
      <c r="E625" s="141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117"/>
    </row>
    <row r="626" spans="1:25">
      <c r="A626" s="122"/>
      <c r="B626" s="2" t="s">
        <v>157</v>
      </c>
      <c r="C626" s="118"/>
      <c r="D626" s="95" t="s">
        <v>330</v>
      </c>
      <c r="E626" s="178"/>
      <c r="F626" s="179"/>
      <c r="G626" s="179"/>
      <c r="H626" s="179"/>
      <c r="I626" s="179"/>
      <c r="J626" s="179"/>
      <c r="K626" s="179"/>
      <c r="L626" s="179"/>
      <c r="M626" s="179"/>
      <c r="N626" s="179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17"/>
    </row>
    <row r="627" spans="1:25">
      <c r="A627" s="122"/>
      <c r="B627" s="2" t="s">
        <v>93</v>
      </c>
      <c r="C627" s="118"/>
      <c r="D627" s="97" t="s">
        <v>330</v>
      </c>
      <c r="E627" s="141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120"/>
    </row>
    <row r="628" spans="1:25">
      <c r="A628" s="122"/>
      <c r="B628" s="105" t="s">
        <v>158</v>
      </c>
      <c r="C628" s="118"/>
      <c r="D628" s="97" t="s">
        <v>330</v>
      </c>
      <c r="E628" s="141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120"/>
    </row>
    <row r="629" spans="1:25">
      <c r="B629" s="128"/>
      <c r="C629" s="104"/>
      <c r="D629" s="115"/>
    </row>
    <row r="630" spans="1:25">
      <c r="B630" s="132" t="s">
        <v>303</v>
      </c>
      <c r="Y630" s="116" t="s">
        <v>170</v>
      </c>
    </row>
    <row r="631" spans="1:25">
      <c r="A631" s="112" t="s">
        <v>30</v>
      </c>
      <c r="B631" s="102" t="s">
        <v>119</v>
      </c>
      <c r="C631" s="99" t="s">
        <v>120</v>
      </c>
      <c r="D631" s="100" t="s">
        <v>141</v>
      </c>
      <c r="E631" s="141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116">
        <v>1</v>
      </c>
    </row>
    <row r="632" spans="1:25">
      <c r="A632" s="122"/>
      <c r="B632" s="103" t="s">
        <v>142</v>
      </c>
      <c r="C632" s="92" t="s">
        <v>142</v>
      </c>
      <c r="D632" s="139" t="s">
        <v>144</v>
      </c>
      <c r="E632" s="141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116" t="s">
        <v>3</v>
      </c>
    </row>
    <row r="633" spans="1:25">
      <c r="A633" s="122"/>
      <c r="B633" s="103"/>
      <c r="C633" s="92"/>
      <c r="D633" s="93" t="s">
        <v>171</v>
      </c>
      <c r="E633" s="141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116">
        <v>1</v>
      </c>
    </row>
    <row r="634" spans="1:25">
      <c r="A634" s="122"/>
      <c r="B634" s="103"/>
      <c r="C634" s="92"/>
      <c r="D634" s="113"/>
      <c r="E634" s="141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116">
        <v>1</v>
      </c>
    </row>
    <row r="635" spans="1:25">
      <c r="A635" s="122"/>
      <c r="B635" s="102">
        <v>1</v>
      </c>
      <c r="C635" s="98">
        <v>1</v>
      </c>
      <c r="D635" s="180">
        <v>14.2</v>
      </c>
      <c r="E635" s="181"/>
      <c r="F635" s="182"/>
      <c r="G635" s="182"/>
      <c r="H635" s="182"/>
      <c r="I635" s="182"/>
      <c r="J635" s="182"/>
      <c r="K635" s="182"/>
      <c r="L635" s="182"/>
      <c r="M635" s="182"/>
      <c r="N635" s="182"/>
      <c r="O635" s="182"/>
      <c r="P635" s="182"/>
      <c r="Q635" s="182"/>
      <c r="R635" s="182"/>
      <c r="S635" s="182"/>
      <c r="T635" s="182"/>
      <c r="U635" s="182"/>
      <c r="V635" s="182"/>
      <c r="W635" s="182"/>
      <c r="X635" s="182"/>
      <c r="Y635" s="183">
        <v>1</v>
      </c>
    </row>
    <row r="636" spans="1:25">
      <c r="A636" s="122"/>
      <c r="B636" s="103">
        <v>1</v>
      </c>
      <c r="C636" s="92">
        <v>2</v>
      </c>
      <c r="D636" s="184">
        <v>13.5</v>
      </c>
      <c r="E636" s="181"/>
      <c r="F636" s="182"/>
      <c r="G636" s="182"/>
      <c r="H636" s="182"/>
      <c r="I636" s="182"/>
      <c r="J636" s="182"/>
      <c r="K636" s="182"/>
      <c r="L636" s="182"/>
      <c r="M636" s="182"/>
      <c r="N636" s="182"/>
      <c r="O636" s="182"/>
      <c r="P636" s="182"/>
      <c r="Q636" s="182"/>
      <c r="R636" s="182"/>
      <c r="S636" s="182"/>
      <c r="T636" s="182"/>
      <c r="U636" s="182"/>
      <c r="V636" s="182"/>
      <c r="W636" s="182"/>
      <c r="X636" s="182"/>
      <c r="Y636" s="183">
        <v>8</v>
      </c>
    </row>
    <row r="637" spans="1:25">
      <c r="A637" s="122"/>
      <c r="B637" s="103">
        <v>1</v>
      </c>
      <c r="C637" s="92">
        <v>3</v>
      </c>
      <c r="D637" s="184">
        <v>13.7</v>
      </c>
      <c r="E637" s="181"/>
      <c r="F637" s="182"/>
      <c r="G637" s="182"/>
      <c r="H637" s="182"/>
      <c r="I637" s="182"/>
      <c r="J637" s="182"/>
      <c r="K637" s="182"/>
      <c r="L637" s="182"/>
      <c r="M637" s="182"/>
      <c r="N637" s="182"/>
      <c r="O637" s="182"/>
      <c r="P637" s="182"/>
      <c r="Q637" s="182"/>
      <c r="R637" s="182"/>
      <c r="S637" s="182"/>
      <c r="T637" s="182"/>
      <c r="U637" s="182"/>
      <c r="V637" s="182"/>
      <c r="W637" s="182"/>
      <c r="X637" s="182"/>
      <c r="Y637" s="183">
        <v>16</v>
      </c>
    </row>
    <row r="638" spans="1:25">
      <c r="A638" s="122"/>
      <c r="B638" s="103">
        <v>1</v>
      </c>
      <c r="C638" s="92">
        <v>4</v>
      </c>
      <c r="D638" s="184">
        <v>13.7</v>
      </c>
      <c r="E638" s="181"/>
      <c r="F638" s="182"/>
      <c r="G638" s="182"/>
      <c r="H638" s="182"/>
      <c r="I638" s="182"/>
      <c r="J638" s="182"/>
      <c r="K638" s="182"/>
      <c r="L638" s="182"/>
      <c r="M638" s="182"/>
      <c r="N638" s="182"/>
      <c r="O638" s="182"/>
      <c r="P638" s="182"/>
      <c r="Q638" s="182"/>
      <c r="R638" s="182"/>
      <c r="S638" s="182"/>
      <c r="T638" s="182"/>
      <c r="U638" s="182"/>
      <c r="V638" s="182"/>
      <c r="W638" s="182"/>
      <c r="X638" s="182"/>
      <c r="Y638" s="183">
        <v>13.95</v>
      </c>
    </row>
    <row r="639" spans="1:25">
      <c r="A639" s="122"/>
      <c r="B639" s="103">
        <v>1</v>
      </c>
      <c r="C639" s="92">
        <v>5</v>
      </c>
      <c r="D639" s="184">
        <v>13.4</v>
      </c>
      <c r="E639" s="181"/>
      <c r="F639" s="182"/>
      <c r="G639" s="182"/>
      <c r="H639" s="182"/>
      <c r="I639" s="182"/>
      <c r="J639" s="182"/>
      <c r="K639" s="182"/>
      <c r="L639" s="182"/>
      <c r="M639" s="182"/>
      <c r="N639" s="182"/>
      <c r="O639" s="182"/>
      <c r="P639" s="182"/>
      <c r="Q639" s="182"/>
      <c r="R639" s="182"/>
      <c r="S639" s="182"/>
      <c r="T639" s="182"/>
      <c r="U639" s="182"/>
      <c r="V639" s="182"/>
      <c r="W639" s="182"/>
      <c r="X639" s="182"/>
      <c r="Y639" s="185"/>
    </row>
    <row r="640" spans="1:25">
      <c r="A640" s="122"/>
      <c r="B640" s="103">
        <v>1</v>
      </c>
      <c r="C640" s="92">
        <v>6</v>
      </c>
      <c r="D640" s="184">
        <v>15.2</v>
      </c>
      <c r="E640" s="181"/>
      <c r="F640" s="182"/>
      <c r="G640" s="182"/>
      <c r="H640" s="182"/>
      <c r="I640" s="182"/>
      <c r="J640" s="182"/>
      <c r="K640" s="182"/>
      <c r="L640" s="182"/>
      <c r="M640" s="182"/>
      <c r="N640" s="182"/>
      <c r="O640" s="182"/>
      <c r="P640" s="182"/>
      <c r="Q640" s="182"/>
      <c r="R640" s="182"/>
      <c r="S640" s="182"/>
      <c r="T640" s="182"/>
      <c r="U640" s="182"/>
      <c r="V640" s="182"/>
      <c r="W640" s="182"/>
      <c r="X640" s="182"/>
      <c r="Y640" s="185"/>
    </row>
    <row r="641" spans="1:25">
      <c r="A641" s="122"/>
      <c r="B641" s="104" t="s">
        <v>155</v>
      </c>
      <c r="C641" s="96"/>
      <c r="D641" s="186">
        <v>13.950000000000001</v>
      </c>
      <c r="E641" s="181"/>
      <c r="F641" s="182"/>
      <c r="G641" s="182"/>
      <c r="H641" s="182"/>
      <c r="I641" s="182"/>
      <c r="J641" s="182"/>
      <c r="K641" s="182"/>
      <c r="L641" s="182"/>
      <c r="M641" s="182"/>
      <c r="N641" s="182"/>
      <c r="O641" s="182"/>
      <c r="P641" s="182"/>
      <c r="Q641" s="182"/>
      <c r="R641" s="182"/>
      <c r="S641" s="182"/>
      <c r="T641" s="182"/>
      <c r="U641" s="182"/>
      <c r="V641" s="182"/>
      <c r="W641" s="182"/>
      <c r="X641" s="182"/>
      <c r="Y641" s="185"/>
    </row>
    <row r="642" spans="1:25">
      <c r="A642" s="122"/>
      <c r="B642" s="2" t="s">
        <v>156</v>
      </c>
      <c r="C642" s="118"/>
      <c r="D642" s="187">
        <v>13.7</v>
      </c>
      <c r="E642" s="181"/>
      <c r="F642" s="182"/>
      <c r="G642" s="182"/>
      <c r="H642" s="182"/>
      <c r="I642" s="182"/>
      <c r="J642" s="182"/>
      <c r="K642" s="182"/>
      <c r="L642" s="182"/>
      <c r="M642" s="182"/>
      <c r="N642" s="182"/>
      <c r="O642" s="182"/>
      <c r="P642" s="182"/>
      <c r="Q642" s="182"/>
      <c r="R642" s="182"/>
      <c r="S642" s="182"/>
      <c r="T642" s="182"/>
      <c r="U642" s="182"/>
      <c r="V642" s="182"/>
      <c r="W642" s="182"/>
      <c r="X642" s="182"/>
      <c r="Y642" s="185"/>
    </row>
    <row r="643" spans="1:25">
      <c r="A643" s="122"/>
      <c r="B643" s="2" t="s">
        <v>157</v>
      </c>
      <c r="C643" s="118"/>
      <c r="D643" s="187">
        <v>0.67156533561523235</v>
      </c>
      <c r="E643" s="181"/>
      <c r="F643" s="182"/>
      <c r="G643" s="182"/>
      <c r="H643" s="182"/>
      <c r="I643" s="182"/>
      <c r="J643" s="182"/>
      <c r="K643" s="182"/>
      <c r="L643" s="182"/>
      <c r="M643" s="182"/>
      <c r="N643" s="182"/>
      <c r="O643" s="182"/>
      <c r="P643" s="182"/>
      <c r="Q643" s="182"/>
      <c r="R643" s="182"/>
      <c r="S643" s="182"/>
      <c r="T643" s="182"/>
      <c r="U643" s="182"/>
      <c r="V643" s="182"/>
      <c r="W643" s="182"/>
      <c r="X643" s="182"/>
      <c r="Y643" s="185"/>
    </row>
    <row r="644" spans="1:25">
      <c r="A644" s="122"/>
      <c r="B644" s="2" t="s">
        <v>93</v>
      </c>
      <c r="C644" s="118"/>
      <c r="D644" s="97">
        <v>4.8140884273493355E-2</v>
      </c>
      <c r="E644" s="141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120"/>
    </row>
    <row r="645" spans="1:25">
      <c r="A645" s="122"/>
      <c r="B645" s="105" t="s">
        <v>158</v>
      </c>
      <c r="C645" s="118"/>
      <c r="D645" s="97">
        <v>2.2204460492503131E-16</v>
      </c>
      <c r="E645" s="141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120"/>
    </row>
    <row r="646" spans="1:25">
      <c r="B646" s="128"/>
      <c r="C646" s="104"/>
      <c r="D646" s="115"/>
    </row>
    <row r="647" spans="1:25">
      <c r="B647" s="132" t="s">
        <v>304</v>
      </c>
      <c r="Y647" s="116" t="s">
        <v>170</v>
      </c>
    </row>
    <row r="648" spans="1:25">
      <c r="A648" s="112" t="s">
        <v>61</v>
      </c>
      <c r="B648" s="102" t="s">
        <v>119</v>
      </c>
      <c r="C648" s="99" t="s">
        <v>120</v>
      </c>
      <c r="D648" s="100" t="s">
        <v>141</v>
      </c>
      <c r="E648" s="141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116">
        <v>1</v>
      </c>
    </row>
    <row r="649" spans="1:25">
      <c r="A649" s="122"/>
      <c r="B649" s="103" t="s">
        <v>142</v>
      </c>
      <c r="C649" s="92" t="s">
        <v>142</v>
      </c>
      <c r="D649" s="139" t="s">
        <v>144</v>
      </c>
      <c r="E649" s="141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116" t="s">
        <v>1</v>
      </c>
    </row>
    <row r="650" spans="1:25">
      <c r="A650" s="122"/>
      <c r="B650" s="103"/>
      <c r="C650" s="92"/>
      <c r="D650" s="93" t="s">
        <v>171</v>
      </c>
      <c r="E650" s="141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116">
        <v>3</v>
      </c>
    </row>
    <row r="651" spans="1:25">
      <c r="A651" s="122"/>
      <c r="B651" s="103"/>
      <c r="C651" s="92"/>
      <c r="D651" s="113"/>
      <c r="E651" s="141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116">
        <v>3</v>
      </c>
    </row>
    <row r="652" spans="1:25">
      <c r="A652" s="122"/>
      <c r="B652" s="102">
        <v>1</v>
      </c>
      <c r="C652" s="98">
        <v>1</v>
      </c>
      <c r="D652" s="205">
        <v>0.31</v>
      </c>
      <c r="E652" s="206"/>
      <c r="F652" s="207"/>
      <c r="G652" s="207"/>
      <c r="H652" s="207"/>
      <c r="I652" s="207"/>
      <c r="J652" s="207"/>
      <c r="K652" s="207"/>
      <c r="L652" s="207"/>
      <c r="M652" s="207"/>
      <c r="N652" s="207"/>
      <c r="O652" s="207"/>
      <c r="P652" s="207"/>
      <c r="Q652" s="207"/>
      <c r="R652" s="207"/>
      <c r="S652" s="207"/>
      <c r="T652" s="207"/>
      <c r="U652" s="207"/>
      <c r="V652" s="207"/>
      <c r="W652" s="207"/>
      <c r="X652" s="207"/>
      <c r="Y652" s="208">
        <v>1</v>
      </c>
    </row>
    <row r="653" spans="1:25">
      <c r="A653" s="122"/>
      <c r="B653" s="103">
        <v>1</v>
      </c>
      <c r="C653" s="92">
        <v>2</v>
      </c>
      <c r="D653" s="209">
        <v>0.28999999999999998</v>
      </c>
      <c r="E653" s="206"/>
      <c r="F653" s="207"/>
      <c r="G653" s="207"/>
      <c r="H653" s="207"/>
      <c r="I653" s="207"/>
      <c r="J653" s="207"/>
      <c r="K653" s="207"/>
      <c r="L653" s="207"/>
      <c r="M653" s="207"/>
      <c r="N653" s="207"/>
      <c r="O653" s="207"/>
      <c r="P653" s="207"/>
      <c r="Q653" s="207"/>
      <c r="R653" s="207"/>
      <c r="S653" s="207"/>
      <c r="T653" s="207"/>
      <c r="U653" s="207"/>
      <c r="V653" s="207"/>
      <c r="W653" s="207"/>
      <c r="X653" s="207"/>
      <c r="Y653" s="208">
        <v>9</v>
      </c>
    </row>
    <row r="654" spans="1:25">
      <c r="A654" s="122"/>
      <c r="B654" s="103">
        <v>1</v>
      </c>
      <c r="C654" s="92">
        <v>3</v>
      </c>
      <c r="D654" s="209">
        <v>0.3</v>
      </c>
      <c r="E654" s="206"/>
      <c r="F654" s="207"/>
      <c r="G654" s="207"/>
      <c r="H654" s="207"/>
      <c r="I654" s="207"/>
      <c r="J654" s="207"/>
      <c r="K654" s="207"/>
      <c r="L654" s="207"/>
      <c r="M654" s="207"/>
      <c r="N654" s="207"/>
      <c r="O654" s="207"/>
      <c r="P654" s="207"/>
      <c r="Q654" s="207"/>
      <c r="R654" s="207"/>
      <c r="S654" s="207"/>
      <c r="T654" s="207"/>
      <c r="U654" s="207"/>
      <c r="V654" s="207"/>
      <c r="W654" s="207"/>
      <c r="X654" s="207"/>
      <c r="Y654" s="208">
        <v>16</v>
      </c>
    </row>
    <row r="655" spans="1:25">
      <c r="A655" s="122"/>
      <c r="B655" s="103">
        <v>1</v>
      </c>
      <c r="C655" s="92">
        <v>4</v>
      </c>
      <c r="D655" s="209">
        <v>0.31</v>
      </c>
      <c r="E655" s="206"/>
      <c r="F655" s="207"/>
      <c r="G655" s="207"/>
      <c r="H655" s="207"/>
      <c r="I655" s="207"/>
      <c r="J655" s="207"/>
      <c r="K655" s="207"/>
      <c r="L655" s="207"/>
      <c r="M655" s="207"/>
      <c r="N655" s="207"/>
      <c r="O655" s="207"/>
      <c r="P655" s="207"/>
      <c r="Q655" s="207"/>
      <c r="R655" s="207"/>
      <c r="S655" s="207"/>
      <c r="T655" s="207"/>
      <c r="U655" s="207"/>
      <c r="V655" s="207"/>
      <c r="W655" s="207"/>
      <c r="X655" s="207"/>
      <c r="Y655" s="208">
        <v>0.30333333333333301</v>
      </c>
    </row>
    <row r="656" spans="1:25">
      <c r="A656" s="122"/>
      <c r="B656" s="103">
        <v>1</v>
      </c>
      <c r="C656" s="92">
        <v>5</v>
      </c>
      <c r="D656" s="209">
        <v>0.3</v>
      </c>
      <c r="E656" s="206"/>
      <c r="F656" s="207"/>
      <c r="G656" s="207"/>
      <c r="H656" s="207"/>
      <c r="I656" s="207"/>
      <c r="J656" s="207"/>
      <c r="K656" s="207"/>
      <c r="L656" s="207"/>
      <c r="M656" s="207"/>
      <c r="N656" s="207"/>
      <c r="O656" s="207"/>
      <c r="P656" s="207"/>
      <c r="Q656" s="207"/>
      <c r="R656" s="207"/>
      <c r="S656" s="207"/>
      <c r="T656" s="207"/>
      <c r="U656" s="207"/>
      <c r="V656" s="207"/>
      <c r="W656" s="207"/>
      <c r="X656" s="207"/>
      <c r="Y656" s="119"/>
    </row>
    <row r="657" spans="1:25">
      <c r="A657" s="122"/>
      <c r="B657" s="103">
        <v>1</v>
      </c>
      <c r="C657" s="92">
        <v>6</v>
      </c>
      <c r="D657" s="209">
        <v>0.31</v>
      </c>
      <c r="E657" s="206"/>
      <c r="F657" s="207"/>
      <c r="G657" s="207"/>
      <c r="H657" s="207"/>
      <c r="I657" s="207"/>
      <c r="J657" s="207"/>
      <c r="K657" s="207"/>
      <c r="L657" s="207"/>
      <c r="M657" s="207"/>
      <c r="N657" s="207"/>
      <c r="O657" s="207"/>
      <c r="P657" s="207"/>
      <c r="Q657" s="207"/>
      <c r="R657" s="207"/>
      <c r="S657" s="207"/>
      <c r="T657" s="207"/>
      <c r="U657" s="207"/>
      <c r="V657" s="207"/>
      <c r="W657" s="207"/>
      <c r="X657" s="207"/>
      <c r="Y657" s="119"/>
    </row>
    <row r="658" spans="1:25">
      <c r="A658" s="122"/>
      <c r="B658" s="104" t="s">
        <v>155</v>
      </c>
      <c r="C658" s="96"/>
      <c r="D658" s="210">
        <v>0.30333333333333334</v>
      </c>
      <c r="E658" s="206"/>
      <c r="F658" s="207"/>
      <c r="G658" s="207"/>
      <c r="H658" s="207"/>
      <c r="I658" s="207"/>
      <c r="J658" s="207"/>
      <c r="K658" s="207"/>
      <c r="L658" s="207"/>
      <c r="M658" s="207"/>
      <c r="N658" s="207"/>
      <c r="O658" s="207"/>
      <c r="P658" s="207"/>
      <c r="Q658" s="207"/>
      <c r="R658" s="207"/>
      <c r="S658" s="207"/>
      <c r="T658" s="207"/>
      <c r="U658" s="207"/>
      <c r="V658" s="207"/>
      <c r="W658" s="207"/>
      <c r="X658" s="207"/>
      <c r="Y658" s="119"/>
    </row>
    <row r="659" spans="1:25">
      <c r="A659" s="122"/>
      <c r="B659" s="2" t="s">
        <v>156</v>
      </c>
      <c r="C659" s="118"/>
      <c r="D659" s="111">
        <v>0.30499999999999999</v>
      </c>
      <c r="E659" s="206"/>
      <c r="F659" s="207"/>
      <c r="G659" s="207"/>
      <c r="H659" s="207"/>
      <c r="I659" s="207"/>
      <c r="J659" s="207"/>
      <c r="K659" s="207"/>
      <c r="L659" s="207"/>
      <c r="M659" s="207"/>
      <c r="N659" s="207"/>
      <c r="O659" s="207"/>
      <c r="P659" s="207"/>
      <c r="Q659" s="207"/>
      <c r="R659" s="207"/>
      <c r="S659" s="207"/>
      <c r="T659" s="207"/>
      <c r="U659" s="207"/>
      <c r="V659" s="207"/>
      <c r="W659" s="207"/>
      <c r="X659" s="207"/>
      <c r="Y659" s="119"/>
    </row>
    <row r="660" spans="1:25">
      <c r="A660" s="122"/>
      <c r="B660" s="2" t="s">
        <v>157</v>
      </c>
      <c r="C660" s="118"/>
      <c r="D660" s="111">
        <v>8.1649658092772682E-3</v>
      </c>
      <c r="E660" s="141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119"/>
    </row>
    <row r="661" spans="1:25">
      <c r="A661" s="122"/>
      <c r="B661" s="2" t="s">
        <v>93</v>
      </c>
      <c r="C661" s="118"/>
      <c r="D661" s="97">
        <v>2.6917469700914069E-2</v>
      </c>
      <c r="E661" s="141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120"/>
    </row>
    <row r="662" spans="1:25">
      <c r="A662" s="122"/>
      <c r="B662" s="105" t="s">
        <v>158</v>
      </c>
      <c r="C662" s="118"/>
      <c r="D662" s="97">
        <v>1.1102230246251565E-15</v>
      </c>
      <c r="E662" s="141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120"/>
    </row>
    <row r="663" spans="1:25">
      <c r="B663" s="128"/>
      <c r="C663" s="104"/>
      <c r="D663" s="115"/>
    </row>
    <row r="664" spans="1:25">
      <c r="B664" s="132" t="s">
        <v>305</v>
      </c>
      <c r="Y664" s="116" t="s">
        <v>170</v>
      </c>
    </row>
    <row r="665" spans="1:25">
      <c r="A665" s="112" t="s">
        <v>32</v>
      </c>
      <c r="B665" s="102" t="s">
        <v>119</v>
      </c>
      <c r="C665" s="99" t="s">
        <v>120</v>
      </c>
      <c r="D665" s="100" t="s">
        <v>141</v>
      </c>
      <c r="E665" s="141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116">
        <v>1</v>
      </c>
    </row>
    <row r="666" spans="1:25">
      <c r="A666" s="122"/>
      <c r="B666" s="103" t="s">
        <v>142</v>
      </c>
      <c r="C666" s="92" t="s">
        <v>142</v>
      </c>
      <c r="D666" s="139" t="s">
        <v>144</v>
      </c>
      <c r="E666" s="141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116" t="s">
        <v>3</v>
      </c>
    </row>
    <row r="667" spans="1:25">
      <c r="A667" s="122"/>
      <c r="B667" s="103"/>
      <c r="C667" s="92"/>
      <c r="D667" s="93" t="s">
        <v>171</v>
      </c>
      <c r="E667" s="141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116">
        <v>2</v>
      </c>
    </row>
    <row r="668" spans="1:25">
      <c r="A668" s="122"/>
      <c r="B668" s="103"/>
      <c r="C668" s="92"/>
      <c r="D668" s="113"/>
      <c r="E668" s="141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116">
        <v>2</v>
      </c>
    </row>
    <row r="669" spans="1:25">
      <c r="A669" s="122"/>
      <c r="B669" s="102">
        <v>1</v>
      </c>
      <c r="C669" s="98">
        <v>1</v>
      </c>
      <c r="D669" s="106">
        <v>4</v>
      </c>
      <c r="E669" s="141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116">
        <v>1</v>
      </c>
    </row>
    <row r="670" spans="1:25">
      <c r="A670" s="122"/>
      <c r="B670" s="103">
        <v>1</v>
      </c>
      <c r="C670" s="92">
        <v>2</v>
      </c>
      <c r="D670" s="94">
        <v>3.5</v>
      </c>
      <c r="E670" s="141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116">
        <v>12</v>
      </c>
    </row>
    <row r="671" spans="1:25">
      <c r="A671" s="122"/>
      <c r="B671" s="103">
        <v>1</v>
      </c>
      <c r="C671" s="92">
        <v>3</v>
      </c>
      <c r="D671" s="94">
        <v>3.6</v>
      </c>
      <c r="E671" s="141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116">
        <v>16</v>
      </c>
    </row>
    <row r="672" spans="1:25">
      <c r="A672" s="122"/>
      <c r="B672" s="103">
        <v>1</v>
      </c>
      <c r="C672" s="92">
        <v>4</v>
      </c>
      <c r="D672" s="94">
        <v>3.8</v>
      </c>
      <c r="E672" s="141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116">
        <v>3.5833333333333299</v>
      </c>
    </row>
    <row r="673" spans="1:25">
      <c r="A673" s="122"/>
      <c r="B673" s="103">
        <v>1</v>
      </c>
      <c r="C673" s="92">
        <v>5</v>
      </c>
      <c r="D673" s="94">
        <v>3.3</v>
      </c>
      <c r="E673" s="141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117"/>
    </row>
    <row r="674" spans="1:25">
      <c r="A674" s="122"/>
      <c r="B674" s="103">
        <v>1</v>
      </c>
      <c r="C674" s="92">
        <v>6</v>
      </c>
      <c r="D674" s="94">
        <v>3.3</v>
      </c>
      <c r="E674" s="141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117"/>
    </row>
    <row r="675" spans="1:25">
      <c r="A675" s="122"/>
      <c r="B675" s="104" t="s">
        <v>155</v>
      </c>
      <c r="C675" s="96"/>
      <c r="D675" s="110">
        <v>3.5833333333333335</v>
      </c>
      <c r="E675" s="141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117"/>
    </row>
    <row r="676" spans="1:25">
      <c r="A676" s="122"/>
      <c r="B676" s="2" t="s">
        <v>156</v>
      </c>
      <c r="C676" s="118"/>
      <c r="D676" s="95">
        <v>3.55</v>
      </c>
      <c r="E676" s="141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117"/>
    </row>
    <row r="677" spans="1:25">
      <c r="A677" s="122"/>
      <c r="B677" s="2" t="s">
        <v>157</v>
      </c>
      <c r="C677" s="118"/>
      <c r="D677" s="95">
        <v>0.2786873995477131</v>
      </c>
      <c r="E677" s="178"/>
      <c r="F677" s="179"/>
      <c r="G677" s="179"/>
      <c r="H677" s="179"/>
      <c r="I677" s="179"/>
      <c r="J677" s="179"/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17"/>
    </row>
    <row r="678" spans="1:25">
      <c r="A678" s="122"/>
      <c r="B678" s="2" t="s">
        <v>93</v>
      </c>
      <c r="C678" s="118"/>
      <c r="D678" s="97">
        <v>7.777322778075714E-2</v>
      </c>
      <c r="E678" s="141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120"/>
    </row>
    <row r="679" spans="1:25">
      <c r="A679" s="122"/>
      <c r="B679" s="105" t="s">
        <v>158</v>
      </c>
      <c r="C679" s="118"/>
      <c r="D679" s="97">
        <v>8.8817841970012523E-16</v>
      </c>
      <c r="E679" s="141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120"/>
    </row>
    <row r="680" spans="1:25">
      <c r="B680" s="128"/>
      <c r="C680" s="104"/>
      <c r="D680" s="115"/>
    </row>
    <row r="681" spans="1:25">
      <c r="B681" s="132" t="s">
        <v>306</v>
      </c>
      <c r="Y681" s="116" t="s">
        <v>170</v>
      </c>
    </row>
    <row r="682" spans="1:25">
      <c r="A682" s="112" t="s">
        <v>65</v>
      </c>
      <c r="B682" s="102" t="s">
        <v>119</v>
      </c>
      <c r="C682" s="99" t="s">
        <v>120</v>
      </c>
      <c r="D682" s="100" t="s">
        <v>141</v>
      </c>
      <c r="E682" s="141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116">
        <v>1</v>
      </c>
    </row>
    <row r="683" spans="1:25">
      <c r="A683" s="122"/>
      <c r="B683" s="103" t="s">
        <v>142</v>
      </c>
      <c r="C683" s="92" t="s">
        <v>142</v>
      </c>
      <c r="D683" s="139" t="s">
        <v>144</v>
      </c>
      <c r="E683" s="141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116" t="s">
        <v>3</v>
      </c>
    </row>
    <row r="684" spans="1:25">
      <c r="A684" s="122"/>
      <c r="B684" s="103"/>
      <c r="C684" s="92"/>
      <c r="D684" s="93" t="s">
        <v>171</v>
      </c>
      <c r="E684" s="141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116">
        <v>0</v>
      </c>
    </row>
    <row r="685" spans="1:25">
      <c r="A685" s="122"/>
      <c r="B685" s="103"/>
      <c r="C685" s="92"/>
      <c r="D685" s="113"/>
      <c r="E685" s="141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116">
        <v>0</v>
      </c>
    </row>
    <row r="686" spans="1:25">
      <c r="A686" s="122"/>
      <c r="B686" s="102">
        <v>1</v>
      </c>
      <c r="C686" s="98">
        <v>1</v>
      </c>
      <c r="D686" s="188">
        <v>109</v>
      </c>
      <c r="E686" s="189"/>
      <c r="F686" s="190"/>
      <c r="G686" s="190"/>
      <c r="H686" s="190"/>
      <c r="I686" s="190"/>
      <c r="J686" s="190"/>
      <c r="K686" s="190"/>
      <c r="L686" s="190"/>
      <c r="M686" s="190"/>
      <c r="N686" s="190"/>
      <c r="O686" s="190"/>
      <c r="P686" s="190"/>
      <c r="Q686" s="190"/>
      <c r="R686" s="190"/>
      <c r="S686" s="190"/>
      <c r="T686" s="190"/>
      <c r="U686" s="190"/>
      <c r="V686" s="190"/>
      <c r="W686" s="190"/>
      <c r="X686" s="190"/>
      <c r="Y686" s="191">
        <v>1</v>
      </c>
    </row>
    <row r="687" spans="1:25">
      <c r="A687" s="122"/>
      <c r="B687" s="103">
        <v>1</v>
      </c>
      <c r="C687" s="92">
        <v>2</v>
      </c>
      <c r="D687" s="192">
        <v>105</v>
      </c>
      <c r="E687" s="189"/>
      <c r="F687" s="190"/>
      <c r="G687" s="190"/>
      <c r="H687" s="190"/>
      <c r="I687" s="190"/>
      <c r="J687" s="190"/>
      <c r="K687" s="190"/>
      <c r="L687" s="190"/>
      <c r="M687" s="190"/>
      <c r="N687" s="190"/>
      <c r="O687" s="190"/>
      <c r="P687" s="190"/>
      <c r="Q687" s="190"/>
      <c r="R687" s="190"/>
      <c r="S687" s="190"/>
      <c r="T687" s="190"/>
      <c r="U687" s="190"/>
      <c r="V687" s="190"/>
      <c r="W687" s="190"/>
      <c r="X687" s="190"/>
      <c r="Y687" s="191">
        <v>13</v>
      </c>
    </row>
    <row r="688" spans="1:25">
      <c r="A688" s="122"/>
      <c r="B688" s="103">
        <v>1</v>
      </c>
      <c r="C688" s="92">
        <v>3</v>
      </c>
      <c r="D688" s="192">
        <v>107</v>
      </c>
      <c r="E688" s="189"/>
      <c r="F688" s="190"/>
      <c r="G688" s="190"/>
      <c r="H688" s="190"/>
      <c r="I688" s="190"/>
      <c r="J688" s="190"/>
      <c r="K688" s="190"/>
      <c r="L688" s="190"/>
      <c r="M688" s="190"/>
      <c r="N688" s="190"/>
      <c r="O688" s="190"/>
      <c r="P688" s="190"/>
      <c r="Q688" s="190"/>
      <c r="R688" s="190"/>
      <c r="S688" s="190"/>
      <c r="T688" s="190"/>
      <c r="U688" s="190"/>
      <c r="V688" s="190"/>
      <c r="W688" s="190"/>
      <c r="X688" s="190"/>
      <c r="Y688" s="191">
        <v>16</v>
      </c>
    </row>
    <row r="689" spans="1:25">
      <c r="A689" s="122"/>
      <c r="B689" s="103">
        <v>1</v>
      </c>
      <c r="C689" s="92">
        <v>4</v>
      </c>
      <c r="D689" s="192">
        <v>111</v>
      </c>
      <c r="E689" s="189"/>
      <c r="F689" s="190"/>
      <c r="G689" s="190"/>
      <c r="H689" s="190"/>
      <c r="I689" s="190"/>
      <c r="J689" s="190"/>
      <c r="K689" s="190"/>
      <c r="L689" s="190"/>
      <c r="M689" s="190"/>
      <c r="N689" s="190"/>
      <c r="O689" s="190"/>
      <c r="P689" s="190"/>
      <c r="Q689" s="190"/>
      <c r="R689" s="190"/>
      <c r="S689" s="190"/>
      <c r="T689" s="190"/>
      <c r="U689" s="190"/>
      <c r="V689" s="190"/>
      <c r="W689" s="190"/>
      <c r="X689" s="190"/>
      <c r="Y689" s="191">
        <v>108.166666666667</v>
      </c>
    </row>
    <row r="690" spans="1:25">
      <c r="A690" s="122"/>
      <c r="B690" s="103">
        <v>1</v>
      </c>
      <c r="C690" s="92">
        <v>5</v>
      </c>
      <c r="D690" s="192">
        <v>106</v>
      </c>
      <c r="E690" s="189"/>
      <c r="F690" s="190"/>
      <c r="G690" s="190"/>
      <c r="H690" s="190"/>
      <c r="I690" s="190"/>
      <c r="J690" s="190"/>
      <c r="K690" s="190"/>
      <c r="L690" s="190"/>
      <c r="M690" s="190"/>
      <c r="N690" s="190"/>
      <c r="O690" s="190"/>
      <c r="P690" s="190"/>
      <c r="Q690" s="190"/>
      <c r="R690" s="190"/>
      <c r="S690" s="190"/>
      <c r="T690" s="190"/>
      <c r="U690" s="190"/>
      <c r="V690" s="190"/>
      <c r="W690" s="190"/>
      <c r="X690" s="190"/>
      <c r="Y690" s="193"/>
    </row>
    <row r="691" spans="1:25">
      <c r="A691" s="122"/>
      <c r="B691" s="103">
        <v>1</v>
      </c>
      <c r="C691" s="92">
        <v>6</v>
      </c>
      <c r="D691" s="192">
        <v>111</v>
      </c>
      <c r="E691" s="189"/>
      <c r="F691" s="190"/>
      <c r="G691" s="190"/>
      <c r="H691" s="190"/>
      <c r="I691" s="190"/>
      <c r="J691" s="190"/>
      <c r="K691" s="190"/>
      <c r="L691" s="190"/>
      <c r="M691" s="190"/>
      <c r="N691" s="190"/>
      <c r="O691" s="190"/>
      <c r="P691" s="190"/>
      <c r="Q691" s="190"/>
      <c r="R691" s="190"/>
      <c r="S691" s="190"/>
      <c r="T691" s="190"/>
      <c r="U691" s="190"/>
      <c r="V691" s="190"/>
      <c r="W691" s="190"/>
      <c r="X691" s="190"/>
      <c r="Y691" s="193"/>
    </row>
    <row r="692" spans="1:25">
      <c r="A692" s="122"/>
      <c r="B692" s="104" t="s">
        <v>155</v>
      </c>
      <c r="C692" s="96"/>
      <c r="D692" s="194">
        <v>108.16666666666667</v>
      </c>
      <c r="E692" s="189"/>
      <c r="F692" s="190"/>
      <c r="G692" s="190"/>
      <c r="H692" s="190"/>
      <c r="I692" s="190"/>
      <c r="J692" s="190"/>
      <c r="K692" s="190"/>
      <c r="L692" s="190"/>
      <c r="M692" s="190"/>
      <c r="N692" s="190"/>
      <c r="O692" s="190"/>
      <c r="P692" s="190"/>
      <c r="Q692" s="190"/>
      <c r="R692" s="190"/>
      <c r="S692" s="190"/>
      <c r="T692" s="190"/>
      <c r="U692" s="190"/>
      <c r="V692" s="190"/>
      <c r="W692" s="190"/>
      <c r="X692" s="190"/>
      <c r="Y692" s="193"/>
    </row>
    <row r="693" spans="1:25">
      <c r="A693" s="122"/>
      <c r="B693" s="2" t="s">
        <v>156</v>
      </c>
      <c r="C693" s="118"/>
      <c r="D693" s="195">
        <v>108</v>
      </c>
      <c r="E693" s="189"/>
      <c r="F693" s="190"/>
      <c r="G693" s="190"/>
      <c r="H693" s="190"/>
      <c r="I693" s="190"/>
      <c r="J693" s="190"/>
      <c r="K693" s="190"/>
      <c r="L693" s="190"/>
      <c r="M693" s="190"/>
      <c r="N693" s="190"/>
      <c r="O693" s="190"/>
      <c r="P693" s="190"/>
      <c r="Q693" s="190"/>
      <c r="R693" s="190"/>
      <c r="S693" s="190"/>
      <c r="T693" s="190"/>
      <c r="U693" s="190"/>
      <c r="V693" s="190"/>
      <c r="W693" s="190"/>
      <c r="X693" s="190"/>
      <c r="Y693" s="193"/>
    </row>
    <row r="694" spans="1:25">
      <c r="A694" s="122"/>
      <c r="B694" s="2" t="s">
        <v>157</v>
      </c>
      <c r="C694" s="118"/>
      <c r="D694" s="195">
        <v>2.5625508125043424</v>
      </c>
      <c r="E694" s="189"/>
      <c r="F694" s="190"/>
      <c r="G694" s="190"/>
      <c r="H694" s="190"/>
      <c r="I694" s="190"/>
      <c r="J694" s="190"/>
      <c r="K694" s="190"/>
      <c r="L694" s="190"/>
      <c r="M694" s="190"/>
      <c r="N694" s="190"/>
      <c r="O694" s="190"/>
      <c r="P694" s="190"/>
      <c r="Q694" s="190"/>
      <c r="R694" s="190"/>
      <c r="S694" s="190"/>
      <c r="T694" s="190"/>
      <c r="U694" s="190"/>
      <c r="V694" s="190"/>
      <c r="W694" s="190"/>
      <c r="X694" s="190"/>
      <c r="Y694" s="193"/>
    </row>
    <row r="695" spans="1:25">
      <c r="A695" s="122"/>
      <c r="B695" s="2" t="s">
        <v>93</v>
      </c>
      <c r="C695" s="118"/>
      <c r="D695" s="97">
        <v>2.3690762519300544E-2</v>
      </c>
      <c r="E695" s="141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120"/>
    </row>
    <row r="696" spans="1:25">
      <c r="A696" s="122"/>
      <c r="B696" s="105" t="s">
        <v>158</v>
      </c>
      <c r="C696" s="118"/>
      <c r="D696" s="97">
        <v>-2.9976021664879227E-15</v>
      </c>
      <c r="E696" s="141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120"/>
    </row>
    <row r="697" spans="1:25">
      <c r="B697" s="128"/>
      <c r="C697" s="104"/>
      <c r="D697" s="115"/>
    </row>
    <row r="698" spans="1:25">
      <c r="B698" s="132" t="s">
        <v>307</v>
      </c>
      <c r="Y698" s="116" t="s">
        <v>170</v>
      </c>
    </row>
    <row r="699" spans="1:25">
      <c r="A699" s="112" t="s">
        <v>35</v>
      </c>
      <c r="B699" s="102" t="s">
        <v>119</v>
      </c>
      <c r="C699" s="99" t="s">
        <v>120</v>
      </c>
      <c r="D699" s="100" t="s">
        <v>141</v>
      </c>
      <c r="E699" s="141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116">
        <v>1</v>
      </c>
    </row>
    <row r="700" spans="1:25">
      <c r="A700" s="122"/>
      <c r="B700" s="103" t="s">
        <v>142</v>
      </c>
      <c r="C700" s="92" t="s">
        <v>142</v>
      </c>
      <c r="D700" s="139" t="s">
        <v>144</v>
      </c>
      <c r="E700" s="141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116" t="s">
        <v>3</v>
      </c>
    </row>
    <row r="701" spans="1:25">
      <c r="A701" s="122"/>
      <c r="B701" s="103"/>
      <c r="C701" s="92"/>
      <c r="D701" s="93" t="s">
        <v>171</v>
      </c>
      <c r="E701" s="141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116">
        <v>2</v>
      </c>
    </row>
    <row r="702" spans="1:25">
      <c r="A702" s="122"/>
      <c r="B702" s="103"/>
      <c r="C702" s="92"/>
      <c r="D702" s="113"/>
      <c r="E702" s="141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116">
        <v>2</v>
      </c>
    </row>
    <row r="703" spans="1:25">
      <c r="A703" s="122"/>
      <c r="B703" s="102">
        <v>1</v>
      </c>
      <c r="C703" s="98">
        <v>1</v>
      </c>
      <c r="D703" s="106">
        <v>2.2000000000000002</v>
      </c>
      <c r="E703" s="141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116">
        <v>1</v>
      </c>
    </row>
    <row r="704" spans="1:25">
      <c r="A704" s="122"/>
      <c r="B704" s="103">
        <v>1</v>
      </c>
      <c r="C704" s="92">
        <v>2</v>
      </c>
      <c r="D704" s="94">
        <v>2</v>
      </c>
      <c r="E704" s="141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116">
        <v>14</v>
      </c>
    </row>
    <row r="705" spans="1:25">
      <c r="A705" s="122"/>
      <c r="B705" s="103">
        <v>1</v>
      </c>
      <c r="C705" s="92">
        <v>3</v>
      </c>
      <c r="D705" s="94">
        <v>2.2000000000000002</v>
      </c>
      <c r="E705" s="141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116">
        <v>16</v>
      </c>
    </row>
    <row r="706" spans="1:25">
      <c r="A706" s="122"/>
      <c r="B706" s="103">
        <v>1</v>
      </c>
      <c r="C706" s="92">
        <v>4</v>
      </c>
      <c r="D706" s="94">
        <v>1.7</v>
      </c>
      <c r="E706" s="141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116">
        <v>2.18333333333333</v>
      </c>
    </row>
    <row r="707" spans="1:25">
      <c r="A707" s="122"/>
      <c r="B707" s="103">
        <v>1</v>
      </c>
      <c r="C707" s="92">
        <v>5</v>
      </c>
      <c r="D707" s="94">
        <v>1.4</v>
      </c>
      <c r="E707" s="141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117"/>
    </row>
    <row r="708" spans="1:25">
      <c r="A708" s="122"/>
      <c r="B708" s="103">
        <v>1</v>
      </c>
      <c r="C708" s="92">
        <v>6</v>
      </c>
      <c r="D708" s="94">
        <v>3.6</v>
      </c>
      <c r="E708" s="141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117"/>
    </row>
    <row r="709" spans="1:25">
      <c r="A709" s="122"/>
      <c r="B709" s="104" t="s">
        <v>155</v>
      </c>
      <c r="C709" s="96"/>
      <c r="D709" s="110">
        <v>2.1833333333333331</v>
      </c>
      <c r="E709" s="141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117"/>
    </row>
    <row r="710" spans="1:25">
      <c r="A710" s="122"/>
      <c r="B710" s="2" t="s">
        <v>156</v>
      </c>
      <c r="C710" s="118"/>
      <c r="D710" s="95">
        <v>2.1</v>
      </c>
      <c r="E710" s="141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117"/>
    </row>
    <row r="711" spans="1:25">
      <c r="A711" s="122"/>
      <c r="B711" s="2" t="s">
        <v>157</v>
      </c>
      <c r="C711" s="118"/>
      <c r="D711" s="95">
        <v>0.76004385838362498</v>
      </c>
      <c r="E711" s="178"/>
      <c r="F711" s="179"/>
      <c r="G711" s="179"/>
      <c r="H711" s="179"/>
      <c r="I711" s="179"/>
      <c r="J711" s="179"/>
      <c r="K711" s="179"/>
      <c r="L711" s="179"/>
      <c r="M711" s="179"/>
      <c r="N711" s="179"/>
      <c r="O711" s="179"/>
      <c r="P711" s="179"/>
      <c r="Q711" s="179"/>
      <c r="R711" s="179"/>
      <c r="S711" s="179"/>
      <c r="T711" s="179"/>
      <c r="U711" s="179"/>
      <c r="V711" s="179"/>
      <c r="W711" s="179"/>
      <c r="X711" s="179"/>
      <c r="Y711" s="117"/>
    </row>
    <row r="712" spans="1:25">
      <c r="A712" s="122"/>
      <c r="B712" s="2" t="s">
        <v>93</v>
      </c>
      <c r="C712" s="118"/>
      <c r="D712" s="97">
        <v>0.34811169086272903</v>
      </c>
      <c r="E712" s="141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120"/>
    </row>
    <row r="713" spans="1:25">
      <c r="A713" s="122"/>
      <c r="B713" s="105" t="s">
        <v>158</v>
      </c>
      <c r="C713" s="118"/>
      <c r="D713" s="97">
        <v>1.3322676295501878E-15</v>
      </c>
      <c r="E713" s="141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120"/>
    </row>
    <row r="714" spans="1:25">
      <c r="B714" s="128"/>
      <c r="C714" s="104"/>
      <c r="D714" s="115"/>
    </row>
    <row r="715" spans="1:25">
      <c r="B715" s="132" t="s">
        <v>308</v>
      </c>
      <c r="Y715" s="116" t="s">
        <v>170</v>
      </c>
    </row>
    <row r="716" spans="1:25">
      <c r="A716" s="112" t="s">
        <v>38</v>
      </c>
      <c r="B716" s="102" t="s">
        <v>119</v>
      </c>
      <c r="C716" s="99" t="s">
        <v>120</v>
      </c>
      <c r="D716" s="100" t="s">
        <v>141</v>
      </c>
      <c r="E716" s="141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116">
        <v>1</v>
      </c>
    </row>
    <row r="717" spans="1:25">
      <c r="A717" s="122"/>
      <c r="B717" s="103" t="s">
        <v>142</v>
      </c>
      <c r="C717" s="92" t="s">
        <v>142</v>
      </c>
      <c r="D717" s="139" t="s">
        <v>144</v>
      </c>
      <c r="E717" s="141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116" t="s">
        <v>3</v>
      </c>
    </row>
    <row r="718" spans="1:25">
      <c r="A718" s="122"/>
      <c r="B718" s="103"/>
      <c r="C718" s="92"/>
      <c r="D718" s="93" t="s">
        <v>171</v>
      </c>
      <c r="E718" s="141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116">
        <v>1</v>
      </c>
    </row>
    <row r="719" spans="1:25">
      <c r="A719" s="122"/>
      <c r="B719" s="103"/>
      <c r="C719" s="92"/>
      <c r="D719" s="113"/>
      <c r="E719" s="141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116">
        <v>1</v>
      </c>
    </row>
    <row r="720" spans="1:25">
      <c r="A720" s="122"/>
      <c r="B720" s="102">
        <v>1</v>
      </c>
      <c r="C720" s="98">
        <v>1</v>
      </c>
      <c r="D720" s="180">
        <v>14</v>
      </c>
      <c r="E720" s="181"/>
      <c r="F720" s="182"/>
      <c r="G720" s="182"/>
      <c r="H720" s="182"/>
      <c r="I720" s="182"/>
      <c r="J720" s="182"/>
      <c r="K720" s="182"/>
      <c r="L720" s="182"/>
      <c r="M720" s="182"/>
      <c r="N720" s="182"/>
      <c r="O720" s="182"/>
      <c r="P720" s="182"/>
      <c r="Q720" s="182"/>
      <c r="R720" s="182"/>
      <c r="S720" s="182"/>
      <c r="T720" s="182"/>
      <c r="U720" s="182"/>
      <c r="V720" s="182"/>
      <c r="W720" s="182"/>
      <c r="X720" s="182"/>
      <c r="Y720" s="183">
        <v>1</v>
      </c>
    </row>
    <row r="721" spans="1:25">
      <c r="A721" s="122"/>
      <c r="B721" s="103">
        <v>1</v>
      </c>
      <c r="C721" s="92">
        <v>2</v>
      </c>
      <c r="D721" s="184">
        <v>13.5</v>
      </c>
      <c r="E721" s="181"/>
      <c r="F721" s="182"/>
      <c r="G721" s="182"/>
      <c r="H721" s="182"/>
      <c r="I721" s="182"/>
      <c r="J721" s="182"/>
      <c r="K721" s="182"/>
      <c r="L721" s="182"/>
      <c r="M721" s="182"/>
      <c r="N721" s="182"/>
      <c r="O721" s="182"/>
      <c r="P721" s="182"/>
      <c r="Q721" s="182"/>
      <c r="R721" s="182"/>
      <c r="S721" s="182"/>
      <c r="T721" s="182"/>
      <c r="U721" s="182"/>
      <c r="V721" s="182"/>
      <c r="W721" s="182"/>
      <c r="X721" s="182"/>
      <c r="Y721" s="183">
        <v>15</v>
      </c>
    </row>
    <row r="722" spans="1:25">
      <c r="A722" s="122"/>
      <c r="B722" s="103">
        <v>1</v>
      </c>
      <c r="C722" s="92">
        <v>3</v>
      </c>
      <c r="D722" s="184">
        <v>13.5</v>
      </c>
      <c r="E722" s="181"/>
      <c r="F722" s="182"/>
      <c r="G722" s="182"/>
      <c r="H722" s="182"/>
      <c r="I722" s="182"/>
      <c r="J722" s="182"/>
      <c r="K722" s="182"/>
      <c r="L722" s="182"/>
      <c r="M722" s="182"/>
      <c r="N722" s="182"/>
      <c r="O722" s="182"/>
      <c r="P722" s="182"/>
      <c r="Q722" s="182"/>
      <c r="R722" s="182"/>
      <c r="S722" s="182"/>
      <c r="T722" s="182"/>
      <c r="U722" s="182"/>
      <c r="V722" s="182"/>
      <c r="W722" s="182"/>
      <c r="X722" s="182"/>
      <c r="Y722" s="183">
        <v>16</v>
      </c>
    </row>
    <row r="723" spans="1:25">
      <c r="A723" s="122"/>
      <c r="B723" s="103">
        <v>1</v>
      </c>
      <c r="C723" s="92">
        <v>4</v>
      </c>
      <c r="D723" s="184">
        <v>13.9</v>
      </c>
      <c r="E723" s="181"/>
      <c r="F723" s="182"/>
      <c r="G723" s="182"/>
      <c r="H723" s="182"/>
      <c r="I723" s="182"/>
      <c r="J723" s="182"/>
      <c r="K723" s="182"/>
      <c r="L723" s="182"/>
      <c r="M723" s="182"/>
      <c r="N723" s="182"/>
      <c r="O723" s="182"/>
      <c r="P723" s="182"/>
      <c r="Q723" s="182"/>
      <c r="R723" s="182"/>
      <c r="S723" s="182"/>
      <c r="T723" s="182"/>
      <c r="U723" s="182"/>
      <c r="V723" s="182"/>
      <c r="W723" s="182"/>
      <c r="X723" s="182"/>
      <c r="Y723" s="183">
        <v>13.733333333333301</v>
      </c>
    </row>
    <row r="724" spans="1:25">
      <c r="A724" s="122"/>
      <c r="B724" s="103">
        <v>1</v>
      </c>
      <c r="C724" s="92">
        <v>5</v>
      </c>
      <c r="D724" s="184">
        <v>13.6</v>
      </c>
      <c r="E724" s="181"/>
      <c r="F724" s="182"/>
      <c r="G724" s="182"/>
      <c r="H724" s="182"/>
      <c r="I724" s="182"/>
      <c r="J724" s="182"/>
      <c r="K724" s="182"/>
      <c r="L724" s="182"/>
      <c r="M724" s="182"/>
      <c r="N724" s="182"/>
      <c r="O724" s="182"/>
      <c r="P724" s="182"/>
      <c r="Q724" s="182"/>
      <c r="R724" s="182"/>
      <c r="S724" s="182"/>
      <c r="T724" s="182"/>
      <c r="U724" s="182"/>
      <c r="V724" s="182"/>
      <c r="W724" s="182"/>
      <c r="X724" s="182"/>
      <c r="Y724" s="185"/>
    </row>
    <row r="725" spans="1:25">
      <c r="A725" s="122"/>
      <c r="B725" s="103">
        <v>1</v>
      </c>
      <c r="C725" s="92">
        <v>6</v>
      </c>
      <c r="D725" s="184">
        <v>13.9</v>
      </c>
      <c r="E725" s="181"/>
      <c r="F725" s="182"/>
      <c r="G725" s="182"/>
      <c r="H725" s="182"/>
      <c r="I725" s="182"/>
      <c r="J725" s="182"/>
      <c r="K725" s="182"/>
      <c r="L725" s="182"/>
      <c r="M725" s="182"/>
      <c r="N725" s="182"/>
      <c r="O725" s="182"/>
      <c r="P725" s="182"/>
      <c r="Q725" s="182"/>
      <c r="R725" s="182"/>
      <c r="S725" s="182"/>
      <c r="T725" s="182"/>
      <c r="U725" s="182"/>
      <c r="V725" s="182"/>
      <c r="W725" s="182"/>
      <c r="X725" s="182"/>
      <c r="Y725" s="185"/>
    </row>
    <row r="726" spans="1:25">
      <c r="A726" s="122"/>
      <c r="B726" s="104" t="s">
        <v>155</v>
      </c>
      <c r="C726" s="96"/>
      <c r="D726" s="186">
        <v>13.733333333333334</v>
      </c>
      <c r="E726" s="181"/>
      <c r="F726" s="182"/>
      <c r="G726" s="182"/>
      <c r="H726" s="182"/>
      <c r="I726" s="182"/>
      <c r="J726" s="182"/>
      <c r="K726" s="182"/>
      <c r="L726" s="182"/>
      <c r="M726" s="182"/>
      <c r="N726" s="182"/>
      <c r="O726" s="182"/>
      <c r="P726" s="182"/>
      <c r="Q726" s="182"/>
      <c r="R726" s="182"/>
      <c r="S726" s="182"/>
      <c r="T726" s="182"/>
      <c r="U726" s="182"/>
      <c r="V726" s="182"/>
      <c r="W726" s="182"/>
      <c r="X726" s="182"/>
      <c r="Y726" s="185"/>
    </row>
    <row r="727" spans="1:25">
      <c r="A727" s="122"/>
      <c r="B727" s="2" t="s">
        <v>156</v>
      </c>
      <c r="C727" s="118"/>
      <c r="D727" s="187">
        <v>13.75</v>
      </c>
      <c r="E727" s="181"/>
      <c r="F727" s="182"/>
      <c r="G727" s="182"/>
      <c r="H727" s="182"/>
      <c r="I727" s="182"/>
      <c r="J727" s="182"/>
      <c r="K727" s="182"/>
      <c r="L727" s="182"/>
      <c r="M727" s="182"/>
      <c r="N727" s="182"/>
      <c r="O727" s="182"/>
      <c r="P727" s="182"/>
      <c r="Q727" s="182"/>
      <c r="R727" s="182"/>
      <c r="S727" s="182"/>
      <c r="T727" s="182"/>
      <c r="U727" s="182"/>
      <c r="V727" s="182"/>
      <c r="W727" s="182"/>
      <c r="X727" s="182"/>
      <c r="Y727" s="185"/>
    </row>
    <row r="728" spans="1:25">
      <c r="A728" s="122"/>
      <c r="B728" s="2" t="s">
        <v>157</v>
      </c>
      <c r="C728" s="118"/>
      <c r="D728" s="187">
        <v>0.22509257354845524</v>
      </c>
      <c r="E728" s="181"/>
      <c r="F728" s="182"/>
      <c r="G728" s="182"/>
      <c r="H728" s="182"/>
      <c r="I728" s="182"/>
      <c r="J728" s="182"/>
      <c r="K728" s="182"/>
      <c r="L728" s="182"/>
      <c r="M728" s="182"/>
      <c r="N728" s="182"/>
      <c r="O728" s="182"/>
      <c r="P728" s="182"/>
      <c r="Q728" s="182"/>
      <c r="R728" s="182"/>
      <c r="S728" s="182"/>
      <c r="T728" s="182"/>
      <c r="U728" s="182"/>
      <c r="V728" s="182"/>
      <c r="W728" s="182"/>
      <c r="X728" s="182"/>
      <c r="Y728" s="185"/>
    </row>
    <row r="729" spans="1:25">
      <c r="A729" s="122"/>
      <c r="B729" s="2" t="s">
        <v>93</v>
      </c>
      <c r="C729" s="118"/>
      <c r="D729" s="97">
        <v>1.6390235937994314E-2</v>
      </c>
      <c r="E729" s="141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120"/>
    </row>
    <row r="730" spans="1:25">
      <c r="A730" s="122"/>
      <c r="B730" s="105" t="s">
        <v>158</v>
      </c>
      <c r="C730" s="118"/>
      <c r="D730" s="97">
        <v>2.4424906541753444E-15</v>
      </c>
      <c r="E730" s="141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120"/>
    </row>
    <row r="731" spans="1:25">
      <c r="B731" s="128"/>
      <c r="C731" s="104"/>
      <c r="D731" s="115"/>
    </row>
    <row r="732" spans="1:25">
      <c r="B732" s="132" t="s">
        <v>309</v>
      </c>
      <c r="Y732" s="116" t="s">
        <v>170</v>
      </c>
    </row>
    <row r="733" spans="1:25">
      <c r="A733" s="112" t="s">
        <v>44</v>
      </c>
      <c r="B733" s="102" t="s">
        <v>119</v>
      </c>
      <c r="C733" s="99" t="s">
        <v>120</v>
      </c>
      <c r="D733" s="100" t="s">
        <v>141</v>
      </c>
      <c r="E733" s="141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116">
        <v>1</v>
      </c>
    </row>
    <row r="734" spans="1:25">
      <c r="A734" s="122"/>
      <c r="B734" s="103" t="s">
        <v>142</v>
      </c>
      <c r="C734" s="92" t="s">
        <v>142</v>
      </c>
      <c r="D734" s="139" t="s">
        <v>144</v>
      </c>
      <c r="E734" s="141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116" t="s">
        <v>3</v>
      </c>
    </row>
    <row r="735" spans="1:25">
      <c r="A735" s="122"/>
      <c r="B735" s="103"/>
      <c r="C735" s="92"/>
      <c r="D735" s="93" t="s">
        <v>171</v>
      </c>
      <c r="E735" s="141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116">
        <v>0</v>
      </c>
    </row>
    <row r="736" spans="1:25">
      <c r="A736" s="122"/>
      <c r="B736" s="103"/>
      <c r="C736" s="92"/>
      <c r="D736" s="113"/>
      <c r="E736" s="141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116">
        <v>0</v>
      </c>
    </row>
    <row r="737" spans="1:25">
      <c r="A737" s="122"/>
      <c r="B737" s="102">
        <v>1</v>
      </c>
      <c r="C737" s="98">
        <v>1</v>
      </c>
      <c r="D737" s="188">
        <v>105</v>
      </c>
      <c r="E737" s="189"/>
      <c r="F737" s="190"/>
      <c r="G737" s="190"/>
      <c r="H737" s="190"/>
      <c r="I737" s="190"/>
      <c r="J737" s="190"/>
      <c r="K737" s="190"/>
      <c r="L737" s="190"/>
      <c r="M737" s="190"/>
      <c r="N737" s="190"/>
      <c r="O737" s="190"/>
      <c r="P737" s="190"/>
      <c r="Q737" s="190"/>
      <c r="R737" s="190"/>
      <c r="S737" s="190"/>
      <c r="T737" s="190"/>
      <c r="U737" s="190"/>
      <c r="V737" s="190"/>
      <c r="W737" s="190"/>
      <c r="X737" s="190"/>
      <c r="Y737" s="191">
        <v>1</v>
      </c>
    </row>
    <row r="738" spans="1:25">
      <c r="A738" s="122"/>
      <c r="B738" s="103">
        <v>1</v>
      </c>
      <c r="C738" s="92">
        <v>2</v>
      </c>
      <c r="D738" s="192">
        <v>103</v>
      </c>
      <c r="E738" s="189"/>
      <c r="F738" s="190"/>
      <c r="G738" s="190"/>
      <c r="H738" s="190"/>
      <c r="I738" s="190"/>
      <c r="J738" s="190"/>
      <c r="K738" s="190"/>
      <c r="L738" s="190"/>
      <c r="M738" s="190"/>
      <c r="N738" s="190"/>
      <c r="O738" s="190"/>
      <c r="P738" s="190"/>
      <c r="Q738" s="190"/>
      <c r="R738" s="190"/>
      <c r="S738" s="190"/>
      <c r="T738" s="190"/>
      <c r="U738" s="190"/>
      <c r="V738" s="190"/>
      <c r="W738" s="190"/>
      <c r="X738" s="190"/>
      <c r="Y738" s="191">
        <v>17</v>
      </c>
    </row>
    <row r="739" spans="1:25">
      <c r="A739" s="122"/>
      <c r="B739" s="103">
        <v>1</v>
      </c>
      <c r="C739" s="92">
        <v>3</v>
      </c>
      <c r="D739" s="192">
        <v>101</v>
      </c>
      <c r="E739" s="189"/>
      <c r="F739" s="190"/>
      <c r="G739" s="190"/>
      <c r="H739" s="190"/>
      <c r="I739" s="190"/>
      <c r="J739" s="190"/>
      <c r="K739" s="190"/>
      <c r="L739" s="190"/>
      <c r="M739" s="190"/>
      <c r="N739" s="190"/>
      <c r="O739" s="190"/>
      <c r="P739" s="190"/>
      <c r="Q739" s="190"/>
      <c r="R739" s="190"/>
      <c r="S739" s="190"/>
      <c r="T739" s="190"/>
      <c r="U739" s="190"/>
      <c r="V739" s="190"/>
      <c r="W739" s="190"/>
      <c r="X739" s="190"/>
      <c r="Y739" s="191">
        <v>16</v>
      </c>
    </row>
    <row r="740" spans="1:25">
      <c r="A740" s="122"/>
      <c r="B740" s="103">
        <v>1</v>
      </c>
      <c r="C740" s="92">
        <v>4</v>
      </c>
      <c r="D740" s="192">
        <v>105</v>
      </c>
      <c r="E740" s="189"/>
      <c r="F740" s="190"/>
      <c r="G740" s="190"/>
      <c r="H740" s="190"/>
      <c r="I740" s="190"/>
      <c r="J740" s="190"/>
      <c r="K740" s="190"/>
      <c r="L740" s="190"/>
      <c r="M740" s="190"/>
      <c r="N740" s="190"/>
      <c r="O740" s="190"/>
      <c r="P740" s="190"/>
      <c r="Q740" s="190"/>
      <c r="R740" s="190"/>
      <c r="S740" s="190"/>
      <c r="T740" s="190"/>
      <c r="U740" s="190"/>
      <c r="V740" s="190"/>
      <c r="W740" s="190"/>
      <c r="X740" s="190"/>
      <c r="Y740" s="191">
        <v>103.666666666667</v>
      </c>
    </row>
    <row r="741" spans="1:25">
      <c r="A741" s="122"/>
      <c r="B741" s="103">
        <v>1</v>
      </c>
      <c r="C741" s="92">
        <v>5</v>
      </c>
      <c r="D741" s="192">
        <v>105</v>
      </c>
      <c r="E741" s="189"/>
      <c r="F741" s="190"/>
      <c r="G741" s="190"/>
      <c r="H741" s="190"/>
      <c r="I741" s="190"/>
      <c r="J741" s="190"/>
      <c r="K741" s="190"/>
      <c r="L741" s="190"/>
      <c r="M741" s="190"/>
      <c r="N741" s="190"/>
      <c r="O741" s="190"/>
      <c r="P741" s="190"/>
      <c r="Q741" s="190"/>
      <c r="R741" s="190"/>
      <c r="S741" s="190"/>
      <c r="T741" s="190"/>
      <c r="U741" s="190"/>
      <c r="V741" s="190"/>
      <c r="W741" s="190"/>
      <c r="X741" s="190"/>
      <c r="Y741" s="193"/>
    </row>
    <row r="742" spans="1:25">
      <c r="A742" s="122"/>
      <c r="B742" s="103">
        <v>1</v>
      </c>
      <c r="C742" s="92">
        <v>6</v>
      </c>
      <c r="D742" s="192">
        <v>103</v>
      </c>
      <c r="E742" s="189"/>
      <c r="F742" s="190"/>
      <c r="G742" s="190"/>
      <c r="H742" s="190"/>
      <c r="I742" s="190"/>
      <c r="J742" s="190"/>
      <c r="K742" s="190"/>
      <c r="L742" s="190"/>
      <c r="M742" s="190"/>
      <c r="N742" s="190"/>
      <c r="O742" s="190"/>
      <c r="P742" s="190"/>
      <c r="Q742" s="190"/>
      <c r="R742" s="190"/>
      <c r="S742" s="190"/>
      <c r="T742" s="190"/>
      <c r="U742" s="190"/>
      <c r="V742" s="190"/>
      <c r="W742" s="190"/>
      <c r="X742" s="190"/>
      <c r="Y742" s="193"/>
    </row>
    <row r="743" spans="1:25">
      <c r="A743" s="122"/>
      <c r="B743" s="104" t="s">
        <v>155</v>
      </c>
      <c r="C743" s="96"/>
      <c r="D743" s="194">
        <v>103.66666666666667</v>
      </c>
      <c r="E743" s="189"/>
      <c r="F743" s="190"/>
      <c r="G743" s="190"/>
      <c r="H743" s="190"/>
      <c r="I743" s="190"/>
      <c r="J743" s="190"/>
      <c r="K743" s="190"/>
      <c r="L743" s="190"/>
      <c r="M743" s="190"/>
      <c r="N743" s="190"/>
      <c r="O743" s="190"/>
      <c r="P743" s="190"/>
      <c r="Q743" s="190"/>
      <c r="R743" s="190"/>
      <c r="S743" s="190"/>
      <c r="T743" s="190"/>
      <c r="U743" s="190"/>
      <c r="V743" s="190"/>
      <c r="W743" s="190"/>
      <c r="X743" s="190"/>
      <c r="Y743" s="193"/>
    </row>
    <row r="744" spans="1:25">
      <c r="A744" s="122"/>
      <c r="B744" s="2" t="s">
        <v>156</v>
      </c>
      <c r="C744" s="118"/>
      <c r="D744" s="195">
        <v>104</v>
      </c>
      <c r="E744" s="189"/>
      <c r="F744" s="190"/>
      <c r="G744" s="190"/>
      <c r="H744" s="190"/>
      <c r="I744" s="190"/>
      <c r="J744" s="190"/>
      <c r="K744" s="190"/>
      <c r="L744" s="190"/>
      <c r="M744" s="190"/>
      <c r="N744" s="190"/>
      <c r="O744" s="190"/>
      <c r="P744" s="190"/>
      <c r="Q744" s="190"/>
      <c r="R744" s="190"/>
      <c r="S744" s="190"/>
      <c r="T744" s="190"/>
      <c r="U744" s="190"/>
      <c r="V744" s="190"/>
      <c r="W744" s="190"/>
      <c r="X744" s="190"/>
      <c r="Y744" s="193"/>
    </row>
    <row r="745" spans="1:25">
      <c r="A745" s="122"/>
      <c r="B745" s="2" t="s">
        <v>157</v>
      </c>
      <c r="C745" s="118"/>
      <c r="D745" s="195">
        <v>1.6329931618554521</v>
      </c>
      <c r="E745" s="189"/>
      <c r="F745" s="190"/>
      <c r="G745" s="190"/>
      <c r="H745" s="190"/>
      <c r="I745" s="190"/>
      <c r="J745" s="190"/>
      <c r="K745" s="190"/>
      <c r="L745" s="190"/>
      <c r="M745" s="190"/>
      <c r="N745" s="190"/>
      <c r="O745" s="190"/>
      <c r="P745" s="190"/>
      <c r="Q745" s="190"/>
      <c r="R745" s="190"/>
      <c r="S745" s="190"/>
      <c r="T745" s="190"/>
      <c r="U745" s="190"/>
      <c r="V745" s="190"/>
      <c r="W745" s="190"/>
      <c r="X745" s="190"/>
      <c r="Y745" s="193"/>
    </row>
    <row r="746" spans="1:25">
      <c r="A746" s="122"/>
      <c r="B746" s="2" t="s">
        <v>93</v>
      </c>
      <c r="C746" s="118"/>
      <c r="D746" s="97">
        <v>1.5752345612753557E-2</v>
      </c>
      <c r="E746" s="141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120"/>
    </row>
    <row r="747" spans="1:25">
      <c r="A747" s="122"/>
      <c r="B747" s="105" t="s">
        <v>158</v>
      </c>
      <c r="C747" s="118"/>
      <c r="D747" s="97">
        <v>-3.1086244689504383E-15</v>
      </c>
      <c r="E747" s="141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120"/>
    </row>
    <row r="748" spans="1:25">
      <c r="B748" s="128"/>
      <c r="C748" s="104"/>
      <c r="D748" s="115"/>
    </row>
    <row r="749" spans="1:25">
      <c r="B749" s="132" t="s">
        <v>310</v>
      </c>
      <c r="Y749" s="116" t="s">
        <v>170</v>
      </c>
    </row>
    <row r="750" spans="1:25">
      <c r="A750" s="112" t="s">
        <v>45</v>
      </c>
      <c r="B750" s="102" t="s">
        <v>119</v>
      </c>
      <c r="C750" s="99" t="s">
        <v>120</v>
      </c>
      <c r="D750" s="100" t="s">
        <v>141</v>
      </c>
      <c r="E750" s="141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116">
        <v>1</v>
      </c>
    </row>
    <row r="751" spans="1:25">
      <c r="A751" s="122"/>
      <c r="B751" s="103" t="s">
        <v>142</v>
      </c>
      <c r="C751" s="92" t="s">
        <v>142</v>
      </c>
      <c r="D751" s="139" t="s">
        <v>144</v>
      </c>
      <c r="E751" s="141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116" t="s">
        <v>3</v>
      </c>
    </row>
    <row r="752" spans="1:25">
      <c r="A752" s="122"/>
      <c r="B752" s="103"/>
      <c r="C752" s="92"/>
      <c r="D752" s="93" t="s">
        <v>171</v>
      </c>
      <c r="E752" s="141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116">
        <v>1</v>
      </c>
    </row>
    <row r="753" spans="1:25">
      <c r="A753" s="122"/>
      <c r="B753" s="103"/>
      <c r="C753" s="92"/>
      <c r="D753" s="113"/>
      <c r="E753" s="141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116">
        <v>1</v>
      </c>
    </row>
    <row r="754" spans="1:25">
      <c r="A754" s="122"/>
      <c r="B754" s="102">
        <v>1</v>
      </c>
      <c r="C754" s="98">
        <v>1</v>
      </c>
      <c r="D754" s="180">
        <v>12</v>
      </c>
      <c r="E754" s="181"/>
      <c r="F754" s="182"/>
      <c r="G754" s="182"/>
      <c r="H754" s="182"/>
      <c r="I754" s="182"/>
      <c r="J754" s="182"/>
      <c r="K754" s="182"/>
      <c r="L754" s="182"/>
      <c r="M754" s="182"/>
      <c r="N754" s="182"/>
      <c r="O754" s="182"/>
      <c r="P754" s="182"/>
      <c r="Q754" s="182"/>
      <c r="R754" s="182"/>
      <c r="S754" s="182"/>
      <c r="T754" s="182"/>
      <c r="U754" s="182"/>
      <c r="V754" s="182"/>
      <c r="W754" s="182"/>
      <c r="X754" s="182"/>
      <c r="Y754" s="183">
        <v>1</v>
      </c>
    </row>
    <row r="755" spans="1:25">
      <c r="A755" s="122"/>
      <c r="B755" s="103">
        <v>1</v>
      </c>
      <c r="C755" s="92">
        <v>2</v>
      </c>
      <c r="D755" s="184">
        <v>11</v>
      </c>
      <c r="E755" s="181"/>
      <c r="F755" s="182"/>
      <c r="G755" s="182"/>
      <c r="H755" s="182"/>
      <c r="I755" s="182"/>
      <c r="J755" s="182"/>
      <c r="K755" s="182"/>
      <c r="L755" s="182"/>
      <c r="M755" s="182"/>
      <c r="N755" s="182"/>
      <c r="O755" s="182"/>
      <c r="P755" s="182"/>
      <c r="Q755" s="182"/>
      <c r="R755" s="182"/>
      <c r="S755" s="182"/>
      <c r="T755" s="182"/>
      <c r="U755" s="182"/>
      <c r="V755" s="182"/>
      <c r="W755" s="182"/>
      <c r="X755" s="182"/>
      <c r="Y755" s="183">
        <v>18</v>
      </c>
    </row>
    <row r="756" spans="1:25">
      <c r="A756" s="122"/>
      <c r="B756" s="103">
        <v>1</v>
      </c>
      <c r="C756" s="92">
        <v>3</v>
      </c>
      <c r="D756" s="184">
        <v>11</v>
      </c>
      <c r="E756" s="181"/>
      <c r="F756" s="182"/>
      <c r="G756" s="182"/>
      <c r="H756" s="182"/>
      <c r="I756" s="182"/>
      <c r="J756" s="182"/>
      <c r="K756" s="182"/>
      <c r="L756" s="182"/>
      <c r="M756" s="182"/>
      <c r="N756" s="182"/>
      <c r="O756" s="182"/>
      <c r="P756" s="182"/>
      <c r="Q756" s="182"/>
      <c r="R756" s="182"/>
      <c r="S756" s="182"/>
      <c r="T756" s="182"/>
      <c r="U756" s="182"/>
      <c r="V756" s="182"/>
      <c r="W756" s="182"/>
      <c r="X756" s="182"/>
      <c r="Y756" s="183">
        <v>16</v>
      </c>
    </row>
    <row r="757" spans="1:25">
      <c r="A757" s="122"/>
      <c r="B757" s="103">
        <v>1</v>
      </c>
      <c r="C757" s="92">
        <v>4</v>
      </c>
      <c r="D757" s="184">
        <v>11</v>
      </c>
      <c r="E757" s="181"/>
      <c r="F757" s="182"/>
      <c r="G757" s="182"/>
      <c r="H757" s="182"/>
      <c r="I757" s="182"/>
      <c r="J757" s="182"/>
      <c r="K757" s="182"/>
      <c r="L757" s="182"/>
      <c r="M757" s="182"/>
      <c r="N757" s="182"/>
      <c r="O757" s="182"/>
      <c r="P757" s="182"/>
      <c r="Q757" s="182"/>
      <c r="R757" s="182"/>
      <c r="S757" s="182"/>
      <c r="T757" s="182"/>
      <c r="U757" s="182"/>
      <c r="V757" s="182"/>
      <c r="W757" s="182"/>
      <c r="X757" s="182"/>
      <c r="Y757" s="183">
        <v>11.5</v>
      </c>
    </row>
    <row r="758" spans="1:25">
      <c r="A758" s="122"/>
      <c r="B758" s="103">
        <v>1</v>
      </c>
      <c r="C758" s="92">
        <v>5</v>
      </c>
      <c r="D758" s="184">
        <v>11</v>
      </c>
      <c r="E758" s="181"/>
      <c r="F758" s="182"/>
      <c r="G758" s="182"/>
      <c r="H758" s="182"/>
      <c r="I758" s="182"/>
      <c r="J758" s="182"/>
      <c r="K758" s="182"/>
      <c r="L758" s="182"/>
      <c r="M758" s="182"/>
      <c r="N758" s="182"/>
      <c r="O758" s="182"/>
      <c r="P758" s="182"/>
      <c r="Q758" s="182"/>
      <c r="R758" s="182"/>
      <c r="S758" s="182"/>
      <c r="T758" s="182"/>
      <c r="U758" s="182"/>
      <c r="V758" s="182"/>
      <c r="W758" s="182"/>
      <c r="X758" s="182"/>
      <c r="Y758" s="185"/>
    </row>
    <row r="759" spans="1:25">
      <c r="A759" s="122"/>
      <c r="B759" s="103">
        <v>1</v>
      </c>
      <c r="C759" s="92">
        <v>6</v>
      </c>
      <c r="D759" s="184">
        <v>13</v>
      </c>
      <c r="E759" s="181"/>
      <c r="F759" s="182"/>
      <c r="G759" s="182"/>
      <c r="H759" s="182"/>
      <c r="I759" s="182"/>
      <c r="J759" s="182"/>
      <c r="K759" s="182"/>
      <c r="L759" s="182"/>
      <c r="M759" s="182"/>
      <c r="N759" s="182"/>
      <c r="O759" s="182"/>
      <c r="P759" s="182"/>
      <c r="Q759" s="182"/>
      <c r="R759" s="182"/>
      <c r="S759" s="182"/>
      <c r="T759" s="182"/>
      <c r="U759" s="182"/>
      <c r="V759" s="182"/>
      <c r="W759" s="182"/>
      <c r="X759" s="182"/>
      <c r="Y759" s="185"/>
    </row>
    <row r="760" spans="1:25">
      <c r="A760" s="122"/>
      <c r="B760" s="104" t="s">
        <v>155</v>
      </c>
      <c r="C760" s="96"/>
      <c r="D760" s="186">
        <v>11.5</v>
      </c>
      <c r="E760" s="181"/>
      <c r="F760" s="182"/>
      <c r="G760" s="182"/>
      <c r="H760" s="182"/>
      <c r="I760" s="182"/>
      <c r="J760" s="182"/>
      <c r="K760" s="182"/>
      <c r="L760" s="182"/>
      <c r="M760" s="182"/>
      <c r="N760" s="182"/>
      <c r="O760" s="182"/>
      <c r="P760" s="182"/>
      <c r="Q760" s="182"/>
      <c r="R760" s="182"/>
      <c r="S760" s="182"/>
      <c r="T760" s="182"/>
      <c r="U760" s="182"/>
      <c r="V760" s="182"/>
      <c r="W760" s="182"/>
      <c r="X760" s="182"/>
      <c r="Y760" s="185"/>
    </row>
    <row r="761" spans="1:25">
      <c r="A761" s="122"/>
      <c r="B761" s="2" t="s">
        <v>156</v>
      </c>
      <c r="C761" s="118"/>
      <c r="D761" s="187">
        <v>11</v>
      </c>
      <c r="E761" s="181"/>
      <c r="F761" s="182"/>
      <c r="G761" s="182"/>
      <c r="H761" s="182"/>
      <c r="I761" s="182"/>
      <c r="J761" s="182"/>
      <c r="K761" s="182"/>
      <c r="L761" s="182"/>
      <c r="M761" s="182"/>
      <c r="N761" s="182"/>
      <c r="O761" s="182"/>
      <c r="P761" s="182"/>
      <c r="Q761" s="182"/>
      <c r="R761" s="182"/>
      <c r="S761" s="182"/>
      <c r="T761" s="182"/>
      <c r="U761" s="182"/>
      <c r="V761" s="182"/>
      <c r="W761" s="182"/>
      <c r="X761" s="182"/>
      <c r="Y761" s="185"/>
    </row>
    <row r="762" spans="1:25">
      <c r="A762" s="122"/>
      <c r="B762" s="2" t="s">
        <v>157</v>
      </c>
      <c r="C762" s="118"/>
      <c r="D762" s="187">
        <v>0.83666002653407556</v>
      </c>
      <c r="E762" s="181"/>
      <c r="F762" s="182"/>
      <c r="G762" s="182"/>
      <c r="H762" s="182"/>
      <c r="I762" s="182"/>
      <c r="J762" s="182"/>
      <c r="K762" s="182"/>
      <c r="L762" s="182"/>
      <c r="M762" s="182"/>
      <c r="N762" s="182"/>
      <c r="O762" s="182"/>
      <c r="P762" s="182"/>
      <c r="Q762" s="182"/>
      <c r="R762" s="182"/>
      <c r="S762" s="182"/>
      <c r="T762" s="182"/>
      <c r="U762" s="182"/>
      <c r="V762" s="182"/>
      <c r="W762" s="182"/>
      <c r="X762" s="182"/>
      <c r="Y762" s="185"/>
    </row>
    <row r="763" spans="1:25">
      <c r="A763" s="122"/>
      <c r="B763" s="2" t="s">
        <v>93</v>
      </c>
      <c r="C763" s="118"/>
      <c r="D763" s="97">
        <v>7.275304578557179E-2</v>
      </c>
      <c r="E763" s="141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120"/>
    </row>
    <row r="764" spans="1:25">
      <c r="A764" s="122"/>
      <c r="B764" s="105" t="s">
        <v>158</v>
      </c>
      <c r="C764" s="118"/>
      <c r="D764" s="97">
        <v>0</v>
      </c>
      <c r="E764" s="141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120"/>
    </row>
    <row r="765" spans="1:25">
      <c r="B765" s="128"/>
      <c r="C765" s="104"/>
      <c r="D765" s="115"/>
    </row>
  </sheetData>
  <dataConsolidate/>
  <conditionalFormatting sqref="C29:C34 C46:C51 C63:C68 C80:C85 C97:C102 C114:C119 C131:C136 C148:C153 C165:C170 C182:C187 C199:C204 C216:C221 C233:C238 C250:C255 C267:C272 C284:C289 C301:C306 C318:C323 C335:C340 C352:C357 C369:C374 C403:C408 C420:C425 C437:C442 C454:C459 C471:C476 C488:C493 C505:C510 C522:C527 C539:C544 C556:C561 C573:C578 C590:C595 C607:C612 C624:C629 C641:C646 C658:C663 C675:C680 C692:C697 C709:C714 C726:C731 C743:C748 C760:C765 C2:D17 D19:D34 D36:D51 D53:L68 D70:D85 D87:D102 D104:D119 D121:D136 D138:D153 D155:D170 D172:D187 D189:D204 D206:U221 D223:D238 D240:D255 D257:D272 D274:D289 D291:D306 D308:D323 D325:D340 D342:D357 D359:D374 C386:V391 D376:V384 D393:D408 D410:D425 D427:D442 D444:D459 D461:D476 D478:D493 D495:S510 D512:D527 D529:D544 D546:D561 D563:D578 D580:D595 D597:D612 D614:D629 D631:D646 D648:D663 D665:D680 D682:D697 D699:D714 D716:D731 D733:D748 D750:D765">
    <cfRule type="expression" dxfId="128" priority="402" stopIfTrue="1">
      <formula>AND(ISBLANK(INDIRECT(Anlyt_LabRefLastCol)),ISBLANK(INDIRECT(Anlyt_LabRefThisCol)))</formula>
    </cfRule>
    <cfRule type="expression" dxfId="127" priority="403">
      <formula>ISBLANK(INDIRECT(Anlyt_LabRefThisCol))</formula>
    </cfRule>
  </conditionalFormatting>
  <conditionalFormatting sqref="B380:C385 B6:D11 B23:D28 B40:D45 B57:L62 B74:D79 B91:D96 B108:D113 B125:D130 B142:D147 B159:D164 B176:D181 B193:D198 B210:U215 B227:D232 B244:D249 B261:D266 B278:D283 B295:D300 B312:D317 B329:D334 B346:D351 B363:D368 D380:V384 B397:D402 B414:D419 B431:D436 B448:D453 B465:D470 B482:D487 B499:S504 B516:D521 B533:D538 B550:D555 B567:D572 B584:D589 B601:D606 B618:D623 B635:D640 B652:D657 B669:D674 B686:D691 B703:D708 B720:D725 B737:D742 B754:D759">
    <cfRule type="expression" dxfId="126" priority="404">
      <formula>AND($B6&lt;&gt;$B5,NOT(ISBLANK(INDIRECT(Anlyt_LabRefThisCol))))</formula>
    </cfRule>
  </conditionalFormatting>
  <conditionalFormatting sqref="C19:C28">
    <cfRule type="expression" dxfId="125" priority="393" stopIfTrue="1">
      <formula>AND(ISBLANK(INDIRECT(Anlyt_LabRefLastCol)),ISBLANK(INDIRECT(Anlyt_LabRefThisCol)))</formula>
    </cfRule>
    <cfRule type="expression" dxfId="124" priority="394">
      <formula>ISBLANK(INDIRECT(Anlyt_LabRefThisCol))</formula>
    </cfRule>
  </conditionalFormatting>
  <conditionalFormatting sqref="C36:C45">
    <cfRule type="expression" dxfId="123" priority="384" stopIfTrue="1">
      <formula>AND(ISBLANK(INDIRECT(Anlyt_LabRefLastCol)),ISBLANK(INDIRECT(Anlyt_LabRefThisCol)))</formula>
    </cfRule>
    <cfRule type="expression" dxfId="122" priority="385">
      <formula>ISBLANK(INDIRECT(Anlyt_LabRefThisCol))</formula>
    </cfRule>
  </conditionalFormatting>
  <conditionalFormatting sqref="C53:C62">
    <cfRule type="expression" dxfId="121" priority="375" stopIfTrue="1">
      <formula>AND(ISBLANK(INDIRECT(Anlyt_LabRefLastCol)),ISBLANK(INDIRECT(Anlyt_LabRefThisCol)))</formula>
    </cfRule>
    <cfRule type="expression" dxfId="120" priority="376">
      <formula>ISBLANK(INDIRECT(Anlyt_LabRefThisCol))</formula>
    </cfRule>
  </conditionalFormatting>
  <conditionalFormatting sqref="C70:C79">
    <cfRule type="expression" dxfId="119" priority="366" stopIfTrue="1">
      <formula>AND(ISBLANK(INDIRECT(Anlyt_LabRefLastCol)),ISBLANK(INDIRECT(Anlyt_LabRefThisCol)))</formula>
    </cfRule>
    <cfRule type="expression" dxfId="118" priority="367">
      <formula>ISBLANK(INDIRECT(Anlyt_LabRefThisCol))</formula>
    </cfRule>
  </conditionalFormatting>
  <conditionalFormatting sqref="C87:C96">
    <cfRule type="expression" dxfId="117" priority="357" stopIfTrue="1">
      <formula>AND(ISBLANK(INDIRECT(Anlyt_LabRefLastCol)),ISBLANK(INDIRECT(Anlyt_LabRefThisCol)))</formula>
    </cfRule>
    <cfRule type="expression" dxfId="116" priority="358">
      <formula>ISBLANK(INDIRECT(Anlyt_LabRefThisCol))</formula>
    </cfRule>
  </conditionalFormatting>
  <conditionalFormatting sqref="C104:C113">
    <cfRule type="expression" dxfId="115" priority="348" stopIfTrue="1">
      <formula>AND(ISBLANK(INDIRECT(Anlyt_LabRefLastCol)),ISBLANK(INDIRECT(Anlyt_LabRefThisCol)))</formula>
    </cfRule>
    <cfRule type="expression" dxfId="114" priority="349">
      <formula>ISBLANK(INDIRECT(Anlyt_LabRefThisCol))</formula>
    </cfRule>
  </conditionalFormatting>
  <conditionalFormatting sqref="C121:C130">
    <cfRule type="expression" dxfId="113" priority="339" stopIfTrue="1">
      <formula>AND(ISBLANK(INDIRECT(Anlyt_LabRefLastCol)),ISBLANK(INDIRECT(Anlyt_LabRefThisCol)))</formula>
    </cfRule>
    <cfRule type="expression" dxfId="112" priority="340">
      <formula>ISBLANK(INDIRECT(Anlyt_LabRefThisCol))</formula>
    </cfRule>
  </conditionalFormatting>
  <conditionalFormatting sqref="C138:C147">
    <cfRule type="expression" dxfId="111" priority="330" stopIfTrue="1">
      <formula>AND(ISBLANK(INDIRECT(Anlyt_LabRefLastCol)),ISBLANK(INDIRECT(Anlyt_LabRefThisCol)))</formula>
    </cfRule>
    <cfRule type="expression" dxfId="110" priority="331">
      <formula>ISBLANK(INDIRECT(Anlyt_LabRefThisCol))</formula>
    </cfRule>
  </conditionalFormatting>
  <conditionalFormatting sqref="C155:C164">
    <cfRule type="expression" dxfId="109" priority="321" stopIfTrue="1">
      <formula>AND(ISBLANK(INDIRECT(Anlyt_LabRefLastCol)),ISBLANK(INDIRECT(Anlyt_LabRefThisCol)))</formula>
    </cfRule>
    <cfRule type="expression" dxfId="108" priority="322">
      <formula>ISBLANK(INDIRECT(Anlyt_LabRefThisCol))</formula>
    </cfRule>
  </conditionalFormatting>
  <conditionalFormatting sqref="C172:C181">
    <cfRule type="expression" dxfId="107" priority="312" stopIfTrue="1">
      <formula>AND(ISBLANK(INDIRECT(Anlyt_LabRefLastCol)),ISBLANK(INDIRECT(Anlyt_LabRefThisCol)))</formula>
    </cfRule>
    <cfRule type="expression" dxfId="106" priority="313">
      <formula>ISBLANK(INDIRECT(Anlyt_LabRefThisCol))</formula>
    </cfRule>
  </conditionalFormatting>
  <conditionalFormatting sqref="C189:C198">
    <cfRule type="expression" dxfId="105" priority="303" stopIfTrue="1">
      <formula>AND(ISBLANK(INDIRECT(Anlyt_LabRefLastCol)),ISBLANK(INDIRECT(Anlyt_LabRefThisCol)))</formula>
    </cfRule>
    <cfRule type="expression" dxfId="104" priority="304">
      <formula>ISBLANK(INDIRECT(Anlyt_LabRefThisCol))</formula>
    </cfRule>
  </conditionalFormatting>
  <conditionalFormatting sqref="C206:C215">
    <cfRule type="expression" dxfId="103" priority="294" stopIfTrue="1">
      <formula>AND(ISBLANK(INDIRECT(Anlyt_LabRefLastCol)),ISBLANK(INDIRECT(Anlyt_LabRefThisCol)))</formula>
    </cfRule>
    <cfRule type="expression" dxfId="102" priority="295">
      <formula>ISBLANK(INDIRECT(Anlyt_LabRefThisCol))</formula>
    </cfRule>
  </conditionalFormatting>
  <conditionalFormatting sqref="C223:C232">
    <cfRule type="expression" dxfId="101" priority="285" stopIfTrue="1">
      <formula>AND(ISBLANK(INDIRECT(Anlyt_LabRefLastCol)),ISBLANK(INDIRECT(Anlyt_LabRefThisCol)))</formula>
    </cfRule>
    <cfRule type="expression" dxfId="100" priority="286">
      <formula>ISBLANK(INDIRECT(Anlyt_LabRefThisCol))</formula>
    </cfRule>
  </conditionalFormatting>
  <conditionalFormatting sqref="C240:C249">
    <cfRule type="expression" dxfId="99" priority="276" stopIfTrue="1">
      <formula>AND(ISBLANK(INDIRECT(Anlyt_LabRefLastCol)),ISBLANK(INDIRECT(Anlyt_LabRefThisCol)))</formula>
    </cfRule>
    <cfRule type="expression" dxfId="98" priority="277">
      <formula>ISBLANK(INDIRECT(Anlyt_LabRefThisCol))</formula>
    </cfRule>
  </conditionalFormatting>
  <conditionalFormatting sqref="C257:C266">
    <cfRule type="expression" dxfId="97" priority="267" stopIfTrue="1">
      <formula>AND(ISBLANK(INDIRECT(Anlyt_LabRefLastCol)),ISBLANK(INDIRECT(Anlyt_LabRefThisCol)))</formula>
    </cfRule>
    <cfRule type="expression" dxfId="96" priority="268">
      <formula>ISBLANK(INDIRECT(Anlyt_LabRefThisCol))</formula>
    </cfRule>
  </conditionalFormatting>
  <conditionalFormatting sqref="C274:C283">
    <cfRule type="expression" dxfId="95" priority="258" stopIfTrue="1">
      <formula>AND(ISBLANK(INDIRECT(Anlyt_LabRefLastCol)),ISBLANK(INDIRECT(Anlyt_LabRefThisCol)))</formula>
    </cfRule>
    <cfRule type="expression" dxfId="94" priority="259">
      <formula>ISBLANK(INDIRECT(Anlyt_LabRefThisCol))</formula>
    </cfRule>
  </conditionalFormatting>
  <conditionalFormatting sqref="C291:C300">
    <cfRule type="expression" dxfId="93" priority="249" stopIfTrue="1">
      <formula>AND(ISBLANK(INDIRECT(Anlyt_LabRefLastCol)),ISBLANK(INDIRECT(Anlyt_LabRefThisCol)))</formula>
    </cfRule>
    <cfRule type="expression" dxfId="92" priority="250">
      <formula>ISBLANK(INDIRECT(Anlyt_LabRefThisCol))</formula>
    </cfRule>
  </conditionalFormatting>
  <conditionalFormatting sqref="C308:C317">
    <cfRule type="expression" dxfId="91" priority="240" stopIfTrue="1">
      <formula>AND(ISBLANK(INDIRECT(Anlyt_LabRefLastCol)),ISBLANK(INDIRECT(Anlyt_LabRefThisCol)))</formula>
    </cfRule>
    <cfRule type="expression" dxfId="90" priority="241">
      <formula>ISBLANK(INDIRECT(Anlyt_LabRefThisCol))</formula>
    </cfRule>
  </conditionalFormatting>
  <conditionalFormatting sqref="C325:C334">
    <cfRule type="expression" dxfId="89" priority="231" stopIfTrue="1">
      <formula>AND(ISBLANK(INDIRECT(Anlyt_LabRefLastCol)),ISBLANK(INDIRECT(Anlyt_LabRefThisCol)))</formula>
    </cfRule>
    <cfRule type="expression" dxfId="88" priority="232">
      <formula>ISBLANK(INDIRECT(Anlyt_LabRefThisCol))</formula>
    </cfRule>
  </conditionalFormatting>
  <conditionalFormatting sqref="C342:C351">
    <cfRule type="expression" dxfId="87" priority="222" stopIfTrue="1">
      <formula>AND(ISBLANK(INDIRECT(Anlyt_LabRefLastCol)),ISBLANK(INDIRECT(Anlyt_LabRefThisCol)))</formula>
    </cfRule>
    <cfRule type="expression" dxfId="86" priority="223">
      <formula>ISBLANK(INDIRECT(Anlyt_LabRefThisCol))</formula>
    </cfRule>
  </conditionalFormatting>
  <conditionalFormatting sqref="C359:C368">
    <cfRule type="expression" dxfId="85" priority="213" stopIfTrue="1">
      <formula>AND(ISBLANK(INDIRECT(Anlyt_LabRefLastCol)),ISBLANK(INDIRECT(Anlyt_LabRefThisCol)))</formula>
    </cfRule>
    <cfRule type="expression" dxfId="84" priority="214">
      <formula>ISBLANK(INDIRECT(Anlyt_LabRefThisCol))</formula>
    </cfRule>
  </conditionalFormatting>
  <conditionalFormatting sqref="C376:C385 D385:V385">
    <cfRule type="expression" dxfId="83" priority="204" stopIfTrue="1">
      <formula>AND(ISBLANK(INDIRECT(Anlyt_LabRefLastCol)),ISBLANK(INDIRECT(Anlyt_LabRefThisCol)))</formula>
    </cfRule>
    <cfRule type="expression" dxfId="82" priority="205">
      <formula>ISBLANK(INDIRECT(Anlyt_LabRefThisCol))</formula>
    </cfRule>
  </conditionalFormatting>
  <conditionalFormatting sqref="D385:V385">
    <cfRule type="expression" dxfId="81" priority="206">
      <formula>AND($B385&lt;&gt;$B384,NOT(ISBLANK(INDIRECT(Anlyt_LabRefThisCol))))</formula>
    </cfRule>
  </conditionalFormatting>
  <conditionalFormatting sqref="C393:C402">
    <cfRule type="expression" dxfId="80" priority="195" stopIfTrue="1">
      <formula>AND(ISBLANK(INDIRECT(Anlyt_LabRefLastCol)),ISBLANK(INDIRECT(Anlyt_LabRefThisCol)))</formula>
    </cfRule>
    <cfRule type="expression" dxfId="79" priority="196">
      <formula>ISBLANK(INDIRECT(Anlyt_LabRefThisCol))</formula>
    </cfRule>
  </conditionalFormatting>
  <conditionalFormatting sqref="C410:C419">
    <cfRule type="expression" dxfId="78" priority="186" stopIfTrue="1">
      <formula>AND(ISBLANK(INDIRECT(Anlyt_LabRefLastCol)),ISBLANK(INDIRECT(Anlyt_LabRefThisCol)))</formula>
    </cfRule>
    <cfRule type="expression" dxfId="77" priority="187">
      <formula>ISBLANK(INDIRECT(Anlyt_LabRefThisCol))</formula>
    </cfRule>
  </conditionalFormatting>
  <conditionalFormatting sqref="C427:C436">
    <cfRule type="expression" dxfId="76" priority="177" stopIfTrue="1">
      <formula>AND(ISBLANK(INDIRECT(Anlyt_LabRefLastCol)),ISBLANK(INDIRECT(Anlyt_LabRefThisCol)))</formula>
    </cfRule>
    <cfRule type="expression" dxfId="75" priority="178">
      <formula>ISBLANK(INDIRECT(Anlyt_LabRefThisCol))</formula>
    </cfRule>
  </conditionalFormatting>
  <conditionalFormatting sqref="C444:C453">
    <cfRule type="expression" dxfId="74" priority="168" stopIfTrue="1">
      <formula>AND(ISBLANK(INDIRECT(Anlyt_LabRefLastCol)),ISBLANK(INDIRECT(Anlyt_LabRefThisCol)))</formula>
    </cfRule>
    <cfRule type="expression" dxfId="73" priority="169">
      <formula>ISBLANK(INDIRECT(Anlyt_LabRefThisCol))</formula>
    </cfRule>
  </conditionalFormatting>
  <conditionalFormatting sqref="C461:C470">
    <cfRule type="expression" dxfId="72" priority="159" stopIfTrue="1">
      <formula>AND(ISBLANK(INDIRECT(Anlyt_LabRefLastCol)),ISBLANK(INDIRECT(Anlyt_LabRefThisCol)))</formula>
    </cfRule>
    <cfRule type="expression" dxfId="71" priority="160">
      <formula>ISBLANK(INDIRECT(Anlyt_LabRefThisCol))</formula>
    </cfRule>
  </conditionalFormatting>
  <conditionalFormatting sqref="C478:C487">
    <cfRule type="expression" dxfId="70" priority="150" stopIfTrue="1">
      <formula>AND(ISBLANK(INDIRECT(Anlyt_LabRefLastCol)),ISBLANK(INDIRECT(Anlyt_LabRefThisCol)))</formula>
    </cfRule>
    <cfRule type="expression" dxfId="69" priority="151">
      <formula>ISBLANK(INDIRECT(Anlyt_LabRefThisCol))</formula>
    </cfRule>
  </conditionalFormatting>
  <conditionalFormatting sqref="C495:C504">
    <cfRule type="expression" dxfId="68" priority="141" stopIfTrue="1">
      <formula>AND(ISBLANK(INDIRECT(Anlyt_LabRefLastCol)),ISBLANK(INDIRECT(Anlyt_LabRefThisCol)))</formula>
    </cfRule>
    <cfRule type="expression" dxfId="67" priority="142">
      <formula>ISBLANK(INDIRECT(Anlyt_LabRefThisCol))</formula>
    </cfRule>
  </conditionalFormatting>
  <conditionalFormatting sqref="C512:C521">
    <cfRule type="expression" dxfId="66" priority="132" stopIfTrue="1">
      <formula>AND(ISBLANK(INDIRECT(Anlyt_LabRefLastCol)),ISBLANK(INDIRECT(Anlyt_LabRefThisCol)))</formula>
    </cfRule>
    <cfRule type="expression" dxfId="65" priority="133">
      <formula>ISBLANK(INDIRECT(Anlyt_LabRefThisCol))</formula>
    </cfRule>
  </conditionalFormatting>
  <conditionalFormatting sqref="C529:C538">
    <cfRule type="expression" dxfId="64" priority="123" stopIfTrue="1">
      <formula>AND(ISBLANK(INDIRECT(Anlyt_LabRefLastCol)),ISBLANK(INDIRECT(Anlyt_LabRefThisCol)))</formula>
    </cfRule>
    <cfRule type="expression" dxfId="63" priority="124">
      <formula>ISBLANK(INDIRECT(Anlyt_LabRefThisCol))</formula>
    </cfRule>
  </conditionalFormatting>
  <conditionalFormatting sqref="C546:C555">
    <cfRule type="expression" dxfId="62" priority="114" stopIfTrue="1">
      <formula>AND(ISBLANK(INDIRECT(Anlyt_LabRefLastCol)),ISBLANK(INDIRECT(Anlyt_LabRefThisCol)))</formula>
    </cfRule>
    <cfRule type="expression" dxfId="61" priority="115">
      <formula>ISBLANK(INDIRECT(Anlyt_LabRefThisCol))</formula>
    </cfRule>
  </conditionalFormatting>
  <conditionalFormatting sqref="C563:C572">
    <cfRule type="expression" dxfId="60" priority="105" stopIfTrue="1">
      <formula>AND(ISBLANK(INDIRECT(Anlyt_LabRefLastCol)),ISBLANK(INDIRECT(Anlyt_LabRefThisCol)))</formula>
    </cfRule>
    <cfRule type="expression" dxfId="59" priority="106">
      <formula>ISBLANK(INDIRECT(Anlyt_LabRefThisCol))</formula>
    </cfRule>
  </conditionalFormatting>
  <conditionalFormatting sqref="C580:C589">
    <cfRule type="expression" dxfId="58" priority="96" stopIfTrue="1">
      <formula>AND(ISBLANK(INDIRECT(Anlyt_LabRefLastCol)),ISBLANK(INDIRECT(Anlyt_LabRefThisCol)))</formula>
    </cfRule>
    <cfRule type="expression" dxfId="57" priority="97">
      <formula>ISBLANK(INDIRECT(Anlyt_LabRefThisCol))</formula>
    </cfRule>
  </conditionalFormatting>
  <conditionalFormatting sqref="C597:C606">
    <cfRule type="expression" dxfId="56" priority="87" stopIfTrue="1">
      <formula>AND(ISBLANK(INDIRECT(Anlyt_LabRefLastCol)),ISBLANK(INDIRECT(Anlyt_LabRefThisCol)))</formula>
    </cfRule>
    <cfRule type="expression" dxfId="55" priority="88">
      <formula>ISBLANK(INDIRECT(Anlyt_LabRefThisCol))</formula>
    </cfRule>
  </conditionalFormatting>
  <conditionalFormatting sqref="C614:C623">
    <cfRule type="expression" dxfId="54" priority="78" stopIfTrue="1">
      <formula>AND(ISBLANK(INDIRECT(Anlyt_LabRefLastCol)),ISBLANK(INDIRECT(Anlyt_LabRefThisCol)))</formula>
    </cfRule>
    <cfRule type="expression" dxfId="53" priority="79">
      <formula>ISBLANK(INDIRECT(Anlyt_LabRefThisCol))</formula>
    </cfRule>
  </conditionalFormatting>
  <conditionalFormatting sqref="C631:C640">
    <cfRule type="expression" dxfId="52" priority="69" stopIfTrue="1">
      <formula>AND(ISBLANK(INDIRECT(Anlyt_LabRefLastCol)),ISBLANK(INDIRECT(Anlyt_LabRefThisCol)))</formula>
    </cfRule>
    <cfRule type="expression" dxfId="51" priority="70">
      <formula>ISBLANK(INDIRECT(Anlyt_LabRefThisCol))</formula>
    </cfRule>
  </conditionalFormatting>
  <conditionalFormatting sqref="C648:C657">
    <cfRule type="expression" dxfId="50" priority="60" stopIfTrue="1">
      <formula>AND(ISBLANK(INDIRECT(Anlyt_LabRefLastCol)),ISBLANK(INDIRECT(Anlyt_LabRefThisCol)))</formula>
    </cfRule>
    <cfRule type="expression" dxfId="49" priority="61">
      <formula>ISBLANK(INDIRECT(Anlyt_LabRefThisCol))</formula>
    </cfRule>
  </conditionalFormatting>
  <conditionalFormatting sqref="C665:C674">
    <cfRule type="expression" dxfId="48" priority="51" stopIfTrue="1">
      <formula>AND(ISBLANK(INDIRECT(Anlyt_LabRefLastCol)),ISBLANK(INDIRECT(Anlyt_LabRefThisCol)))</formula>
    </cfRule>
    <cfRule type="expression" dxfId="47" priority="52">
      <formula>ISBLANK(INDIRECT(Anlyt_LabRefThisCol))</formula>
    </cfRule>
  </conditionalFormatting>
  <conditionalFormatting sqref="C682:C691">
    <cfRule type="expression" dxfId="46" priority="42" stopIfTrue="1">
      <formula>AND(ISBLANK(INDIRECT(Anlyt_LabRefLastCol)),ISBLANK(INDIRECT(Anlyt_LabRefThisCol)))</formula>
    </cfRule>
    <cfRule type="expression" dxfId="45" priority="43">
      <formula>ISBLANK(INDIRECT(Anlyt_LabRefThisCol))</formula>
    </cfRule>
  </conditionalFormatting>
  <conditionalFormatting sqref="C699:C708">
    <cfRule type="expression" dxfId="44" priority="33" stopIfTrue="1">
      <formula>AND(ISBLANK(INDIRECT(Anlyt_LabRefLastCol)),ISBLANK(INDIRECT(Anlyt_LabRefThisCol)))</formula>
    </cfRule>
    <cfRule type="expression" dxfId="43" priority="34">
      <formula>ISBLANK(INDIRECT(Anlyt_LabRefThisCol))</formula>
    </cfRule>
  </conditionalFormatting>
  <conditionalFormatting sqref="C716:C725">
    <cfRule type="expression" dxfId="42" priority="24" stopIfTrue="1">
      <formula>AND(ISBLANK(INDIRECT(Anlyt_LabRefLastCol)),ISBLANK(INDIRECT(Anlyt_LabRefThisCol)))</formula>
    </cfRule>
    <cfRule type="expression" dxfId="41" priority="25">
      <formula>ISBLANK(INDIRECT(Anlyt_LabRefThisCol))</formula>
    </cfRule>
  </conditionalFormatting>
  <conditionalFormatting sqref="C733:C742">
    <cfRule type="expression" dxfId="40" priority="15" stopIfTrue="1">
      <formula>AND(ISBLANK(INDIRECT(Anlyt_LabRefLastCol)),ISBLANK(INDIRECT(Anlyt_LabRefThisCol)))</formula>
    </cfRule>
    <cfRule type="expression" dxfId="39" priority="16">
      <formula>ISBLANK(INDIRECT(Anlyt_LabRefThisCol))</formula>
    </cfRule>
  </conditionalFormatting>
  <conditionalFormatting sqref="C750:C759">
    <cfRule type="expression" dxfId="38" priority="6" stopIfTrue="1">
      <formula>AND(ISBLANK(INDIRECT(Anlyt_LabRefLastCol)),ISBLANK(INDIRECT(Anlyt_LabRefThisCol)))</formula>
    </cfRule>
    <cfRule type="expression" dxfId="37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65"/>
  <sheetViews>
    <sheetView topLeftCell="A2" zoomScale="96" zoomScaleNormal="96" workbookViewId="0"/>
  </sheetViews>
  <sheetFormatPr defaultRowHeight="15"/>
  <cols>
    <col min="1" max="1" width="8.88671875" style="121"/>
    <col min="2" max="18" width="8.88671875" style="1"/>
    <col min="19" max="19" width="8.88671875" style="1" customWidth="1"/>
    <col min="20" max="16384" width="8.88671875" style="1"/>
  </cols>
  <sheetData>
    <row r="1" spans="1:26">
      <c r="B1" s="132" t="s">
        <v>311</v>
      </c>
      <c r="Y1" s="116" t="s">
        <v>66</v>
      </c>
    </row>
    <row r="2" spans="1:26">
      <c r="A2" s="112" t="s">
        <v>107</v>
      </c>
      <c r="B2" s="102" t="s">
        <v>119</v>
      </c>
      <c r="C2" s="99" t="s">
        <v>120</v>
      </c>
      <c r="D2" s="98" t="s">
        <v>141</v>
      </c>
      <c r="E2" s="100" t="s">
        <v>141</v>
      </c>
      <c r="F2" s="101" t="s">
        <v>141</v>
      </c>
      <c r="G2" s="101" t="s">
        <v>141</v>
      </c>
      <c r="H2" s="101" t="s">
        <v>141</v>
      </c>
      <c r="I2" s="101" t="s">
        <v>141</v>
      </c>
      <c r="J2" s="101" t="s">
        <v>141</v>
      </c>
      <c r="K2" s="101" t="s">
        <v>141</v>
      </c>
      <c r="L2" s="101" t="s">
        <v>141</v>
      </c>
      <c r="M2" s="101" t="s">
        <v>141</v>
      </c>
      <c r="N2" s="101" t="s">
        <v>141</v>
      </c>
      <c r="O2" s="101" t="s">
        <v>141</v>
      </c>
      <c r="P2" s="101" t="s">
        <v>141</v>
      </c>
      <c r="Q2" s="101" t="s">
        <v>141</v>
      </c>
      <c r="R2" s="101" t="s">
        <v>141</v>
      </c>
      <c r="S2" s="101" t="s">
        <v>141</v>
      </c>
      <c r="T2" s="101" t="s">
        <v>141</v>
      </c>
      <c r="U2" s="101" t="s">
        <v>141</v>
      </c>
      <c r="V2" s="101" t="s">
        <v>141</v>
      </c>
      <c r="W2" s="108" t="s">
        <v>141</v>
      </c>
      <c r="X2" s="148"/>
      <c r="Y2" s="116">
        <v>1</v>
      </c>
    </row>
    <row r="3" spans="1:26">
      <c r="A3" s="122"/>
      <c r="B3" s="103" t="s">
        <v>142</v>
      </c>
      <c r="C3" s="92" t="s">
        <v>142</v>
      </c>
      <c r="D3" s="149" t="s">
        <v>175</v>
      </c>
      <c r="E3" s="139" t="s">
        <v>145</v>
      </c>
      <c r="F3" s="140" t="s">
        <v>146</v>
      </c>
      <c r="G3" s="140" t="s">
        <v>148</v>
      </c>
      <c r="H3" s="140" t="s">
        <v>143</v>
      </c>
      <c r="I3" s="140" t="s">
        <v>149</v>
      </c>
      <c r="J3" s="140" t="s">
        <v>150</v>
      </c>
      <c r="K3" s="140" t="s">
        <v>144</v>
      </c>
      <c r="L3" s="140" t="s">
        <v>151</v>
      </c>
      <c r="M3" s="140" t="s">
        <v>152</v>
      </c>
      <c r="N3" s="140" t="s">
        <v>160</v>
      </c>
      <c r="O3" s="140" t="s">
        <v>161</v>
      </c>
      <c r="P3" s="140" t="s">
        <v>162</v>
      </c>
      <c r="Q3" s="140" t="s">
        <v>163</v>
      </c>
      <c r="R3" s="140" t="s">
        <v>164</v>
      </c>
      <c r="S3" s="140" t="s">
        <v>165</v>
      </c>
      <c r="T3" s="140" t="s">
        <v>166</v>
      </c>
      <c r="U3" s="140" t="s">
        <v>176</v>
      </c>
      <c r="V3" s="140" t="s">
        <v>167</v>
      </c>
      <c r="W3" s="143" t="s">
        <v>168</v>
      </c>
      <c r="X3" s="148"/>
      <c r="Y3" s="116" t="s">
        <v>3</v>
      </c>
    </row>
    <row r="4" spans="1:26">
      <c r="A4" s="122"/>
      <c r="B4" s="103"/>
      <c r="C4" s="92"/>
      <c r="D4" s="92" t="s">
        <v>121</v>
      </c>
      <c r="E4" s="93" t="s">
        <v>177</v>
      </c>
      <c r="F4" s="94" t="s">
        <v>178</v>
      </c>
      <c r="G4" s="94" t="s">
        <v>178</v>
      </c>
      <c r="H4" s="94" t="s">
        <v>177</v>
      </c>
      <c r="I4" s="94" t="s">
        <v>178</v>
      </c>
      <c r="J4" s="94" t="s">
        <v>178</v>
      </c>
      <c r="K4" s="94" t="s">
        <v>178</v>
      </c>
      <c r="L4" s="94" t="s">
        <v>178</v>
      </c>
      <c r="M4" s="94" t="s">
        <v>178</v>
      </c>
      <c r="N4" s="94" t="s">
        <v>177</v>
      </c>
      <c r="O4" s="94" t="s">
        <v>178</v>
      </c>
      <c r="P4" s="94" t="s">
        <v>178</v>
      </c>
      <c r="Q4" s="94" t="s">
        <v>178</v>
      </c>
      <c r="R4" s="94" t="s">
        <v>177</v>
      </c>
      <c r="S4" s="94" t="s">
        <v>178</v>
      </c>
      <c r="T4" s="94" t="s">
        <v>178</v>
      </c>
      <c r="U4" s="94" t="s">
        <v>178</v>
      </c>
      <c r="V4" s="94" t="s">
        <v>177</v>
      </c>
      <c r="W4" s="144" t="s">
        <v>178</v>
      </c>
      <c r="X4" s="148"/>
      <c r="Y4" s="116">
        <v>3</v>
      </c>
    </row>
    <row r="5" spans="1:26">
      <c r="A5" s="122"/>
      <c r="B5" s="103"/>
      <c r="C5" s="92"/>
      <c r="D5" s="114" t="s">
        <v>179</v>
      </c>
      <c r="E5" s="113" t="s">
        <v>180</v>
      </c>
      <c r="F5" s="113" t="s">
        <v>123</v>
      </c>
      <c r="G5" s="113" t="s">
        <v>123</v>
      </c>
      <c r="H5" s="113" t="s">
        <v>180</v>
      </c>
      <c r="I5" s="113" t="s">
        <v>123</v>
      </c>
      <c r="J5" s="113" t="s">
        <v>123</v>
      </c>
      <c r="K5" s="113" t="s">
        <v>123</v>
      </c>
      <c r="L5" s="113" t="s">
        <v>123</v>
      </c>
      <c r="M5" s="113" t="s">
        <v>124</v>
      </c>
      <c r="N5" s="113" t="s">
        <v>123</v>
      </c>
      <c r="O5" s="113" t="s">
        <v>124</v>
      </c>
      <c r="P5" s="113" t="s">
        <v>123</v>
      </c>
      <c r="Q5" s="113" t="s">
        <v>124</v>
      </c>
      <c r="R5" s="113" t="s">
        <v>123</v>
      </c>
      <c r="S5" s="113" t="s">
        <v>123</v>
      </c>
      <c r="T5" s="113" t="s">
        <v>124</v>
      </c>
      <c r="U5" s="113" t="s">
        <v>123</v>
      </c>
      <c r="V5" s="113" t="s">
        <v>123</v>
      </c>
      <c r="W5" s="145" t="s">
        <v>123</v>
      </c>
      <c r="X5" s="148"/>
      <c r="Y5" s="116">
        <v>3</v>
      </c>
    </row>
    <row r="6" spans="1:26">
      <c r="A6" s="122"/>
      <c r="B6" s="102">
        <v>1</v>
      </c>
      <c r="C6" s="98">
        <v>1</v>
      </c>
      <c r="D6" s="221">
        <v>0.441</v>
      </c>
      <c r="E6" s="205">
        <v>0.49770000000000003</v>
      </c>
      <c r="F6" s="205">
        <v>0.5</v>
      </c>
      <c r="G6" s="222">
        <v>0.49</v>
      </c>
      <c r="H6" s="205">
        <v>0.47300000000000003</v>
      </c>
      <c r="I6" s="213">
        <v>0.503</v>
      </c>
      <c r="J6" s="205">
        <v>0.50900000000000001</v>
      </c>
      <c r="K6" s="213">
        <v>0.51400000000000001</v>
      </c>
      <c r="L6" s="205">
        <v>0.46600000000000003</v>
      </c>
      <c r="M6" s="205">
        <v>0.5</v>
      </c>
      <c r="N6" s="205">
        <v>0.48599999999999999</v>
      </c>
      <c r="O6" s="205">
        <v>0.47</v>
      </c>
      <c r="P6" s="205">
        <v>0.52</v>
      </c>
      <c r="Q6" s="205">
        <v>0.48</v>
      </c>
      <c r="R6" s="205">
        <v>0.46208969943024103</v>
      </c>
      <c r="S6" s="205">
        <v>0.501</v>
      </c>
      <c r="T6" s="205">
        <v>0.47</v>
      </c>
      <c r="U6" s="205">
        <v>0.48899999999999999</v>
      </c>
      <c r="V6" s="223">
        <v>0.49199999999999999</v>
      </c>
      <c r="W6" s="223">
        <v>0.5</v>
      </c>
      <c r="X6" s="224"/>
      <c r="Y6" s="208">
        <v>1</v>
      </c>
    </row>
    <row r="7" spans="1:26">
      <c r="A7" s="122"/>
      <c r="B7" s="103">
        <v>1</v>
      </c>
      <c r="C7" s="92">
        <v>2</v>
      </c>
      <c r="D7" s="225">
        <v>0.441</v>
      </c>
      <c r="E7" s="209">
        <v>0.51090000000000002</v>
      </c>
      <c r="F7" s="209">
        <v>0.5</v>
      </c>
      <c r="G7" s="215">
        <v>0.52</v>
      </c>
      <c r="H7" s="209">
        <v>0.47800000000000004</v>
      </c>
      <c r="I7" s="215">
        <v>0.48899999999999999</v>
      </c>
      <c r="J7" s="209">
        <v>0.5</v>
      </c>
      <c r="K7" s="215">
        <v>0.52</v>
      </c>
      <c r="L7" s="209">
        <v>0.48199999999999998</v>
      </c>
      <c r="M7" s="209">
        <v>0.48</v>
      </c>
      <c r="N7" s="209">
        <v>0.48299999999999998</v>
      </c>
      <c r="O7" s="209">
        <v>0.46</v>
      </c>
      <c r="P7" s="209">
        <v>0.53</v>
      </c>
      <c r="Q7" s="209">
        <v>0.49</v>
      </c>
      <c r="R7" s="209">
        <v>0.46951737533170002</v>
      </c>
      <c r="S7" s="209">
        <v>0.49800000000000005</v>
      </c>
      <c r="T7" s="209">
        <v>0.46</v>
      </c>
      <c r="U7" s="209">
        <v>0.48299999999999998</v>
      </c>
      <c r="V7" s="226">
        <v>0.48299999999999998</v>
      </c>
      <c r="W7" s="227">
        <v>0.5</v>
      </c>
      <c r="X7" s="224"/>
      <c r="Y7" s="208" t="e">
        <v>#N/A</v>
      </c>
    </row>
    <row r="8" spans="1:26">
      <c r="A8" s="122"/>
      <c r="B8" s="103">
        <v>1</v>
      </c>
      <c r="C8" s="92">
        <v>3</v>
      </c>
      <c r="D8" s="225">
        <v>0.432</v>
      </c>
      <c r="E8" s="209">
        <v>0.5101</v>
      </c>
      <c r="F8" s="209">
        <v>0.51</v>
      </c>
      <c r="G8" s="215">
        <v>0.53</v>
      </c>
      <c r="H8" s="209">
        <v>0.47399999999999998</v>
      </c>
      <c r="I8" s="215">
        <v>0.46300000000000002</v>
      </c>
      <c r="J8" s="209">
        <v>0.50700000000000001</v>
      </c>
      <c r="K8" s="215">
        <v>0.52700000000000002</v>
      </c>
      <c r="L8" s="215">
        <v>0.46600000000000003</v>
      </c>
      <c r="M8" s="111">
        <v>0.48</v>
      </c>
      <c r="N8" s="111">
        <v>0.48</v>
      </c>
      <c r="O8" s="111">
        <v>0.49</v>
      </c>
      <c r="P8" s="111">
        <v>0.53</v>
      </c>
      <c r="Q8" s="111">
        <v>0.48</v>
      </c>
      <c r="R8" s="111">
        <v>0.47111715904625601</v>
      </c>
      <c r="S8" s="111">
        <v>0.49</v>
      </c>
      <c r="T8" s="111">
        <v>0.46</v>
      </c>
      <c r="U8" s="209">
        <v>0.46400000000000002</v>
      </c>
      <c r="V8" s="226">
        <v>0.48800000000000004</v>
      </c>
      <c r="W8" s="227">
        <v>0.5</v>
      </c>
      <c r="X8" s="224"/>
      <c r="Y8" s="208">
        <v>16</v>
      </c>
    </row>
    <row r="9" spans="1:26">
      <c r="A9" s="122"/>
      <c r="B9" s="103">
        <v>1</v>
      </c>
      <c r="C9" s="92">
        <v>4</v>
      </c>
      <c r="D9" s="225">
        <v>0.436</v>
      </c>
      <c r="E9" s="209">
        <v>0.50790000000000002</v>
      </c>
      <c r="F9" s="209">
        <v>0.52</v>
      </c>
      <c r="G9" s="215">
        <v>0.52</v>
      </c>
      <c r="H9" s="209">
        <v>0.48500000000000004</v>
      </c>
      <c r="I9" s="215">
        <v>0.48100000000000004</v>
      </c>
      <c r="J9" s="209">
        <v>0.50700000000000001</v>
      </c>
      <c r="K9" s="215">
        <v>0.51500000000000001</v>
      </c>
      <c r="L9" s="215">
        <v>0.47299999999999998</v>
      </c>
      <c r="M9" s="111">
        <v>0.48</v>
      </c>
      <c r="N9" s="111">
        <v>0.48199999999999998</v>
      </c>
      <c r="O9" s="111">
        <v>0.49</v>
      </c>
      <c r="P9" s="111">
        <v>0.52</v>
      </c>
      <c r="Q9" s="111">
        <v>0.48</v>
      </c>
      <c r="R9" s="111">
        <v>0.46190924033202102</v>
      </c>
      <c r="S9" s="111">
        <v>0.47800000000000004</v>
      </c>
      <c r="T9" s="111">
        <v>0.45</v>
      </c>
      <c r="U9" s="209">
        <v>0.43</v>
      </c>
      <c r="V9" s="226">
        <v>0.49299999999999999</v>
      </c>
      <c r="W9" s="227">
        <v>0.49</v>
      </c>
      <c r="X9" s="224"/>
      <c r="Y9" s="208">
        <v>0.49052630804843339</v>
      </c>
      <c r="Z9" s="116"/>
    </row>
    <row r="10" spans="1:26">
      <c r="A10" s="122"/>
      <c r="B10" s="103">
        <v>1</v>
      </c>
      <c r="C10" s="92">
        <v>5</v>
      </c>
      <c r="D10" s="225">
        <v>0.43099999999999999</v>
      </c>
      <c r="E10" s="209">
        <v>0.50360000000000005</v>
      </c>
      <c r="F10" s="209">
        <v>0.51</v>
      </c>
      <c r="G10" s="209">
        <v>0.52</v>
      </c>
      <c r="H10" s="209">
        <v>0.48199999999999998</v>
      </c>
      <c r="I10" s="209">
        <v>0.48899999999999999</v>
      </c>
      <c r="J10" s="209">
        <v>0.501</v>
      </c>
      <c r="K10" s="209">
        <v>0.49800000000000005</v>
      </c>
      <c r="L10" s="209">
        <v>0.46600000000000003</v>
      </c>
      <c r="M10" s="209">
        <v>0.5</v>
      </c>
      <c r="N10" s="209">
        <v>0.48</v>
      </c>
      <c r="O10" s="209">
        <v>0.48</v>
      </c>
      <c r="P10" s="209">
        <v>0.52</v>
      </c>
      <c r="Q10" s="209">
        <v>0.47</v>
      </c>
      <c r="R10" s="209">
        <v>0.48536006977158996</v>
      </c>
      <c r="S10" s="209">
        <v>0.47499999999999998</v>
      </c>
      <c r="T10" s="209">
        <v>0.48</v>
      </c>
      <c r="U10" s="209">
        <v>0.47499999999999998</v>
      </c>
      <c r="V10" s="226">
        <v>0.49800000000000005</v>
      </c>
      <c r="W10" s="227">
        <v>0.49</v>
      </c>
      <c r="X10" s="224"/>
      <c r="Y10" s="119"/>
    </row>
    <row r="11" spans="1:26">
      <c r="A11" s="122"/>
      <c r="B11" s="103">
        <v>1</v>
      </c>
      <c r="C11" s="92">
        <v>6</v>
      </c>
      <c r="D11" s="225">
        <v>0.44</v>
      </c>
      <c r="E11" s="209">
        <v>0.51800000000000002</v>
      </c>
      <c r="F11" s="209">
        <v>0.51</v>
      </c>
      <c r="G11" s="209">
        <v>0.53</v>
      </c>
      <c r="H11" s="209">
        <v>0.48199999999999998</v>
      </c>
      <c r="I11" s="209">
        <v>0.47800000000000004</v>
      </c>
      <c r="J11" s="209">
        <v>0.503</v>
      </c>
      <c r="K11" s="209">
        <v>0.51200000000000001</v>
      </c>
      <c r="L11" s="209">
        <v>0.47399999999999998</v>
      </c>
      <c r="M11" s="209">
        <v>0.48</v>
      </c>
      <c r="N11" s="209">
        <v>0.48299999999999998</v>
      </c>
      <c r="O11" s="228">
        <v>0.42</v>
      </c>
      <c r="P11" s="209">
        <v>0.51</v>
      </c>
      <c r="Q11" s="209">
        <v>0.47</v>
      </c>
      <c r="R11" s="209">
        <v>0.46280557360959101</v>
      </c>
      <c r="S11" s="209">
        <v>0.48599999999999999</v>
      </c>
      <c r="T11" s="209">
        <v>0.49</v>
      </c>
      <c r="U11" s="209">
        <v>0.46800000000000003</v>
      </c>
      <c r="V11" s="226">
        <v>0.49500000000000005</v>
      </c>
      <c r="W11" s="227">
        <v>0.49</v>
      </c>
      <c r="X11" s="224"/>
      <c r="Y11" s="119"/>
    </row>
    <row r="12" spans="1:26">
      <c r="A12" s="122"/>
      <c r="B12" s="103"/>
      <c r="C12" s="92">
        <v>7</v>
      </c>
      <c r="D12" s="225">
        <v>0.439</v>
      </c>
      <c r="E12" s="209"/>
      <c r="F12" s="209"/>
      <c r="G12" s="209"/>
      <c r="H12" s="209"/>
      <c r="I12" s="209"/>
      <c r="J12" s="209"/>
      <c r="K12" s="209"/>
      <c r="L12" s="209"/>
      <c r="M12" s="209"/>
      <c r="N12" s="209"/>
      <c r="O12" s="209"/>
      <c r="P12" s="209"/>
      <c r="Q12" s="209"/>
      <c r="R12" s="209"/>
      <c r="S12" s="209"/>
      <c r="T12" s="209"/>
      <c r="U12" s="209"/>
      <c r="V12" s="226"/>
      <c r="W12" s="227"/>
      <c r="X12" s="224"/>
      <c r="Y12" s="119"/>
    </row>
    <row r="13" spans="1:26">
      <c r="A13" s="122"/>
      <c r="B13" s="103"/>
      <c r="C13" s="92">
        <v>8</v>
      </c>
      <c r="D13" s="225">
        <v>0.438</v>
      </c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26"/>
      <c r="W13" s="227"/>
      <c r="X13" s="224"/>
      <c r="Y13" s="119"/>
    </row>
    <row r="14" spans="1:26">
      <c r="A14" s="122"/>
      <c r="B14" s="103"/>
      <c r="C14" s="92">
        <v>9</v>
      </c>
      <c r="D14" s="225">
        <v>0.434</v>
      </c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26"/>
      <c r="W14" s="227"/>
      <c r="X14" s="224"/>
      <c r="Y14" s="119"/>
    </row>
    <row r="15" spans="1:26">
      <c r="A15" s="122"/>
      <c r="B15" s="103"/>
      <c r="C15" s="92">
        <v>10</v>
      </c>
      <c r="D15" s="225">
        <v>0.434</v>
      </c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26"/>
      <c r="W15" s="227"/>
      <c r="X15" s="224"/>
      <c r="Y15" s="119"/>
    </row>
    <row r="16" spans="1:26">
      <c r="A16" s="122"/>
      <c r="B16" s="103"/>
      <c r="C16" s="92">
        <v>11</v>
      </c>
      <c r="D16" s="225">
        <v>0.44</v>
      </c>
      <c r="E16" s="209"/>
      <c r="F16" s="209"/>
      <c r="G16" s="209"/>
      <c r="H16" s="209"/>
      <c r="I16" s="209"/>
      <c r="J16" s="209"/>
      <c r="K16" s="209"/>
      <c r="L16" s="209"/>
      <c r="M16" s="209"/>
      <c r="N16" s="209"/>
      <c r="O16" s="209"/>
      <c r="P16" s="209"/>
      <c r="Q16" s="209"/>
      <c r="R16" s="209"/>
      <c r="S16" s="209"/>
      <c r="T16" s="209"/>
      <c r="U16" s="209"/>
      <c r="V16" s="226"/>
      <c r="W16" s="227"/>
      <c r="X16" s="224"/>
      <c r="Y16" s="119"/>
    </row>
    <row r="17" spans="1:25">
      <c r="A17" s="122"/>
      <c r="B17" s="103"/>
      <c r="C17" s="92">
        <v>12</v>
      </c>
      <c r="D17" s="225">
        <v>0.441</v>
      </c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26"/>
      <c r="W17" s="227"/>
      <c r="X17" s="224"/>
      <c r="Y17" s="119"/>
    </row>
    <row r="18" spans="1:25">
      <c r="A18" s="122"/>
      <c r="B18" s="103"/>
      <c r="C18" s="92">
        <v>13</v>
      </c>
      <c r="D18" s="225">
        <v>0.44700000000000001</v>
      </c>
      <c r="E18" s="209"/>
      <c r="F18" s="209"/>
      <c r="G18" s="209"/>
      <c r="H18" s="209"/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26"/>
      <c r="W18" s="227"/>
      <c r="X18" s="224"/>
      <c r="Y18" s="119"/>
    </row>
    <row r="19" spans="1:25">
      <c r="A19" s="122"/>
      <c r="B19" s="103"/>
      <c r="C19" s="92">
        <v>14</v>
      </c>
      <c r="D19" s="225">
        <v>0.44</v>
      </c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26"/>
      <c r="W19" s="227"/>
      <c r="X19" s="224"/>
      <c r="Y19" s="119"/>
    </row>
    <row r="20" spans="1:25">
      <c r="A20" s="122"/>
      <c r="B20" s="103"/>
      <c r="C20" s="92">
        <v>15</v>
      </c>
      <c r="D20" s="225">
        <v>0.439</v>
      </c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26"/>
      <c r="W20" s="227"/>
      <c r="X20" s="224"/>
      <c r="Y20" s="119"/>
    </row>
    <row r="21" spans="1:25">
      <c r="A21" s="122"/>
      <c r="B21" s="103"/>
      <c r="C21" s="92">
        <v>16</v>
      </c>
      <c r="D21" s="225">
        <v>0.44600000000000001</v>
      </c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26"/>
      <c r="W21" s="227"/>
      <c r="X21" s="224"/>
      <c r="Y21" s="119"/>
    </row>
    <row r="22" spans="1:25">
      <c r="A22" s="122"/>
      <c r="B22" s="103"/>
      <c r="C22" s="92">
        <v>17</v>
      </c>
      <c r="D22" s="225">
        <v>0.44700000000000001</v>
      </c>
      <c r="E22" s="209"/>
      <c r="F22" s="209"/>
      <c r="G22" s="209"/>
      <c r="H22" s="209"/>
      <c r="I22" s="209"/>
      <c r="J22" s="209"/>
      <c r="K22" s="209"/>
      <c r="L22" s="209"/>
      <c r="M22" s="209"/>
      <c r="N22" s="209"/>
      <c r="O22" s="209"/>
      <c r="P22" s="209"/>
      <c r="Q22" s="209"/>
      <c r="R22" s="209"/>
      <c r="S22" s="209"/>
      <c r="T22" s="209"/>
      <c r="U22" s="209"/>
      <c r="V22" s="226"/>
      <c r="W22" s="227"/>
      <c r="X22" s="224"/>
      <c r="Y22" s="119"/>
    </row>
    <row r="23" spans="1:25">
      <c r="A23" s="122"/>
      <c r="B23" s="103"/>
      <c r="C23" s="92">
        <v>18</v>
      </c>
      <c r="D23" s="225">
        <v>0.443</v>
      </c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09"/>
      <c r="Q23" s="209"/>
      <c r="R23" s="209"/>
      <c r="S23" s="209"/>
      <c r="T23" s="209"/>
      <c r="U23" s="209"/>
      <c r="V23" s="226"/>
      <c r="W23" s="227"/>
      <c r="X23" s="224"/>
      <c r="Y23" s="119"/>
    </row>
    <row r="24" spans="1:25">
      <c r="A24" s="122"/>
      <c r="B24" s="103"/>
      <c r="C24" s="92">
        <v>19</v>
      </c>
      <c r="D24" s="225">
        <v>0.437</v>
      </c>
      <c r="E24" s="209"/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26"/>
      <c r="W24" s="227"/>
      <c r="X24" s="224"/>
      <c r="Y24" s="119"/>
    </row>
    <row r="25" spans="1:25">
      <c r="A25" s="122"/>
      <c r="B25" s="103"/>
      <c r="C25" s="92">
        <v>20</v>
      </c>
      <c r="D25" s="225">
        <v>0.44800000000000001</v>
      </c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26"/>
      <c r="W25" s="227"/>
      <c r="X25" s="224"/>
      <c r="Y25" s="119"/>
    </row>
    <row r="26" spans="1:25">
      <c r="A26" s="122"/>
      <c r="B26" s="104" t="s">
        <v>155</v>
      </c>
      <c r="C26" s="96"/>
      <c r="D26" s="210">
        <v>0.43970000000000004</v>
      </c>
      <c r="E26" s="210">
        <v>0.50803333333333345</v>
      </c>
      <c r="F26" s="210">
        <v>0.5083333333333333</v>
      </c>
      <c r="G26" s="210">
        <v>0.51833333333333342</v>
      </c>
      <c r="H26" s="210">
        <v>0.47900000000000009</v>
      </c>
      <c r="I26" s="210">
        <v>0.48383333333333339</v>
      </c>
      <c r="J26" s="210">
        <v>0.50450000000000006</v>
      </c>
      <c r="K26" s="210">
        <v>0.51433333333333342</v>
      </c>
      <c r="L26" s="210">
        <v>0.47116666666666668</v>
      </c>
      <c r="M26" s="210">
        <v>0.48666666666666664</v>
      </c>
      <c r="N26" s="210">
        <v>0.48233333333333328</v>
      </c>
      <c r="O26" s="210">
        <v>0.46833333333333327</v>
      </c>
      <c r="P26" s="210">
        <v>0.52166666666666661</v>
      </c>
      <c r="Q26" s="210">
        <v>0.47833333333333333</v>
      </c>
      <c r="R26" s="210">
        <v>0.46879985292023313</v>
      </c>
      <c r="S26" s="210">
        <v>0.48799999999999999</v>
      </c>
      <c r="T26" s="210">
        <v>0.46833333333333327</v>
      </c>
      <c r="U26" s="210">
        <v>0.46816666666666662</v>
      </c>
      <c r="V26" s="210">
        <v>0.49150000000000005</v>
      </c>
      <c r="W26" s="229">
        <v>0.49499999999999994</v>
      </c>
      <c r="X26" s="224"/>
      <c r="Y26" s="119"/>
    </row>
    <row r="27" spans="1:25">
      <c r="A27" s="122"/>
      <c r="B27" s="2" t="s">
        <v>156</v>
      </c>
      <c r="C27" s="118"/>
      <c r="D27" s="111">
        <v>0.44</v>
      </c>
      <c r="E27" s="111">
        <v>0.50900000000000001</v>
      </c>
      <c r="F27" s="111">
        <v>0.51</v>
      </c>
      <c r="G27" s="111">
        <v>0.52</v>
      </c>
      <c r="H27" s="111">
        <v>0.48</v>
      </c>
      <c r="I27" s="111">
        <v>0.48499999999999999</v>
      </c>
      <c r="J27" s="111">
        <v>0.505</v>
      </c>
      <c r="K27" s="111">
        <v>0.51449999999999996</v>
      </c>
      <c r="L27" s="111">
        <v>0.46950000000000003</v>
      </c>
      <c r="M27" s="111">
        <v>0.48</v>
      </c>
      <c r="N27" s="111">
        <v>0.48249999999999998</v>
      </c>
      <c r="O27" s="111">
        <v>0.47499999999999998</v>
      </c>
      <c r="P27" s="111">
        <v>0.52</v>
      </c>
      <c r="Q27" s="111">
        <v>0.48</v>
      </c>
      <c r="R27" s="111">
        <v>0.46616147447064549</v>
      </c>
      <c r="S27" s="111">
        <v>0.48799999999999999</v>
      </c>
      <c r="T27" s="111">
        <v>0.46499999999999997</v>
      </c>
      <c r="U27" s="111">
        <v>0.47150000000000003</v>
      </c>
      <c r="V27" s="111">
        <v>0.49249999999999999</v>
      </c>
      <c r="W27" s="146">
        <v>0.495</v>
      </c>
      <c r="X27" s="224"/>
      <c r="Y27" s="119"/>
    </row>
    <row r="28" spans="1:25">
      <c r="A28" s="122"/>
      <c r="B28" s="2" t="s">
        <v>157</v>
      </c>
      <c r="C28" s="118"/>
      <c r="D28" s="111">
        <v>4.9000537053984945E-3</v>
      </c>
      <c r="E28" s="111">
        <v>6.9032359561778372E-3</v>
      </c>
      <c r="F28" s="111">
        <v>7.5277265270908174E-3</v>
      </c>
      <c r="G28" s="111">
        <v>1.471960144387976E-2</v>
      </c>
      <c r="H28" s="111">
        <v>4.8166378315169199E-3</v>
      </c>
      <c r="I28" s="111">
        <v>1.3392784126785077E-2</v>
      </c>
      <c r="J28" s="111">
        <v>3.6742346141747707E-3</v>
      </c>
      <c r="K28" s="111">
        <v>9.6471066474185137E-3</v>
      </c>
      <c r="L28" s="111">
        <v>6.4627135683601516E-3</v>
      </c>
      <c r="M28" s="111">
        <v>1.0327955589886455E-2</v>
      </c>
      <c r="N28" s="111">
        <v>2.250925735484553E-3</v>
      </c>
      <c r="O28" s="111">
        <v>2.6394443859772205E-2</v>
      </c>
      <c r="P28" s="111">
        <v>7.5277265270908165E-3</v>
      </c>
      <c r="Q28" s="111">
        <v>7.5277265270908174E-3</v>
      </c>
      <c r="R28" s="111">
        <v>9.0395089956335096E-3</v>
      </c>
      <c r="S28" s="111">
        <v>1.0449880382090515E-2</v>
      </c>
      <c r="T28" s="111">
        <v>1.4719601443879732E-2</v>
      </c>
      <c r="U28" s="111">
        <v>2.085585449380261E-2</v>
      </c>
      <c r="V28" s="111">
        <v>5.3197744313081725E-3</v>
      </c>
      <c r="W28" s="146">
        <v>5.4772255750516665E-3</v>
      </c>
      <c r="X28" s="148"/>
      <c r="Y28" s="119"/>
    </row>
    <row r="29" spans="1:25">
      <c r="A29" s="122"/>
      <c r="B29" s="2" t="s">
        <v>93</v>
      </c>
      <c r="C29" s="118"/>
      <c r="D29" s="97">
        <v>1.1144083933132804E-2</v>
      </c>
      <c r="E29" s="97">
        <v>1.3588155546574048E-2</v>
      </c>
      <c r="F29" s="97">
        <v>1.4808642348375379E-2</v>
      </c>
      <c r="G29" s="97">
        <v>2.8397944907806606E-2</v>
      </c>
      <c r="H29" s="97">
        <v>1.0055611339283756E-2</v>
      </c>
      <c r="I29" s="97">
        <v>2.7680573462180658E-2</v>
      </c>
      <c r="J29" s="97">
        <v>7.2829229220510812E-3</v>
      </c>
      <c r="K29" s="97">
        <v>1.8756526210146167E-2</v>
      </c>
      <c r="L29" s="97">
        <v>1.3716406583007042E-2</v>
      </c>
      <c r="M29" s="97">
        <v>2.1221826554561212E-2</v>
      </c>
      <c r="N29" s="97">
        <v>4.666743059055743E-3</v>
      </c>
      <c r="O29" s="97">
        <v>5.6358243116951333E-2</v>
      </c>
      <c r="P29" s="97">
        <v>1.4430146697298691E-2</v>
      </c>
      <c r="Q29" s="97">
        <v>1.5737407373709027E-2</v>
      </c>
      <c r="R29" s="97">
        <v>1.9282235135793854E-2</v>
      </c>
      <c r="S29" s="97">
        <v>2.1413689307562531E-2</v>
      </c>
      <c r="T29" s="97">
        <v>3.1429753972696942E-2</v>
      </c>
      <c r="U29" s="97">
        <v>4.4547927007054351E-2</v>
      </c>
      <c r="V29" s="97">
        <v>1.0823549198999333E-2</v>
      </c>
      <c r="W29" s="147">
        <v>1.106510217182155E-2</v>
      </c>
      <c r="X29" s="148"/>
      <c r="Y29" s="120"/>
    </row>
    <row r="30" spans="1:25">
      <c r="A30" s="122"/>
      <c r="B30" s="105" t="s">
        <v>158</v>
      </c>
      <c r="C30" s="118"/>
      <c r="D30" s="97">
        <v>-0.10361586568240677</v>
      </c>
      <c r="E30" s="97">
        <v>3.5690288161203787E-2</v>
      </c>
      <c r="F30" s="97">
        <v>3.630187615368774E-2</v>
      </c>
      <c r="G30" s="97">
        <v>5.6688142569826017E-2</v>
      </c>
      <c r="H30" s="97">
        <v>-2.349783866698385E-2</v>
      </c>
      <c r="I30" s="97">
        <v>-1.3644476565850439E-2</v>
      </c>
      <c r="J30" s="97">
        <v>2.8487140694168245E-2</v>
      </c>
      <c r="K30" s="97">
        <v>4.8533636003370795E-2</v>
      </c>
      <c r="L30" s="97">
        <v>-3.94670806929589E-2</v>
      </c>
      <c r="M30" s="97">
        <v>-7.8683677479448599E-3</v>
      </c>
      <c r="N30" s="97">
        <v>-1.6702416528271424E-2</v>
      </c>
      <c r="O30" s="97">
        <v>-4.5243189510864812E-2</v>
      </c>
      <c r="P30" s="97">
        <v>6.3483564708538553E-2</v>
      </c>
      <c r="Q30" s="97">
        <v>-2.4856923094726535E-2</v>
      </c>
      <c r="R30" s="97">
        <v>-4.4292130252176043E-2</v>
      </c>
      <c r="S30" s="97">
        <v>-5.150198892459712E-3</v>
      </c>
      <c r="T30" s="97">
        <v>-4.5243189510864812E-2</v>
      </c>
      <c r="U30" s="97">
        <v>-4.5582960617800428E-2</v>
      </c>
      <c r="V30" s="97">
        <v>1.9849943531886627E-3</v>
      </c>
      <c r="W30" s="147">
        <v>9.1201875988369263E-3</v>
      </c>
      <c r="X30" s="148"/>
      <c r="Y30" s="120"/>
    </row>
    <row r="31" spans="1:25">
      <c r="B31" s="128"/>
      <c r="C31" s="104"/>
      <c r="D31" s="104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</row>
    <row r="32" spans="1:25">
      <c r="B32" s="132" t="s">
        <v>312</v>
      </c>
      <c r="Y32" s="116" t="s">
        <v>170</v>
      </c>
    </row>
    <row r="33" spans="1:25">
      <c r="A33" s="112" t="s">
        <v>132</v>
      </c>
      <c r="B33" s="102" t="s">
        <v>119</v>
      </c>
      <c r="C33" s="99" t="s">
        <v>120</v>
      </c>
      <c r="D33" s="100" t="s">
        <v>141</v>
      </c>
      <c r="E33" s="14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6">
        <v>1</v>
      </c>
    </row>
    <row r="34" spans="1:25">
      <c r="A34" s="122"/>
      <c r="B34" s="103" t="s">
        <v>142</v>
      </c>
      <c r="C34" s="92" t="s">
        <v>142</v>
      </c>
      <c r="D34" s="139" t="s">
        <v>143</v>
      </c>
      <c r="E34" s="14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16" t="s">
        <v>3</v>
      </c>
    </row>
    <row r="35" spans="1:25">
      <c r="A35" s="122"/>
      <c r="B35" s="103"/>
      <c r="C35" s="92"/>
      <c r="D35" s="93" t="s">
        <v>177</v>
      </c>
      <c r="E35" s="14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16">
        <v>3</v>
      </c>
    </row>
    <row r="36" spans="1:25">
      <c r="A36" s="122"/>
      <c r="B36" s="103"/>
      <c r="C36" s="92"/>
      <c r="D36" s="113" t="s">
        <v>180</v>
      </c>
      <c r="E36" s="14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16">
        <v>3</v>
      </c>
    </row>
    <row r="37" spans="1:25">
      <c r="A37" s="122"/>
      <c r="B37" s="102">
        <v>1</v>
      </c>
      <c r="C37" s="98">
        <v>1</v>
      </c>
      <c r="D37" s="205">
        <v>5.0000000000000001E-3</v>
      </c>
      <c r="E37" s="206"/>
      <c r="F37" s="207"/>
      <c r="G37" s="207"/>
      <c r="H37" s="207"/>
      <c r="I37" s="207"/>
      <c r="J37" s="207"/>
      <c r="K37" s="207"/>
      <c r="L37" s="207"/>
      <c r="M37" s="207"/>
      <c r="N37" s="207"/>
      <c r="O37" s="207"/>
      <c r="P37" s="207"/>
      <c r="Q37" s="207"/>
      <c r="R37" s="207"/>
      <c r="S37" s="207"/>
      <c r="T37" s="207"/>
      <c r="U37" s="207"/>
      <c r="V37" s="207"/>
      <c r="W37" s="207"/>
      <c r="X37" s="207"/>
      <c r="Y37" s="208">
        <v>1</v>
      </c>
    </row>
    <row r="38" spans="1:25">
      <c r="A38" s="122"/>
      <c r="B38" s="103">
        <v>1</v>
      </c>
      <c r="C38" s="92">
        <v>2</v>
      </c>
      <c r="D38" s="209">
        <v>5.0000000000000001E-3</v>
      </c>
      <c r="E38" s="206"/>
      <c r="F38" s="207"/>
      <c r="G38" s="207"/>
      <c r="H38" s="207"/>
      <c r="I38" s="207"/>
      <c r="J38" s="207"/>
      <c r="K38" s="207"/>
      <c r="L38" s="207"/>
      <c r="M38" s="207"/>
      <c r="N38" s="207"/>
      <c r="O38" s="207"/>
      <c r="P38" s="207"/>
      <c r="Q38" s="207"/>
      <c r="R38" s="207"/>
      <c r="S38" s="207"/>
      <c r="T38" s="207"/>
      <c r="U38" s="207"/>
      <c r="V38" s="207"/>
      <c r="W38" s="207"/>
      <c r="X38" s="207"/>
      <c r="Y38" s="208">
        <v>36</v>
      </c>
    </row>
    <row r="39" spans="1:25">
      <c r="A39" s="122"/>
      <c r="B39" s="103">
        <v>1</v>
      </c>
      <c r="C39" s="92">
        <v>3</v>
      </c>
      <c r="D39" s="209" t="s">
        <v>181</v>
      </c>
      <c r="E39" s="206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207"/>
      <c r="X39" s="207"/>
      <c r="Y39" s="208">
        <v>16</v>
      </c>
    </row>
    <row r="40" spans="1:25">
      <c r="A40" s="122"/>
      <c r="B40" s="103">
        <v>1</v>
      </c>
      <c r="C40" s="92">
        <v>4</v>
      </c>
      <c r="D40" s="209">
        <v>5.0000000000000001E-3</v>
      </c>
      <c r="E40" s="206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  <c r="X40" s="207"/>
      <c r="Y40" s="208">
        <v>5.4166666666666703E-3</v>
      </c>
    </row>
    <row r="41" spans="1:25">
      <c r="A41" s="122"/>
      <c r="B41" s="103">
        <v>1</v>
      </c>
      <c r="C41" s="92">
        <v>5</v>
      </c>
      <c r="D41" s="209">
        <v>5.0000000000000001E-3</v>
      </c>
      <c r="E41" s="206"/>
      <c r="F41" s="207"/>
      <c r="G41" s="207"/>
      <c r="H41" s="207"/>
      <c r="I41" s="207"/>
      <c r="J41" s="207"/>
      <c r="K41" s="207"/>
      <c r="L41" s="207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207"/>
      <c r="X41" s="207"/>
      <c r="Y41" s="119"/>
    </row>
    <row r="42" spans="1:25">
      <c r="A42" s="122"/>
      <c r="B42" s="103">
        <v>1</v>
      </c>
      <c r="C42" s="92">
        <v>6</v>
      </c>
      <c r="D42" s="209">
        <v>0.01</v>
      </c>
      <c r="E42" s="206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119"/>
    </row>
    <row r="43" spans="1:25">
      <c r="A43" s="122"/>
      <c r="B43" s="104" t="s">
        <v>155</v>
      </c>
      <c r="C43" s="96"/>
      <c r="D43" s="210">
        <v>6.0000000000000001E-3</v>
      </c>
      <c r="E43" s="206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7"/>
      <c r="X43" s="207"/>
      <c r="Y43" s="119"/>
    </row>
    <row r="44" spans="1:25">
      <c r="A44" s="122"/>
      <c r="B44" s="2" t="s">
        <v>156</v>
      </c>
      <c r="C44" s="118"/>
      <c r="D44" s="111">
        <v>5.0000000000000001E-3</v>
      </c>
      <c r="E44" s="206"/>
      <c r="F44" s="207"/>
      <c r="G44" s="207"/>
      <c r="H44" s="207"/>
      <c r="I44" s="207"/>
      <c r="J44" s="207"/>
      <c r="K44" s="207"/>
      <c r="L44" s="207"/>
      <c r="M44" s="207"/>
      <c r="N44" s="207"/>
      <c r="O44" s="207"/>
      <c r="P44" s="207"/>
      <c r="Q44" s="207"/>
      <c r="R44" s="207"/>
      <c r="S44" s="207"/>
      <c r="T44" s="207"/>
      <c r="U44" s="207"/>
      <c r="V44" s="207"/>
      <c r="W44" s="207"/>
      <c r="X44" s="207"/>
      <c r="Y44" s="119"/>
    </row>
    <row r="45" spans="1:25">
      <c r="A45" s="122"/>
      <c r="B45" s="2" t="s">
        <v>157</v>
      </c>
      <c r="C45" s="118"/>
      <c r="D45" s="111">
        <v>2.2360679774997894E-3</v>
      </c>
      <c r="E45" s="14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19"/>
    </row>
    <row r="46" spans="1:25">
      <c r="A46" s="122"/>
      <c r="B46" s="2" t="s">
        <v>93</v>
      </c>
      <c r="C46" s="118"/>
      <c r="D46" s="97">
        <v>0.37267799624996489</v>
      </c>
      <c r="E46" s="14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20"/>
    </row>
    <row r="47" spans="1:25">
      <c r="A47" s="122"/>
      <c r="B47" s="105" t="s">
        <v>158</v>
      </c>
      <c r="C47" s="118"/>
      <c r="D47" s="97">
        <v>0.10769230769230687</v>
      </c>
      <c r="E47" s="14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20"/>
    </row>
    <row r="48" spans="1:25">
      <c r="B48" s="128"/>
      <c r="C48" s="104"/>
      <c r="D48" s="115"/>
    </row>
    <row r="49" spans="1:25">
      <c r="B49" s="132" t="s">
        <v>313</v>
      </c>
      <c r="Y49" s="116" t="s">
        <v>170</v>
      </c>
    </row>
    <row r="50" spans="1:25">
      <c r="A50" s="112" t="s">
        <v>133</v>
      </c>
      <c r="B50" s="102" t="s">
        <v>119</v>
      </c>
      <c r="C50" s="99" t="s">
        <v>120</v>
      </c>
      <c r="D50" s="100" t="s">
        <v>141</v>
      </c>
      <c r="E50" s="14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16">
        <v>1</v>
      </c>
    </row>
    <row r="51" spans="1:25">
      <c r="A51" s="122"/>
      <c r="B51" s="103" t="s">
        <v>142</v>
      </c>
      <c r="C51" s="92" t="s">
        <v>142</v>
      </c>
      <c r="D51" s="139" t="s">
        <v>143</v>
      </c>
      <c r="E51" s="14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16" t="s">
        <v>3</v>
      </c>
    </row>
    <row r="52" spans="1:25">
      <c r="A52" s="122"/>
      <c r="B52" s="103"/>
      <c r="C52" s="92"/>
      <c r="D52" s="93" t="s">
        <v>177</v>
      </c>
      <c r="E52" s="14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16">
        <v>3</v>
      </c>
    </row>
    <row r="53" spans="1:25">
      <c r="A53" s="122"/>
      <c r="B53" s="103"/>
      <c r="C53" s="92"/>
      <c r="D53" s="113" t="s">
        <v>180</v>
      </c>
      <c r="E53" s="14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16">
        <v>3</v>
      </c>
    </row>
    <row r="54" spans="1:25">
      <c r="A54" s="122"/>
      <c r="B54" s="102">
        <v>1</v>
      </c>
      <c r="C54" s="98">
        <v>1</v>
      </c>
      <c r="D54" s="205" t="s">
        <v>181</v>
      </c>
      <c r="E54" s="206"/>
      <c r="F54" s="207"/>
      <c r="G54" s="207"/>
      <c r="H54" s="207"/>
      <c r="I54" s="207"/>
      <c r="J54" s="207"/>
      <c r="K54" s="207"/>
      <c r="L54" s="207"/>
      <c r="M54" s="207"/>
      <c r="N54" s="207"/>
      <c r="O54" s="207"/>
      <c r="P54" s="207"/>
      <c r="Q54" s="207"/>
      <c r="R54" s="207"/>
      <c r="S54" s="207"/>
      <c r="T54" s="207"/>
      <c r="U54" s="207"/>
      <c r="V54" s="207"/>
      <c r="W54" s="207"/>
      <c r="X54" s="207"/>
      <c r="Y54" s="208">
        <v>1</v>
      </c>
    </row>
    <row r="55" spans="1:25">
      <c r="A55" s="122"/>
      <c r="B55" s="103">
        <v>1</v>
      </c>
      <c r="C55" s="92">
        <v>2</v>
      </c>
      <c r="D55" s="209" t="s">
        <v>181</v>
      </c>
      <c r="E55" s="206"/>
      <c r="F55" s="207"/>
      <c r="G55" s="207"/>
      <c r="H55" s="207"/>
      <c r="I55" s="207"/>
      <c r="J55" s="207"/>
      <c r="K55" s="207"/>
      <c r="L55" s="207"/>
      <c r="M55" s="207"/>
      <c r="N55" s="207"/>
      <c r="O55" s="207"/>
      <c r="P55" s="207"/>
      <c r="Q55" s="207"/>
      <c r="R55" s="207"/>
      <c r="S55" s="207"/>
      <c r="T55" s="207"/>
      <c r="U55" s="207"/>
      <c r="V55" s="207"/>
      <c r="W55" s="207"/>
      <c r="X55" s="207"/>
      <c r="Y55" s="208">
        <v>36</v>
      </c>
    </row>
    <row r="56" spans="1:25">
      <c r="A56" s="122"/>
      <c r="B56" s="103">
        <v>1</v>
      </c>
      <c r="C56" s="92">
        <v>3</v>
      </c>
      <c r="D56" s="209" t="s">
        <v>181</v>
      </c>
      <c r="E56" s="206"/>
      <c r="F56" s="207"/>
      <c r="G56" s="207"/>
      <c r="H56" s="207"/>
      <c r="I56" s="207"/>
      <c r="J56" s="207"/>
      <c r="K56" s="207"/>
      <c r="L56" s="207"/>
      <c r="M56" s="207"/>
      <c r="N56" s="207"/>
      <c r="O56" s="207"/>
      <c r="P56" s="207"/>
      <c r="Q56" s="207"/>
      <c r="R56" s="207"/>
      <c r="S56" s="207"/>
      <c r="T56" s="207"/>
      <c r="U56" s="207"/>
      <c r="V56" s="207"/>
      <c r="W56" s="207"/>
      <c r="X56" s="207"/>
      <c r="Y56" s="208">
        <v>16</v>
      </c>
    </row>
    <row r="57" spans="1:25">
      <c r="A57" s="122"/>
      <c r="B57" s="103">
        <v>1</v>
      </c>
      <c r="C57" s="92">
        <v>4</v>
      </c>
      <c r="D57" s="209" t="s">
        <v>181</v>
      </c>
      <c r="E57" s="206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8">
        <v>3.3333333333333301E-3</v>
      </c>
    </row>
    <row r="58" spans="1:25">
      <c r="A58" s="122"/>
      <c r="B58" s="103">
        <v>1</v>
      </c>
      <c r="C58" s="92">
        <v>5</v>
      </c>
      <c r="D58" s="209">
        <v>5.0000000000000001E-3</v>
      </c>
      <c r="E58" s="206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119"/>
    </row>
    <row r="59" spans="1:25">
      <c r="A59" s="122"/>
      <c r="B59" s="103">
        <v>1</v>
      </c>
      <c r="C59" s="92">
        <v>6</v>
      </c>
      <c r="D59" s="209">
        <v>5.0000000000000001E-3</v>
      </c>
      <c r="E59" s="206"/>
      <c r="F59" s="207"/>
      <c r="G59" s="207"/>
      <c r="H59" s="207"/>
      <c r="I59" s="207"/>
      <c r="J59" s="207"/>
      <c r="K59" s="207"/>
      <c r="L59" s="207"/>
      <c r="M59" s="207"/>
      <c r="N59" s="207"/>
      <c r="O59" s="207"/>
      <c r="P59" s="207"/>
      <c r="Q59" s="207"/>
      <c r="R59" s="207"/>
      <c r="S59" s="207"/>
      <c r="T59" s="207"/>
      <c r="U59" s="207"/>
      <c r="V59" s="207"/>
      <c r="W59" s="207"/>
      <c r="X59" s="207"/>
      <c r="Y59" s="119"/>
    </row>
    <row r="60" spans="1:25">
      <c r="A60" s="122"/>
      <c r="B60" s="104" t="s">
        <v>155</v>
      </c>
      <c r="C60" s="96"/>
      <c r="D60" s="210">
        <v>5.0000000000000001E-3</v>
      </c>
      <c r="E60" s="206"/>
      <c r="F60" s="207"/>
      <c r="G60" s="207"/>
      <c r="H60" s="207"/>
      <c r="I60" s="207"/>
      <c r="J60" s="207"/>
      <c r="K60" s="207"/>
      <c r="L60" s="207"/>
      <c r="M60" s="207"/>
      <c r="N60" s="207"/>
      <c r="O60" s="207"/>
      <c r="P60" s="207"/>
      <c r="Q60" s="207"/>
      <c r="R60" s="207"/>
      <c r="S60" s="207"/>
      <c r="T60" s="207"/>
      <c r="U60" s="207"/>
      <c r="V60" s="207"/>
      <c r="W60" s="207"/>
      <c r="X60" s="207"/>
      <c r="Y60" s="119"/>
    </row>
    <row r="61" spans="1:25">
      <c r="A61" s="122"/>
      <c r="B61" s="2" t="s">
        <v>156</v>
      </c>
      <c r="C61" s="118"/>
      <c r="D61" s="111">
        <v>5.0000000000000001E-3</v>
      </c>
      <c r="E61" s="206"/>
      <c r="F61" s="207"/>
      <c r="G61" s="207"/>
      <c r="H61" s="207"/>
      <c r="I61" s="207"/>
      <c r="J61" s="207"/>
      <c r="K61" s="207"/>
      <c r="L61" s="207"/>
      <c r="M61" s="207"/>
      <c r="N61" s="207"/>
      <c r="O61" s="207"/>
      <c r="P61" s="207"/>
      <c r="Q61" s="207"/>
      <c r="R61" s="207"/>
      <c r="S61" s="207"/>
      <c r="T61" s="207"/>
      <c r="U61" s="207"/>
      <c r="V61" s="207"/>
      <c r="W61" s="207"/>
      <c r="X61" s="207"/>
      <c r="Y61" s="119"/>
    </row>
    <row r="62" spans="1:25">
      <c r="A62" s="122"/>
      <c r="B62" s="2" t="s">
        <v>157</v>
      </c>
      <c r="C62" s="118"/>
      <c r="D62" s="111">
        <v>0</v>
      </c>
      <c r="E62" s="14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19"/>
    </row>
    <row r="63" spans="1:25">
      <c r="A63" s="122"/>
      <c r="B63" s="2" t="s">
        <v>93</v>
      </c>
      <c r="C63" s="118"/>
      <c r="D63" s="97">
        <v>0</v>
      </c>
      <c r="E63" s="14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20"/>
    </row>
    <row r="64" spans="1:25">
      <c r="A64" s="122"/>
      <c r="B64" s="105" t="s">
        <v>158</v>
      </c>
      <c r="C64" s="118"/>
      <c r="D64" s="97">
        <v>0.50000000000000155</v>
      </c>
      <c r="E64" s="14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20"/>
    </row>
    <row r="65" spans="2:4">
      <c r="B65" s="128"/>
      <c r="C65" s="104"/>
      <c r="D65" s="115"/>
    </row>
  </sheetData>
  <dataConsolidate/>
  <conditionalFormatting sqref="C2:W31 C43:C48 C60:C65 D33:D48 D50:D65">
    <cfRule type="expression" dxfId="36" priority="24" stopIfTrue="1">
      <formula>AND(ISBLANK(INDIRECT(Anlyt_LabRefLastCol)),ISBLANK(INDIRECT(Anlyt_LabRefThisCol)))</formula>
    </cfRule>
    <cfRule type="expression" dxfId="35" priority="25">
      <formula>ISBLANK(INDIRECT(Anlyt_LabRefThisCol))</formula>
    </cfRule>
  </conditionalFormatting>
  <conditionalFormatting sqref="B6:C25 E6:W25 B37:D42 B54:D59">
    <cfRule type="expression" dxfId="34" priority="26">
      <formula>AND($B6&lt;&gt;$B5,NOT(ISBLANK(INDIRECT(Anlyt_LabRefThisCol))))</formula>
    </cfRule>
  </conditionalFormatting>
  <conditionalFormatting sqref="C33:C42">
    <cfRule type="expression" dxfId="33" priority="15" stopIfTrue="1">
      <formula>AND(ISBLANK(INDIRECT(Anlyt_LabRefLastCol)),ISBLANK(INDIRECT(Anlyt_LabRefThisCol)))</formula>
    </cfRule>
    <cfRule type="expression" dxfId="32" priority="16">
      <formula>ISBLANK(INDIRECT(Anlyt_LabRefThisCol))</formula>
    </cfRule>
  </conditionalFormatting>
  <conditionalFormatting sqref="C50:C59">
    <cfRule type="expression" dxfId="31" priority="6" stopIfTrue="1">
      <formula>AND(ISBLANK(INDIRECT(Anlyt_LabRefLastCol)),ISBLANK(INDIRECT(Anlyt_LabRefThisCol)))</formula>
    </cfRule>
    <cfRule type="expression" dxfId="30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169"/>
  <sheetViews>
    <sheetView topLeftCell="A2" zoomScale="163" zoomScaleNormal="163" workbookViewId="0"/>
  </sheetViews>
  <sheetFormatPr defaultRowHeight="15"/>
  <cols>
    <col min="1" max="1" width="8.88671875" style="121"/>
    <col min="2" max="18" width="8.88671875" style="1"/>
    <col min="19" max="19" width="8.88671875" style="1" customWidth="1"/>
    <col min="20" max="16384" width="8.88671875" style="1"/>
  </cols>
  <sheetData>
    <row r="1" spans="1:25" ht="19.5">
      <c r="B1" s="132" t="s">
        <v>314</v>
      </c>
      <c r="Y1" s="116" t="s">
        <v>170</v>
      </c>
    </row>
    <row r="2" spans="1:25" ht="19.5">
      <c r="A2" s="112" t="s">
        <v>125</v>
      </c>
      <c r="B2" s="102" t="s">
        <v>119</v>
      </c>
      <c r="C2" s="99" t="s">
        <v>120</v>
      </c>
      <c r="D2" s="100" t="s">
        <v>141</v>
      </c>
      <c r="E2" s="14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5">
      <c r="A3" s="122"/>
      <c r="B3" s="103" t="s">
        <v>142</v>
      </c>
      <c r="C3" s="92" t="s">
        <v>142</v>
      </c>
      <c r="D3" s="139" t="s">
        <v>143</v>
      </c>
      <c r="E3" s="14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6" t="s">
        <v>1</v>
      </c>
    </row>
    <row r="4" spans="1:25">
      <c r="A4" s="122"/>
      <c r="B4" s="103"/>
      <c r="C4" s="92"/>
      <c r="D4" s="93" t="s">
        <v>108</v>
      </c>
      <c r="E4" s="14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6">
        <v>2</v>
      </c>
    </row>
    <row r="5" spans="1:25">
      <c r="A5" s="122"/>
      <c r="B5" s="103"/>
      <c r="C5" s="92"/>
      <c r="D5" s="113"/>
      <c r="E5" s="14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6">
        <v>2</v>
      </c>
    </row>
    <row r="6" spans="1:25">
      <c r="A6" s="122"/>
      <c r="B6" s="102">
        <v>1</v>
      </c>
      <c r="C6" s="98">
        <v>1</v>
      </c>
      <c r="D6" s="106">
        <v>14.37</v>
      </c>
      <c r="E6" s="14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16">
        <v>1</v>
      </c>
    </row>
    <row r="7" spans="1:25">
      <c r="A7" s="122"/>
      <c r="B7" s="103">
        <v>1</v>
      </c>
      <c r="C7" s="92">
        <v>2</v>
      </c>
      <c r="D7" s="94">
        <v>14.400000000000002</v>
      </c>
      <c r="E7" s="14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16">
        <v>38</v>
      </c>
    </row>
    <row r="8" spans="1:25">
      <c r="A8" s="122"/>
      <c r="B8" s="104" t="s">
        <v>155</v>
      </c>
      <c r="C8" s="96"/>
      <c r="D8" s="110">
        <v>14.385000000000002</v>
      </c>
      <c r="E8" s="14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17"/>
    </row>
    <row r="9" spans="1:25">
      <c r="A9" s="122"/>
      <c r="B9" s="2" t="s">
        <v>156</v>
      </c>
      <c r="C9" s="118"/>
      <c r="D9" s="95">
        <v>14.385000000000002</v>
      </c>
      <c r="E9" s="14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17">
        <v>14.385</v>
      </c>
    </row>
    <row r="10" spans="1:25">
      <c r="A10" s="122"/>
      <c r="B10" s="2" t="s">
        <v>157</v>
      </c>
      <c r="C10" s="118"/>
      <c r="D10" s="95">
        <v>2.1213203435598484E-2</v>
      </c>
      <c r="E10" s="178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17"/>
    </row>
    <row r="11" spans="1:25">
      <c r="A11" s="122"/>
      <c r="B11" s="2" t="s">
        <v>93</v>
      </c>
      <c r="C11" s="118"/>
      <c r="D11" s="97">
        <v>1.4746752475216186E-3</v>
      </c>
      <c r="E11" s="14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0"/>
    </row>
    <row r="12" spans="1:25">
      <c r="A12" s="122"/>
      <c r="B12" s="105" t="s">
        <v>158</v>
      </c>
      <c r="C12" s="118"/>
      <c r="D12" s="97">
        <v>2.2204460492503131E-16</v>
      </c>
      <c r="E12" s="14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0"/>
    </row>
    <row r="13" spans="1:25">
      <c r="B13" s="128"/>
      <c r="C13" s="104"/>
      <c r="D13" s="115"/>
    </row>
    <row r="14" spans="1:25">
      <c r="B14" s="132" t="s">
        <v>315</v>
      </c>
      <c r="Y14" s="116" t="s">
        <v>170</v>
      </c>
    </row>
    <row r="15" spans="1:25">
      <c r="A15" s="112" t="s">
        <v>112</v>
      </c>
      <c r="B15" s="102" t="s">
        <v>119</v>
      </c>
      <c r="C15" s="99" t="s">
        <v>120</v>
      </c>
      <c r="D15" s="100" t="s">
        <v>141</v>
      </c>
      <c r="E15" s="14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16">
        <v>1</v>
      </c>
    </row>
    <row r="16" spans="1:25">
      <c r="A16" s="122"/>
      <c r="B16" s="103" t="s">
        <v>142</v>
      </c>
      <c r="C16" s="92" t="s">
        <v>142</v>
      </c>
      <c r="D16" s="139" t="s">
        <v>143</v>
      </c>
      <c r="E16" s="14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16" t="s">
        <v>1</v>
      </c>
    </row>
    <row r="17" spans="1:25">
      <c r="A17" s="122"/>
      <c r="B17" s="103"/>
      <c r="C17" s="92"/>
      <c r="D17" s="93" t="s">
        <v>108</v>
      </c>
      <c r="E17" s="14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16">
        <v>2</v>
      </c>
    </row>
    <row r="18" spans="1:25">
      <c r="A18" s="122"/>
      <c r="B18" s="103"/>
      <c r="C18" s="92"/>
      <c r="D18" s="113"/>
      <c r="E18" s="14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16">
        <v>2</v>
      </c>
    </row>
    <row r="19" spans="1:25">
      <c r="A19" s="122"/>
      <c r="B19" s="102">
        <v>1</v>
      </c>
      <c r="C19" s="98">
        <v>1</v>
      </c>
      <c r="D19" s="106">
        <v>4.16</v>
      </c>
      <c r="E19" s="14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16">
        <v>1</v>
      </c>
    </row>
    <row r="20" spans="1:25">
      <c r="A20" s="122"/>
      <c r="B20" s="103">
        <v>1</v>
      </c>
      <c r="C20" s="92">
        <v>2</v>
      </c>
      <c r="D20" s="94">
        <v>4.16</v>
      </c>
      <c r="E20" s="14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16">
        <v>39</v>
      </c>
    </row>
    <row r="21" spans="1:25">
      <c r="A21" s="122"/>
      <c r="B21" s="104" t="s">
        <v>155</v>
      </c>
      <c r="C21" s="96"/>
      <c r="D21" s="110">
        <v>4.16</v>
      </c>
      <c r="E21" s="14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17"/>
    </row>
    <row r="22" spans="1:25">
      <c r="A22" s="122"/>
      <c r="B22" s="2" t="s">
        <v>156</v>
      </c>
      <c r="C22" s="118"/>
      <c r="D22" s="95">
        <v>4.16</v>
      </c>
      <c r="E22" s="14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17">
        <v>4.16</v>
      </c>
    </row>
    <row r="23" spans="1:25">
      <c r="A23" s="122"/>
      <c r="B23" s="2" t="s">
        <v>157</v>
      </c>
      <c r="C23" s="118"/>
      <c r="D23" s="95">
        <v>0</v>
      </c>
      <c r="E23" s="178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17"/>
    </row>
    <row r="24" spans="1:25">
      <c r="A24" s="122"/>
      <c r="B24" s="2" t="s">
        <v>93</v>
      </c>
      <c r="C24" s="118"/>
      <c r="D24" s="97">
        <v>0</v>
      </c>
      <c r="E24" s="14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20"/>
    </row>
    <row r="25" spans="1:25">
      <c r="A25" s="122"/>
      <c r="B25" s="105" t="s">
        <v>158</v>
      </c>
      <c r="C25" s="118"/>
      <c r="D25" s="97">
        <v>0</v>
      </c>
      <c r="E25" s="14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20"/>
    </row>
    <row r="26" spans="1:25">
      <c r="B26" s="128"/>
      <c r="C26" s="104"/>
      <c r="D26" s="115"/>
    </row>
    <row r="27" spans="1:25" ht="19.5">
      <c r="B27" s="132" t="s">
        <v>316</v>
      </c>
      <c r="Y27" s="116" t="s">
        <v>170</v>
      </c>
    </row>
    <row r="28" spans="1:25" ht="19.5">
      <c r="A28" s="112" t="s">
        <v>183</v>
      </c>
      <c r="B28" s="102" t="s">
        <v>119</v>
      </c>
      <c r="C28" s="99" t="s">
        <v>120</v>
      </c>
      <c r="D28" s="100" t="s">
        <v>141</v>
      </c>
      <c r="E28" s="14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16">
        <v>1</v>
      </c>
    </row>
    <row r="29" spans="1:25">
      <c r="A29" s="122"/>
      <c r="B29" s="103" t="s">
        <v>142</v>
      </c>
      <c r="C29" s="92" t="s">
        <v>142</v>
      </c>
      <c r="D29" s="139" t="s">
        <v>143</v>
      </c>
      <c r="E29" s="14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16" t="s">
        <v>1</v>
      </c>
    </row>
    <row r="30" spans="1:25">
      <c r="A30" s="122"/>
      <c r="B30" s="103"/>
      <c r="C30" s="92"/>
      <c r="D30" s="93" t="s">
        <v>108</v>
      </c>
      <c r="E30" s="14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16">
        <v>2</v>
      </c>
    </row>
    <row r="31" spans="1:25">
      <c r="A31" s="122"/>
      <c r="B31" s="103"/>
      <c r="C31" s="92"/>
      <c r="D31" s="113"/>
      <c r="E31" s="14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16">
        <v>2</v>
      </c>
    </row>
    <row r="32" spans="1:25">
      <c r="A32" s="122"/>
      <c r="B32" s="102">
        <v>1</v>
      </c>
      <c r="C32" s="98">
        <v>1</v>
      </c>
      <c r="D32" s="106">
        <v>8.1</v>
      </c>
      <c r="E32" s="14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16">
        <v>1</v>
      </c>
    </row>
    <row r="33" spans="1:25">
      <c r="A33" s="122"/>
      <c r="B33" s="103">
        <v>1</v>
      </c>
      <c r="C33" s="92">
        <v>2</v>
      </c>
      <c r="D33" s="94">
        <v>8.1</v>
      </c>
      <c r="E33" s="14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16">
        <v>40</v>
      </c>
    </row>
    <row r="34" spans="1:25">
      <c r="A34" s="122"/>
      <c r="B34" s="104" t="s">
        <v>155</v>
      </c>
      <c r="C34" s="96"/>
      <c r="D34" s="110">
        <v>8.1</v>
      </c>
      <c r="E34" s="14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17"/>
    </row>
    <row r="35" spans="1:25">
      <c r="A35" s="122"/>
      <c r="B35" s="2" t="s">
        <v>156</v>
      </c>
      <c r="C35" s="118"/>
      <c r="D35" s="95">
        <v>8.1</v>
      </c>
      <c r="E35" s="14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17">
        <v>8.1</v>
      </c>
    </row>
    <row r="36" spans="1:25">
      <c r="A36" s="122"/>
      <c r="B36" s="2" t="s">
        <v>157</v>
      </c>
      <c r="C36" s="118"/>
      <c r="D36" s="95">
        <v>0</v>
      </c>
      <c r="E36" s="178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17"/>
    </row>
    <row r="37" spans="1:25">
      <c r="A37" s="122"/>
      <c r="B37" s="2" t="s">
        <v>93</v>
      </c>
      <c r="C37" s="118"/>
      <c r="D37" s="97">
        <v>0</v>
      </c>
      <c r="E37" s="14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20"/>
    </row>
    <row r="38" spans="1:25">
      <c r="A38" s="122"/>
      <c r="B38" s="105" t="s">
        <v>158</v>
      </c>
      <c r="C38" s="118"/>
      <c r="D38" s="97">
        <v>0</v>
      </c>
      <c r="E38" s="14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20"/>
    </row>
    <row r="39" spans="1:25">
      <c r="B39" s="128"/>
      <c r="C39" s="104"/>
      <c r="D39" s="115"/>
    </row>
    <row r="40" spans="1:25" ht="19.5">
      <c r="B40" s="132" t="s">
        <v>317</v>
      </c>
      <c r="Y40" s="116" t="s">
        <v>170</v>
      </c>
    </row>
    <row r="41" spans="1:25" ht="19.5">
      <c r="A41" s="112" t="s">
        <v>184</v>
      </c>
      <c r="B41" s="102" t="s">
        <v>119</v>
      </c>
      <c r="C41" s="99" t="s">
        <v>120</v>
      </c>
      <c r="D41" s="100" t="s">
        <v>141</v>
      </c>
      <c r="E41" s="14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16">
        <v>1</v>
      </c>
    </row>
    <row r="42" spans="1:25">
      <c r="A42" s="122"/>
      <c r="B42" s="103" t="s">
        <v>142</v>
      </c>
      <c r="C42" s="92" t="s">
        <v>142</v>
      </c>
      <c r="D42" s="139" t="s">
        <v>143</v>
      </c>
      <c r="E42" s="14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16" t="s">
        <v>1</v>
      </c>
    </row>
    <row r="43" spans="1:25">
      <c r="A43" s="122"/>
      <c r="B43" s="103"/>
      <c r="C43" s="92"/>
      <c r="D43" s="93" t="s">
        <v>108</v>
      </c>
      <c r="E43" s="14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16">
        <v>2</v>
      </c>
    </row>
    <row r="44" spans="1:25">
      <c r="A44" s="122"/>
      <c r="B44" s="103"/>
      <c r="C44" s="92"/>
      <c r="D44" s="113"/>
      <c r="E44" s="14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16">
        <v>2</v>
      </c>
    </row>
    <row r="45" spans="1:25">
      <c r="A45" s="122"/>
      <c r="B45" s="102">
        <v>1</v>
      </c>
      <c r="C45" s="98">
        <v>1</v>
      </c>
      <c r="D45" s="106">
        <v>3.6699999999999995</v>
      </c>
      <c r="E45" s="14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16">
        <v>1</v>
      </c>
    </row>
    <row r="46" spans="1:25">
      <c r="A46" s="122"/>
      <c r="B46" s="103">
        <v>1</v>
      </c>
      <c r="C46" s="92">
        <v>2</v>
      </c>
      <c r="D46" s="94">
        <v>3.6699999999999995</v>
      </c>
      <c r="E46" s="14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16">
        <v>41</v>
      </c>
    </row>
    <row r="47" spans="1:25">
      <c r="A47" s="122"/>
      <c r="B47" s="104" t="s">
        <v>155</v>
      </c>
      <c r="C47" s="96"/>
      <c r="D47" s="110">
        <v>3.6699999999999995</v>
      </c>
      <c r="E47" s="14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17"/>
    </row>
    <row r="48" spans="1:25">
      <c r="A48" s="122"/>
      <c r="B48" s="2" t="s">
        <v>156</v>
      </c>
      <c r="C48" s="118"/>
      <c r="D48" s="95">
        <v>3.6699999999999995</v>
      </c>
      <c r="E48" s="14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117">
        <v>3.67</v>
      </c>
    </row>
    <row r="49" spans="1:25">
      <c r="A49" s="122"/>
      <c r="B49" s="2" t="s">
        <v>157</v>
      </c>
      <c r="C49" s="118"/>
      <c r="D49" s="95">
        <v>0</v>
      </c>
      <c r="E49" s="178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17"/>
    </row>
    <row r="50" spans="1:25">
      <c r="A50" s="122"/>
      <c r="B50" s="2" t="s">
        <v>93</v>
      </c>
      <c r="C50" s="118"/>
      <c r="D50" s="97">
        <v>0</v>
      </c>
      <c r="E50" s="14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20"/>
    </row>
    <row r="51" spans="1:25">
      <c r="A51" s="122"/>
      <c r="B51" s="105" t="s">
        <v>158</v>
      </c>
      <c r="C51" s="118"/>
      <c r="D51" s="97">
        <v>-1.1102230246251565E-16</v>
      </c>
      <c r="E51" s="14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20"/>
    </row>
    <row r="52" spans="1:25">
      <c r="B52" s="128"/>
      <c r="C52" s="104"/>
      <c r="D52" s="115"/>
    </row>
    <row r="53" spans="1:25">
      <c r="B53" s="132" t="s">
        <v>318</v>
      </c>
      <c r="Y53" s="116" t="s">
        <v>170</v>
      </c>
    </row>
    <row r="54" spans="1:25">
      <c r="A54" s="112" t="s">
        <v>118</v>
      </c>
      <c r="B54" s="102" t="s">
        <v>119</v>
      </c>
      <c r="C54" s="99" t="s">
        <v>120</v>
      </c>
      <c r="D54" s="100" t="s">
        <v>141</v>
      </c>
      <c r="E54" s="14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16">
        <v>1</v>
      </c>
    </row>
    <row r="55" spans="1:25">
      <c r="A55" s="122"/>
      <c r="B55" s="103" t="s">
        <v>142</v>
      </c>
      <c r="C55" s="92" t="s">
        <v>142</v>
      </c>
      <c r="D55" s="139" t="s">
        <v>143</v>
      </c>
      <c r="E55" s="14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16" t="s">
        <v>1</v>
      </c>
    </row>
    <row r="56" spans="1:25">
      <c r="A56" s="122"/>
      <c r="B56" s="103"/>
      <c r="C56" s="92"/>
      <c r="D56" s="93" t="s">
        <v>182</v>
      </c>
      <c r="E56" s="14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16">
        <v>2</v>
      </c>
    </row>
    <row r="57" spans="1:25">
      <c r="A57" s="122"/>
      <c r="B57" s="103"/>
      <c r="C57" s="92"/>
      <c r="D57" s="113"/>
      <c r="E57" s="14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16">
        <v>2</v>
      </c>
    </row>
    <row r="58" spans="1:25">
      <c r="A58" s="122"/>
      <c r="B58" s="102">
        <v>1</v>
      </c>
      <c r="C58" s="98">
        <v>1</v>
      </c>
      <c r="D58" s="106">
        <v>1.68</v>
      </c>
      <c r="E58" s="14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16">
        <v>1</v>
      </c>
    </row>
    <row r="59" spans="1:25">
      <c r="A59" s="122"/>
      <c r="B59" s="103">
        <v>1</v>
      </c>
      <c r="C59" s="92">
        <v>2</v>
      </c>
      <c r="D59" s="94">
        <v>1.72</v>
      </c>
      <c r="E59" s="14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16">
        <v>42</v>
      </c>
    </row>
    <row r="60" spans="1:25">
      <c r="A60" s="122"/>
      <c r="B60" s="104" t="s">
        <v>155</v>
      </c>
      <c r="C60" s="96"/>
      <c r="D60" s="110">
        <v>1.7</v>
      </c>
      <c r="E60" s="14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17"/>
    </row>
    <row r="61" spans="1:25">
      <c r="A61" s="122"/>
      <c r="B61" s="2" t="s">
        <v>156</v>
      </c>
      <c r="C61" s="118"/>
      <c r="D61" s="95">
        <v>1.7</v>
      </c>
      <c r="E61" s="14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17">
        <v>1.7</v>
      </c>
    </row>
    <row r="62" spans="1:25">
      <c r="A62" s="122"/>
      <c r="B62" s="2" t="s">
        <v>157</v>
      </c>
      <c r="C62" s="118"/>
      <c r="D62" s="95">
        <v>2.8284271247461926E-2</v>
      </c>
      <c r="E62" s="178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17"/>
    </row>
    <row r="63" spans="1:25">
      <c r="A63" s="122"/>
      <c r="B63" s="2" t="s">
        <v>93</v>
      </c>
      <c r="C63" s="118"/>
      <c r="D63" s="97">
        <v>1.6637806616154074E-2</v>
      </c>
      <c r="E63" s="14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20"/>
    </row>
    <row r="64" spans="1:25">
      <c r="A64" s="122"/>
      <c r="B64" s="105" t="s">
        <v>158</v>
      </c>
      <c r="C64" s="118"/>
      <c r="D64" s="97">
        <v>0</v>
      </c>
      <c r="E64" s="14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20"/>
    </row>
    <row r="65" spans="1:25">
      <c r="B65" s="128"/>
      <c r="C65" s="104"/>
      <c r="D65" s="115"/>
    </row>
    <row r="66" spans="1:25">
      <c r="B66" s="132" t="s">
        <v>319</v>
      </c>
      <c r="Y66" s="116" t="s">
        <v>170</v>
      </c>
    </row>
    <row r="67" spans="1:25">
      <c r="A67" s="112" t="s">
        <v>115</v>
      </c>
      <c r="B67" s="102" t="s">
        <v>119</v>
      </c>
      <c r="C67" s="99" t="s">
        <v>120</v>
      </c>
      <c r="D67" s="100" t="s">
        <v>141</v>
      </c>
      <c r="E67" s="14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16">
        <v>1</v>
      </c>
    </row>
    <row r="68" spans="1:25">
      <c r="A68" s="122"/>
      <c r="B68" s="103" t="s">
        <v>142</v>
      </c>
      <c r="C68" s="92" t="s">
        <v>142</v>
      </c>
      <c r="D68" s="139" t="s">
        <v>143</v>
      </c>
      <c r="E68" s="14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16" t="s">
        <v>1</v>
      </c>
    </row>
    <row r="69" spans="1:25">
      <c r="A69" s="122"/>
      <c r="B69" s="103"/>
      <c r="C69" s="92"/>
      <c r="D69" s="93" t="s">
        <v>108</v>
      </c>
      <c r="E69" s="14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16">
        <v>2</v>
      </c>
    </row>
    <row r="70" spans="1:25">
      <c r="A70" s="122"/>
      <c r="B70" s="103"/>
      <c r="C70" s="92"/>
      <c r="D70" s="113"/>
      <c r="E70" s="14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16">
        <v>2</v>
      </c>
    </row>
    <row r="71" spans="1:25">
      <c r="A71" s="122"/>
      <c r="B71" s="102">
        <v>1</v>
      </c>
      <c r="C71" s="98">
        <v>1</v>
      </c>
      <c r="D71" s="106">
        <v>2.69</v>
      </c>
      <c r="E71" s="14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16">
        <v>1</v>
      </c>
    </row>
    <row r="72" spans="1:25">
      <c r="A72" s="122"/>
      <c r="B72" s="103">
        <v>1</v>
      </c>
      <c r="C72" s="92">
        <v>2</v>
      </c>
      <c r="D72" s="94">
        <v>2.69</v>
      </c>
      <c r="E72" s="14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16">
        <v>38</v>
      </c>
    </row>
    <row r="73" spans="1:25">
      <c r="A73" s="122"/>
      <c r="B73" s="104" t="s">
        <v>155</v>
      </c>
      <c r="C73" s="96"/>
      <c r="D73" s="110">
        <v>2.69</v>
      </c>
      <c r="E73" s="14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17"/>
    </row>
    <row r="74" spans="1:25">
      <c r="A74" s="122"/>
      <c r="B74" s="2" t="s">
        <v>156</v>
      </c>
      <c r="C74" s="118"/>
      <c r="D74" s="95">
        <v>2.69</v>
      </c>
      <c r="E74" s="14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17">
        <v>2.69</v>
      </c>
    </row>
    <row r="75" spans="1:25">
      <c r="A75" s="122"/>
      <c r="B75" s="2" t="s">
        <v>157</v>
      </c>
      <c r="C75" s="118"/>
      <c r="D75" s="95">
        <v>0</v>
      </c>
      <c r="E75" s="178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17"/>
    </row>
    <row r="76" spans="1:25">
      <c r="A76" s="122"/>
      <c r="B76" s="2" t="s">
        <v>93</v>
      </c>
      <c r="C76" s="118"/>
      <c r="D76" s="97">
        <v>0</v>
      </c>
      <c r="E76" s="14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20"/>
    </row>
    <row r="77" spans="1:25">
      <c r="A77" s="122"/>
      <c r="B77" s="105" t="s">
        <v>158</v>
      </c>
      <c r="C77" s="118"/>
      <c r="D77" s="97">
        <v>0</v>
      </c>
      <c r="E77" s="14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20"/>
    </row>
    <row r="78" spans="1:25">
      <c r="B78" s="128"/>
      <c r="C78" s="104"/>
      <c r="D78" s="115"/>
    </row>
    <row r="79" spans="1:25">
      <c r="B79" s="132" t="s">
        <v>320</v>
      </c>
      <c r="Y79" s="116" t="s">
        <v>170</v>
      </c>
    </row>
    <row r="80" spans="1:25">
      <c r="A80" s="112" t="s">
        <v>116</v>
      </c>
      <c r="B80" s="102" t="s">
        <v>119</v>
      </c>
      <c r="C80" s="99" t="s">
        <v>120</v>
      </c>
      <c r="D80" s="100" t="s">
        <v>141</v>
      </c>
      <c r="E80" s="14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16">
        <v>1</v>
      </c>
    </row>
    <row r="81" spans="1:25">
      <c r="A81" s="122"/>
      <c r="B81" s="103" t="s">
        <v>142</v>
      </c>
      <c r="C81" s="92" t="s">
        <v>142</v>
      </c>
      <c r="D81" s="139" t="s">
        <v>143</v>
      </c>
      <c r="E81" s="14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16" t="s">
        <v>1</v>
      </c>
    </row>
    <row r="82" spans="1:25">
      <c r="A82" s="122"/>
      <c r="B82" s="103"/>
      <c r="C82" s="92"/>
      <c r="D82" s="93" t="s">
        <v>108</v>
      </c>
      <c r="E82" s="14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16">
        <v>3</v>
      </c>
    </row>
    <row r="83" spans="1:25">
      <c r="A83" s="122"/>
      <c r="B83" s="103"/>
      <c r="C83" s="92"/>
      <c r="D83" s="113"/>
      <c r="E83" s="14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16">
        <v>3</v>
      </c>
    </row>
    <row r="84" spans="1:25">
      <c r="A84" s="122"/>
      <c r="B84" s="102">
        <v>1</v>
      </c>
      <c r="C84" s="98">
        <v>1</v>
      </c>
      <c r="D84" s="205">
        <v>7.4999999999999997E-2</v>
      </c>
      <c r="E84" s="206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7"/>
      <c r="W84" s="207"/>
      <c r="X84" s="207"/>
      <c r="Y84" s="208">
        <v>1</v>
      </c>
    </row>
    <row r="85" spans="1:25">
      <c r="A85" s="122"/>
      <c r="B85" s="103">
        <v>1</v>
      </c>
      <c r="C85" s="92">
        <v>2</v>
      </c>
      <c r="D85" s="209">
        <v>7.4999999999999997E-2</v>
      </c>
      <c r="E85" s="206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  <c r="W85" s="207"/>
      <c r="X85" s="207"/>
      <c r="Y85" s="208">
        <v>39</v>
      </c>
    </row>
    <row r="86" spans="1:25">
      <c r="A86" s="122"/>
      <c r="B86" s="104" t="s">
        <v>155</v>
      </c>
      <c r="C86" s="96"/>
      <c r="D86" s="210">
        <v>7.4999999999999997E-2</v>
      </c>
      <c r="E86" s="206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7"/>
      <c r="W86" s="207"/>
      <c r="X86" s="207"/>
      <c r="Y86" s="119"/>
    </row>
    <row r="87" spans="1:25">
      <c r="A87" s="122"/>
      <c r="B87" s="2" t="s">
        <v>156</v>
      </c>
      <c r="C87" s="118"/>
      <c r="D87" s="111">
        <v>7.4999999999999997E-2</v>
      </c>
      <c r="E87" s="206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7"/>
      <c r="W87" s="207"/>
      <c r="X87" s="207"/>
      <c r="Y87" s="119">
        <v>7.4999999999999997E-2</v>
      </c>
    </row>
    <row r="88" spans="1:25">
      <c r="A88" s="122"/>
      <c r="B88" s="2" t="s">
        <v>157</v>
      </c>
      <c r="C88" s="118"/>
      <c r="D88" s="111">
        <v>0</v>
      </c>
      <c r="E88" s="14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19"/>
    </row>
    <row r="89" spans="1:25">
      <c r="A89" s="122"/>
      <c r="B89" s="2" t="s">
        <v>93</v>
      </c>
      <c r="C89" s="118"/>
      <c r="D89" s="97">
        <v>0</v>
      </c>
      <c r="E89" s="14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20"/>
    </row>
    <row r="90" spans="1:25">
      <c r="A90" s="122"/>
      <c r="B90" s="105" t="s">
        <v>158</v>
      </c>
      <c r="C90" s="118"/>
      <c r="D90" s="97">
        <v>0</v>
      </c>
      <c r="E90" s="14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20"/>
    </row>
    <row r="91" spans="1:25">
      <c r="B91" s="128"/>
      <c r="C91" s="104"/>
      <c r="D91" s="115"/>
    </row>
    <row r="92" spans="1:25" ht="19.5">
      <c r="B92" s="132" t="s">
        <v>321</v>
      </c>
      <c r="Y92" s="116" t="s">
        <v>170</v>
      </c>
    </row>
    <row r="93" spans="1:25" ht="19.5">
      <c r="A93" s="112" t="s">
        <v>185</v>
      </c>
      <c r="B93" s="102" t="s">
        <v>119</v>
      </c>
      <c r="C93" s="99" t="s">
        <v>120</v>
      </c>
      <c r="D93" s="100" t="s">
        <v>141</v>
      </c>
      <c r="E93" s="14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16">
        <v>1</v>
      </c>
    </row>
    <row r="94" spans="1:25">
      <c r="A94" s="122"/>
      <c r="B94" s="103" t="s">
        <v>142</v>
      </c>
      <c r="C94" s="92" t="s">
        <v>142</v>
      </c>
      <c r="D94" s="139" t="s">
        <v>143</v>
      </c>
      <c r="E94" s="14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16" t="s">
        <v>1</v>
      </c>
    </row>
    <row r="95" spans="1:25">
      <c r="A95" s="122"/>
      <c r="B95" s="103"/>
      <c r="C95" s="92"/>
      <c r="D95" s="93" t="s">
        <v>108</v>
      </c>
      <c r="E95" s="14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16">
        <v>2</v>
      </c>
    </row>
    <row r="96" spans="1:25">
      <c r="A96" s="122"/>
      <c r="B96" s="103"/>
      <c r="C96" s="92"/>
      <c r="D96" s="113"/>
      <c r="E96" s="14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16">
        <v>2</v>
      </c>
    </row>
    <row r="97" spans="1:25">
      <c r="A97" s="122"/>
      <c r="B97" s="102">
        <v>1</v>
      </c>
      <c r="C97" s="98">
        <v>1</v>
      </c>
      <c r="D97" s="106">
        <v>2.79</v>
      </c>
      <c r="E97" s="14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16">
        <v>1</v>
      </c>
    </row>
    <row r="98" spans="1:25">
      <c r="A98" s="122"/>
      <c r="B98" s="103">
        <v>1</v>
      </c>
      <c r="C98" s="92">
        <v>2</v>
      </c>
      <c r="D98" s="94">
        <v>2.79</v>
      </c>
      <c r="E98" s="14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16">
        <v>40</v>
      </c>
    </row>
    <row r="99" spans="1:25">
      <c r="A99" s="122"/>
      <c r="B99" s="104" t="s">
        <v>155</v>
      </c>
      <c r="C99" s="96"/>
      <c r="D99" s="110">
        <v>2.79</v>
      </c>
      <c r="E99" s="14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17"/>
    </row>
    <row r="100" spans="1:25">
      <c r="A100" s="122"/>
      <c r="B100" s="2" t="s">
        <v>156</v>
      </c>
      <c r="C100" s="118"/>
      <c r="D100" s="95">
        <v>2.79</v>
      </c>
      <c r="E100" s="14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17">
        <v>2.79</v>
      </c>
    </row>
    <row r="101" spans="1:25">
      <c r="A101" s="122"/>
      <c r="B101" s="2" t="s">
        <v>157</v>
      </c>
      <c r="C101" s="118"/>
      <c r="D101" s="95">
        <v>0</v>
      </c>
      <c r="E101" s="178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17"/>
    </row>
    <row r="102" spans="1:25">
      <c r="A102" s="122"/>
      <c r="B102" s="2" t="s">
        <v>93</v>
      </c>
      <c r="C102" s="118"/>
      <c r="D102" s="97">
        <v>0</v>
      </c>
      <c r="E102" s="14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20"/>
    </row>
    <row r="103" spans="1:25">
      <c r="A103" s="122"/>
      <c r="B103" s="105" t="s">
        <v>158</v>
      </c>
      <c r="C103" s="118"/>
      <c r="D103" s="97">
        <v>0</v>
      </c>
      <c r="E103" s="14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20"/>
    </row>
    <row r="104" spans="1:25">
      <c r="B104" s="128"/>
      <c r="C104" s="104"/>
      <c r="D104" s="115"/>
    </row>
    <row r="105" spans="1:25" ht="19.5">
      <c r="B105" s="132" t="s">
        <v>322</v>
      </c>
      <c r="Y105" s="116" t="s">
        <v>170</v>
      </c>
    </row>
    <row r="106" spans="1:25" ht="19.5">
      <c r="A106" s="112" t="s">
        <v>186</v>
      </c>
      <c r="B106" s="102" t="s">
        <v>119</v>
      </c>
      <c r="C106" s="99" t="s">
        <v>120</v>
      </c>
      <c r="D106" s="100" t="s">
        <v>141</v>
      </c>
      <c r="E106" s="14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16">
        <v>1</v>
      </c>
    </row>
    <row r="107" spans="1:25">
      <c r="A107" s="122"/>
      <c r="B107" s="103" t="s">
        <v>142</v>
      </c>
      <c r="C107" s="92" t="s">
        <v>142</v>
      </c>
      <c r="D107" s="139" t="s">
        <v>143</v>
      </c>
      <c r="E107" s="14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16" t="s">
        <v>1</v>
      </c>
    </row>
    <row r="108" spans="1:25">
      <c r="A108" s="122"/>
      <c r="B108" s="103"/>
      <c r="C108" s="92"/>
      <c r="D108" s="93" t="s">
        <v>108</v>
      </c>
      <c r="E108" s="14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16">
        <v>3</v>
      </c>
    </row>
    <row r="109" spans="1:25">
      <c r="A109" s="122"/>
      <c r="B109" s="103"/>
      <c r="C109" s="92"/>
      <c r="D109" s="113"/>
      <c r="E109" s="14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16">
        <v>3</v>
      </c>
    </row>
    <row r="110" spans="1:25">
      <c r="A110" s="122"/>
      <c r="B110" s="102">
        <v>1</v>
      </c>
      <c r="C110" s="98">
        <v>1</v>
      </c>
      <c r="D110" s="205">
        <v>0.23799999999999996</v>
      </c>
      <c r="E110" s="206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8">
        <v>1</v>
      </c>
    </row>
    <row r="111" spans="1:25">
      <c r="A111" s="122"/>
      <c r="B111" s="103">
        <v>1</v>
      </c>
      <c r="C111" s="92">
        <v>2</v>
      </c>
      <c r="D111" s="209">
        <v>0.23899999999999999</v>
      </c>
      <c r="E111" s="206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8">
        <v>41</v>
      </c>
    </row>
    <row r="112" spans="1:25">
      <c r="A112" s="122"/>
      <c r="B112" s="104" t="s">
        <v>155</v>
      </c>
      <c r="C112" s="96"/>
      <c r="D112" s="210">
        <v>0.23849999999999999</v>
      </c>
      <c r="E112" s="206"/>
      <c r="F112" s="207"/>
      <c r="G112" s="207"/>
      <c r="H112" s="207"/>
      <c r="I112" s="207"/>
      <c r="J112" s="207"/>
      <c r="K112" s="207"/>
      <c r="L112" s="207"/>
      <c r="M112" s="207"/>
      <c r="N112" s="207"/>
      <c r="O112" s="207"/>
      <c r="P112" s="207"/>
      <c r="Q112" s="207"/>
      <c r="R112" s="207"/>
      <c r="S112" s="207"/>
      <c r="T112" s="207"/>
      <c r="U112" s="207"/>
      <c r="V112" s="207"/>
      <c r="W112" s="207"/>
      <c r="X112" s="207"/>
      <c r="Y112" s="119"/>
    </row>
    <row r="113" spans="1:25">
      <c r="A113" s="122"/>
      <c r="B113" s="2" t="s">
        <v>156</v>
      </c>
      <c r="C113" s="118"/>
      <c r="D113" s="111">
        <v>0.23849999999999999</v>
      </c>
      <c r="E113" s="206"/>
      <c r="F113" s="207"/>
      <c r="G113" s="207"/>
      <c r="H113" s="207"/>
      <c r="I113" s="207"/>
      <c r="J113" s="207"/>
      <c r="K113" s="207"/>
      <c r="L113" s="207"/>
      <c r="M113" s="207"/>
      <c r="N113" s="207"/>
      <c r="O113" s="207"/>
      <c r="P113" s="207"/>
      <c r="Q113" s="207"/>
      <c r="R113" s="207"/>
      <c r="S113" s="207"/>
      <c r="T113" s="207"/>
      <c r="U113" s="207"/>
      <c r="V113" s="207"/>
      <c r="W113" s="207"/>
      <c r="X113" s="207"/>
      <c r="Y113" s="119">
        <v>0.23849999999999999</v>
      </c>
    </row>
    <row r="114" spans="1:25">
      <c r="A114" s="122"/>
      <c r="B114" s="2" t="s">
        <v>157</v>
      </c>
      <c r="C114" s="118"/>
      <c r="D114" s="111">
        <v>7.0710678118656779E-4</v>
      </c>
      <c r="E114" s="14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19"/>
    </row>
    <row r="115" spans="1:25">
      <c r="A115" s="122"/>
      <c r="B115" s="2" t="s">
        <v>93</v>
      </c>
      <c r="C115" s="118"/>
      <c r="D115" s="97">
        <v>2.9648083068619198E-3</v>
      </c>
      <c r="E115" s="14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20"/>
    </row>
    <row r="116" spans="1:25">
      <c r="A116" s="122"/>
      <c r="B116" s="105" t="s">
        <v>158</v>
      </c>
      <c r="C116" s="118"/>
      <c r="D116" s="97">
        <v>0</v>
      </c>
      <c r="E116" s="14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20"/>
    </row>
    <row r="117" spans="1:25">
      <c r="B117" s="128"/>
      <c r="C117" s="104"/>
      <c r="D117" s="115"/>
    </row>
    <row r="118" spans="1:25">
      <c r="B118" s="132" t="s">
        <v>323</v>
      </c>
      <c r="Y118" s="116" t="s">
        <v>170</v>
      </c>
    </row>
    <row r="119" spans="1:25">
      <c r="A119" s="112" t="s">
        <v>59</v>
      </c>
      <c r="B119" s="102" t="s">
        <v>119</v>
      </c>
      <c r="C119" s="99" t="s">
        <v>120</v>
      </c>
      <c r="D119" s="100" t="s">
        <v>141</v>
      </c>
      <c r="E119" s="14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116">
        <v>1</v>
      </c>
    </row>
    <row r="120" spans="1:25">
      <c r="A120" s="122"/>
      <c r="B120" s="103" t="s">
        <v>142</v>
      </c>
      <c r="C120" s="92" t="s">
        <v>142</v>
      </c>
      <c r="D120" s="139" t="s">
        <v>143</v>
      </c>
      <c r="E120" s="14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116" t="s">
        <v>1</v>
      </c>
    </row>
    <row r="121" spans="1:25">
      <c r="A121" s="122"/>
      <c r="B121" s="103"/>
      <c r="C121" s="92"/>
      <c r="D121" s="93" t="s">
        <v>108</v>
      </c>
      <c r="E121" s="14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16">
        <v>3</v>
      </c>
    </row>
    <row r="122" spans="1:25">
      <c r="A122" s="122"/>
      <c r="B122" s="103"/>
      <c r="C122" s="92"/>
      <c r="D122" s="113"/>
      <c r="E122" s="14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16">
        <v>3</v>
      </c>
    </row>
    <row r="123" spans="1:25">
      <c r="A123" s="122"/>
      <c r="B123" s="102">
        <v>1</v>
      </c>
      <c r="C123" s="98">
        <v>1</v>
      </c>
      <c r="D123" s="205">
        <v>0.91</v>
      </c>
      <c r="E123" s="206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207"/>
      <c r="R123" s="207"/>
      <c r="S123" s="207"/>
      <c r="T123" s="207"/>
      <c r="U123" s="207"/>
      <c r="V123" s="207"/>
      <c r="W123" s="207"/>
      <c r="X123" s="207"/>
      <c r="Y123" s="208">
        <v>1</v>
      </c>
    </row>
    <row r="124" spans="1:25">
      <c r="A124" s="122"/>
      <c r="B124" s="103">
        <v>1</v>
      </c>
      <c r="C124" s="92">
        <v>2</v>
      </c>
      <c r="D124" s="209">
        <v>0.90000000000000013</v>
      </c>
      <c r="E124" s="206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8">
        <v>42</v>
      </c>
    </row>
    <row r="125" spans="1:25">
      <c r="A125" s="122"/>
      <c r="B125" s="104" t="s">
        <v>155</v>
      </c>
      <c r="C125" s="96"/>
      <c r="D125" s="210">
        <v>0.90500000000000003</v>
      </c>
      <c r="E125" s="206"/>
      <c r="F125" s="207"/>
      <c r="G125" s="207"/>
      <c r="H125" s="207"/>
      <c r="I125" s="207"/>
      <c r="J125" s="207"/>
      <c r="K125" s="207"/>
      <c r="L125" s="207"/>
      <c r="M125" s="207"/>
      <c r="N125" s="207"/>
      <c r="O125" s="207"/>
      <c r="P125" s="207"/>
      <c r="Q125" s="207"/>
      <c r="R125" s="207"/>
      <c r="S125" s="207"/>
      <c r="T125" s="207"/>
      <c r="U125" s="207"/>
      <c r="V125" s="207"/>
      <c r="W125" s="207"/>
      <c r="X125" s="207"/>
      <c r="Y125" s="119"/>
    </row>
    <row r="126" spans="1:25">
      <c r="A126" s="122"/>
      <c r="B126" s="2" t="s">
        <v>156</v>
      </c>
      <c r="C126" s="118"/>
      <c r="D126" s="111">
        <v>0.90500000000000003</v>
      </c>
      <c r="E126" s="206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/>
      <c r="S126" s="207"/>
      <c r="T126" s="207"/>
      <c r="U126" s="207"/>
      <c r="V126" s="207"/>
      <c r="W126" s="207"/>
      <c r="X126" s="207"/>
      <c r="Y126" s="119">
        <v>0.90301137273746501</v>
      </c>
    </row>
    <row r="127" spans="1:25">
      <c r="A127" s="122"/>
      <c r="B127" s="2" t="s">
        <v>157</v>
      </c>
      <c r="C127" s="118"/>
      <c r="D127" s="111">
        <v>7.0710678118654034E-3</v>
      </c>
      <c r="E127" s="14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119"/>
    </row>
    <row r="128" spans="1:25">
      <c r="A128" s="122"/>
      <c r="B128" s="2" t="s">
        <v>93</v>
      </c>
      <c r="C128" s="118"/>
      <c r="D128" s="97">
        <v>7.8133345987463024E-3</v>
      </c>
      <c r="E128" s="14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20"/>
    </row>
    <row r="129" spans="1:25">
      <c r="A129" s="122"/>
      <c r="B129" s="105" t="s">
        <v>158</v>
      </c>
      <c r="C129" s="118"/>
      <c r="D129" s="97">
        <v>2.2022172949012209E-3</v>
      </c>
      <c r="E129" s="14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20"/>
    </row>
    <row r="130" spans="1:25">
      <c r="B130" s="128"/>
      <c r="C130" s="104"/>
      <c r="D130" s="115"/>
    </row>
    <row r="131" spans="1:25" ht="19.5">
      <c r="B131" s="132" t="s">
        <v>324</v>
      </c>
      <c r="Y131" s="116" t="s">
        <v>170</v>
      </c>
    </row>
    <row r="132" spans="1:25" ht="19.5">
      <c r="A132" s="112" t="s">
        <v>187</v>
      </c>
      <c r="B132" s="102" t="s">
        <v>119</v>
      </c>
      <c r="C132" s="99" t="s">
        <v>120</v>
      </c>
      <c r="D132" s="100" t="s">
        <v>141</v>
      </c>
      <c r="E132" s="14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16">
        <v>1</v>
      </c>
    </row>
    <row r="133" spans="1:25">
      <c r="A133" s="122"/>
      <c r="B133" s="103" t="s">
        <v>142</v>
      </c>
      <c r="C133" s="92" t="s">
        <v>142</v>
      </c>
      <c r="D133" s="139" t="s">
        <v>143</v>
      </c>
      <c r="E133" s="14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16" t="s">
        <v>1</v>
      </c>
    </row>
    <row r="134" spans="1:25">
      <c r="A134" s="122"/>
      <c r="B134" s="103"/>
      <c r="C134" s="92"/>
      <c r="D134" s="93" t="s">
        <v>108</v>
      </c>
      <c r="E134" s="14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16">
        <v>2</v>
      </c>
    </row>
    <row r="135" spans="1:25">
      <c r="A135" s="122"/>
      <c r="B135" s="103"/>
      <c r="C135" s="92"/>
      <c r="D135" s="113"/>
      <c r="E135" s="14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16">
        <v>2</v>
      </c>
    </row>
    <row r="136" spans="1:25">
      <c r="A136" s="122"/>
      <c r="B136" s="102">
        <v>1</v>
      </c>
      <c r="C136" s="98">
        <v>1</v>
      </c>
      <c r="D136" s="106">
        <v>60</v>
      </c>
      <c r="E136" s="14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116">
        <v>1</v>
      </c>
    </row>
    <row r="137" spans="1:25">
      <c r="A137" s="122"/>
      <c r="B137" s="103">
        <v>1</v>
      </c>
      <c r="C137" s="92">
        <v>2</v>
      </c>
      <c r="D137" s="94">
        <v>60.02000000000001</v>
      </c>
      <c r="E137" s="14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116">
        <v>38</v>
      </c>
    </row>
    <row r="138" spans="1:25">
      <c r="A138" s="122"/>
      <c r="B138" s="104" t="s">
        <v>155</v>
      </c>
      <c r="C138" s="96"/>
      <c r="D138" s="110">
        <v>60.010000000000005</v>
      </c>
      <c r="E138" s="14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17"/>
    </row>
    <row r="139" spans="1:25">
      <c r="A139" s="122"/>
      <c r="B139" s="2" t="s">
        <v>156</v>
      </c>
      <c r="C139" s="118"/>
      <c r="D139" s="95">
        <v>60.010000000000005</v>
      </c>
      <c r="E139" s="14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17">
        <v>60.01</v>
      </c>
    </row>
    <row r="140" spans="1:25">
      <c r="A140" s="122"/>
      <c r="B140" s="2" t="s">
        <v>157</v>
      </c>
      <c r="C140" s="118"/>
      <c r="D140" s="95">
        <v>1.4142135623738184E-2</v>
      </c>
      <c r="E140" s="178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17"/>
    </row>
    <row r="141" spans="1:25">
      <c r="A141" s="122"/>
      <c r="B141" s="2" t="s">
        <v>93</v>
      </c>
      <c r="C141" s="118"/>
      <c r="D141" s="97">
        <v>2.3566298323176443E-4</v>
      </c>
      <c r="E141" s="14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20"/>
    </row>
    <row r="142" spans="1:25">
      <c r="A142" s="122"/>
      <c r="B142" s="105" t="s">
        <v>158</v>
      </c>
      <c r="C142" s="118"/>
      <c r="D142" s="97">
        <v>2.2204460492503131E-16</v>
      </c>
      <c r="E142" s="14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20"/>
    </row>
    <row r="143" spans="1:25">
      <c r="B143" s="128"/>
      <c r="C143" s="104"/>
      <c r="D143" s="115"/>
    </row>
    <row r="144" spans="1:25" ht="19.5">
      <c r="B144" s="132" t="s">
        <v>325</v>
      </c>
      <c r="Y144" s="116" t="s">
        <v>170</v>
      </c>
    </row>
    <row r="145" spans="1:25" ht="19.5">
      <c r="A145" s="112" t="s">
        <v>188</v>
      </c>
      <c r="B145" s="102" t="s">
        <v>119</v>
      </c>
      <c r="C145" s="99" t="s">
        <v>120</v>
      </c>
      <c r="D145" s="100" t="s">
        <v>141</v>
      </c>
      <c r="E145" s="14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16">
        <v>1</v>
      </c>
    </row>
    <row r="146" spans="1:25">
      <c r="A146" s="122"/>
      <c r="B146" s="103" t="s">
        <v>142</v>
      </c>
      <c r="C146" s="92" t="s">
        <v>142</v>
      </c>
      <c r="D146" s="139" t="s">
        <v>143</v>
      </c>
      <c r="E146" s="14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16" t="s">
        <v>1</v>
      </c>
    </row>
    <row r="147" spans="1:25">
      <c r="A147" s="122"/>
      <c r="B147" s="103"/>
      <c r="C147" s="92"/>
      <c r="D147" s="93" t="s">
        <v>108</v>
      </c>
      <c r="E147" s="14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16">
        <v>3</v>
      </c>
    </row>
    <row r="148" spans="1:25">
      <c r="A148" s="122"/>
      <c r="B148" s="103"/>
      <c r="C148" s="92"/>
      <c r="D148" s="113"/>
      <c r="E148" s="14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16">
        <v>3</v>
      </c>
    </row>
    <row r="149" spans="1:25">
      <c r="A149" s="122"/>
      <c r="B149" s="102">
        <v>1</v>
      </c>
      <c r="C149" s="98">
        <v>1</v>
      </c>
      <c r="D149" s="205">
        <v>0.74399999999999999</v>
      </c>
      <c r="E149" s="206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7"/>
      <c r="U149" s="207"/>
      <c r="V149" s="207"/>
      <c r="W149" s="207"/>
      <c r="X149" s="207"/>
      <c r="Y149" s="208">
        <v>1</v>
      </c>
    </row>
    <row r="150" spans="1:25">
      <c r="A150" s="122"/>
      <c r="B150" s="103">
        <v>1</v>
      </c>
      <c r="C150" s="92">
        <v>2</v>
      </c>
      <c r="D150" s="209">
        <v>0.745</v>
      </c>
      <c r="E150" s="206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8">
        <v>39</v>
      </c>
    </row>
    <row r="151" spans="1:25">
      <c r="A151" s="122"/>
      <c r="B151" s="104" t="s">
        <v>155</v>
      </c>
      <c r="C151" s="96"/>
      <c r="D151" s="210">
        <v>0.74449999999999994</v>
      </c>
      <c r="E151" s="206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119"/>
    </row>
    <row r="152" spans="1:25">
      <c r="A152" s="122"/>
      <c r="B152" s="2" t="s">
        <v>156</v>
      </c>
      <c r="C152" s="118"/>
      <c r="D152" s="111">
        <v>0.74449999999999994</v>
      </c>
      <c r="E152" s="206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207"/>
      <c r="W152" s="207"/>
      <c r="X152" s="207"/>
      <c r="Y152" s="119">
        <v>0.74450000000000005</v>
      </c>
    </row>
    <row r="153" spans="1:25">
      <c r="A153" s="122"/>
      <c r="B153" s="2" t="s">
        <v>157</v>
      </c>
      <c r="C153" s="118"/>
      <c r="D153" s="111">
        <v>7.0710678118654816E-4</v>
      </c>
      <c r="E153" s="14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119"/>
    </row>
    <row r="154" spans="1:25">
      <c r="A154" s="122"/>
      <c r="B154" s="2" t="s">
        <v>93</v>
      </c>
      <c r="C154" s="118"/>
      <c r="D154" s="97">
        <v>9.497740512915356E-4</v>
      </c>
      <c r="E154" s="14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20"/>
    </row>
    <row r="155" spans="1:25">
      <c r="A155" s="122"/>
      <c r="B155" s="105" t="s">
        <v>158</v>
      </c>
      <c r="C155" s="118"/>
      <c r="D155" s="97">
        <v>-1.1102230246251565E-16</v>
      </c>
      <c r="E155" s="14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20"/>
    </row>
    <row r="156" spans="1:25">
      <c r="B156" s="128"/>
      <c r="C156" s="104"/>
      <c r="D156" s="115"/>
    </row>
    <row r="157" spans="1:25">
      <c r="B157" s="132" t="s">
        <v>326</v>
      </c>
      <c r="Y157" s="116" t="s">
        <v>170</v>
      </c>
    </row>
    <row r="158" spans="1:25">
      <c r="A158" s="112" t="s">
        <v>64</v>
      </c>
      <c r="B158" s="102" t="s">
        <v>119</v>
      </c>
      <c r="C158" s="99" t="s">
        <v>120</v>
      </c>
      <c r="D158" s="100" t="s">
        <v>141</v>
      </c>
      <c r="E158" s="14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16">
        <v>1</v>
      </c>
    </row>
    <row r="159" spans="1:25">
      <c r="A159" s="122"/>
      <c r="B159" s="103" t="s">
        <v>142</v>
      </c>
      <c r="C159" s="92" t="s">
        <v>142</v>
      </c>
      <c r="D159" s="139" t="s">
        <v>143</v>
      </c>
      <c r="E159" s="14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16" t="s">
        <v>1</v>
      </c>
    </row>
    <row r="160" spans="1:25">
      <c r="A160" s="122"/>
      <c r="B160" s="103"/>
      <c r="C160" s="92"/>
      <c r="D160" s="93" t="s">
        <v>108</v>
      </c>
      <c r="E160" s="14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16">
        <v>2</v>
      </c>
    </row>
    <row r="161" spans="1:25">
      <c r="A161" s="122"/>
      <c r="B161" s="103"/>
      <c r="C161" s="92"/>
      <c r="D161" s="113"/>
      <c r="E161" s="14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16">
        <v>2</v>
      </c>
    </row>
    <row r="162" spans="1:25">
      <c r="A162" s="122"/>
      <c r="B162" s="102">
        <v>1</v>
      </c>
      <c r="C162" s="98">
        <v>1</v>
      </c>
      <c r="D162" s="106">
        <v>101.95</v>
      </c>
      <c r="E162" s="14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16">
        <v>1</v>
      </c>
    </row>
    <row r="163" spans="1:25">
      <c r="A163" s="122"/>
      <c r="B163" s="103">
        <v>1</v>
      </c>
      <c r="C163" s="92">
        <v>2</v>
      </c>
      <c r="D163" s="94">
        <v>102.03</v>
      </c>
      <c r="E163" s="14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16">
        <v>40</v>
      </c>
    </row>
    <row r="164" spans="1:25">
      <c r="A164" s="122"/>
      <c r="B164" s="104" t="s">
        <v>155</v>
      </c>
      <c r="C164" s="96"/>
      <c r="D164" s="110">
        <v>101.99000000000001</v>
      </c>
      <c r="E164" s="14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17"/>
    </row>
    <row r="165" spans="1:25">
      <c r="A165" s="122"/>
      <c r="B165" s="2" t="s">
        <v>156</v>
      </c>
      <c r="C165" s="118"/>
      <c r="D165" s="95">
        <v>101.99000000000001</v>
      </c>
      <c r="E165" s="14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17">
        <v>101.99</v>
      </c>
    </row>
    <row r="166" spans="1:25">
      <c r="A166" s="122"/>
      <c r="B166" s="2" t="s">
        <v>157</v>
      </c>
      <c r="C166" s="118"/>
      <c r="D166" s="95">
        <v>5.6568542494922595E-2</v>
      </c>
      <c r="E166" s="178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17"/>
    </row>
    <row r="167" spans="1:25">
      <c r="A167" s="122"/>
      <c r="B167" s="2" t="s">
        <v>93</v>
      </c>
      <c r="C167" s="118"/>
      <c r="D167" s="97">
        <v>5.5464793111993909E-4</v>
      </c>
      <c r="E167" s="14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20"/>
    </row>
    <row r="168" spans="1:25">
      <c r="A168" s="122"/>
      <c r="B168" s="105" t="s">
        <v>158</v>
      </c>
      <c r="C168" s="118"/>
      <c r="D168" s="97">
        <v>2.2204460492503131E-16</v>
      </c>
      <c r="E168" s="14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20"/>
    </row>
    <row r="169" spans="1:25">
      <c r="B169" s="128"/>
      <c r="C169" s="104"/>
      <c r="D169" s="115"/>
    </row>
  </sheetData>
  <dataConsolidate/>
  <conditionalFormatting sqref="C21:C26 C34:C39 C47:C52 C60:C65 C73:C78 C86:C91 C99:C104 C112:C117 C125:C130 C138:C143 C151:C156 C164:C169 C2:D13 D15:D26 D28:D39 D41:D52 D54:D65 D67:D78 D80:D91 D93:D104 D106:D117 D119:D130 D132:D143 D145:D156 D158:D169">
    <cfRule type="expression" dxfId="29" priority="114" stopIfTrue="1">
      <formula>AND(ISBLANK(INDIRECT(Anlyt_LabRefLastCol)),ISBLANK(INDIRECT(Anlyt_LabRefThisCol)))</formula>
    </cfRule>
    <cfRule type="expression" dxfId="28" priority="115">
      <formula>ISBLANK(INDIRECT(Anlyt_LabRefThisCol))</formula>
    </cfRule>
  </conditionalFormatting>
  <conditionalFormatting sqref="B6:D7 B19:D20 B32:D33 B45:D46 B58:D59 B71:D72 B84:D85 B97:D98 B110:D111 B123:D124 B136:D137 B149:D150 B162:D163">
    <cfRule type="expression" dxfId="27" priority="116">
      <formula>AND($B6&lt;&gt;$B5,NOT(ISBLANK(INDIRECT(Anlyt_LabRefThisCol))))</formula>
    </cfRule>
  </conditionalFormatting>
  <conditionalFormatting sqref="C15:C20">
    <cfRule type="expression" dxfId="26" priority="105" stopIfTrue="1">
      <formula>AND(ISBLANK(INDIRECT(Anlyt_LabRefLastCol)),ISBLANK(INDIRECT(Anlyt_LabRefThisCol)))</formula>
    </cfRule>
    <cfRule type="expression" dxfId="25" priority="106">
      <formula>ISBLANK(INDIRECT(Anlyt_LabRefThisCol))</formula>
    </cfRule>
  </conditionalFormatting>
  <conditionalFormatting sqref="C28:C33">
    <cfRule type="expression" dxfId="24" priority="96" stopIfTrue="1">
      <formula>AND(ISBLANK(INDIRECT(Anlyt_LabRefLastCol)),ISBLANK(INDIRECT(Anlyt_LabRefThisCol)))</formula>
    </cfRule>
    <cfRule type="expression" dxfId="23" priority="97">
      <formula>ISBLANK(INDIRECT(Anlyt_LabRefThisCol))</formula>
    </cfRule>
  </conditionalFormatting>
  <conditionalFormatting sqref="C41:C46">
    <cfRule type="expression" dxfId="22" priority="87" stopIfTrue="1">
      <formula>AND(ISBLANK(INDIRECT(Anlyt_LabRefLastCol)),ISBLANK(INDIRECT(Anlyt_LabRefThisCol)))</formula>
    </cfRule>
    <cfRule type="expression" dxfId="21" priority="88">
      <formula>ISBLANK(INDIRECT(Anlyt_LabRefThisCol))</formula>
    </cfRule>
  </conditionalFormatting>
  <conditionalFormatting sqref="C54:C59">
    <cfRule type="expression" dxfId="20" priority="78" stopIfTrue="1">
      <formula>AND(ISBLANK(INDIRECT(Anlyt_LabRefLastCol)),ISBLANK(INDIRECT(Anlyt_LabRefThisCol)))</formula>
    </cfRule>
    <cfRule type="expression" dxfId="19" priority="79">
      <formula>ISBLANK(INDIRECT(Anlyt_LabRefThisCol))</formula>
    </cfRule>
  </conditionalFormatting>
  <conditionalFormatting sqref="C67:C72">
    <cfRule type="expression" dxfId="18" priority="69" stopIfTrue="1">
      <formula>AND(ISBLANK(INDIRECT(Anlyt_LabRefLastCol)),ISBLANK(INDIRECT(Anlyt_LabRefThisCol)))</formula>
    </cfRule>
    <cfRule type="expression" dxfId="17" priority="70">
      <formula>ISBLANK(INDIRECT(Anlyt_LabRefThisCol))</formula>
    </cfRule>
  </conditionalFormatting>
  <conditionalFormatting sqref="C80:C85">
    <cfRule type="expression" dxfId="16" priority="60" stopIfTrue="1">
      <formula>AND(ISBLANK(INDIRECT(Anlyt_LabRefLastCol)),ISBLANK(INDIRECT(Anlyt_LabRefThisCol)))</formula>
    </cfRule>
    <cfRule type="expression" dxfId="15" priority="61">
      <formula>ISBLANK(INDIRECT(Anlyt_LabRefThisCol))</formula>
    </cfRule>
  </conditionalFormatting>
  <conditionalFormatting sqref="C93:C98">
    <cfRule type="expression" dxfId="14" priority="51" stopIfTrue="1">
      <formula>AND(ISBLANK(INDIRECT(Anlyt_LabRefLastCol)),ISBLANK(INDIRECT(Anlyt_LabRefThisCol)))</formula>
    </cfRule>
    <cfRule type="expression" dxfId="13" priority="52">
      <formula>ISBLANK(INDIRECT(Anlyt_LabRefThisCol))</formula>
    </cfRule>
  </conditionalFormatting>
  <conditionalFormatting sqref="C106:C111">
    <cfRule type="expression" dxfId="12" priority="42" stopIfTrue="1">
      <formula>AND(ISBLANK(INDIRECT(Anlyt_LabRefLastCol)),ISBLANK(INDIRECT(Anlyt_LabRefThisCol)))</formula>
    </cfRule>
    <cfRule type="expression" dxfId="11" priority="43">
      <formula>ISBLANK(INDIRECT(Anlyt_LabRefThisCol))</formula>
    </cfRule>
  </conditionalFormatting>
  <conditionalFormatting sqref="C119:C124">
    <cfRule type="expression" dxfId="10" priority="33" stopIfTrue="1">
      <formula>AND(ISBLANK(INDIRECT(Anlyt_LabRefLastCol)),ISBLANK(INDIRECT(Anlyt_LabRefThisCol)))</formula>
    </cfRule>
    <cfRule type="expression" dxfId="9" priority="34">
      <formula>ISBLANK(INDIRECT(Anlyt_LabRefThisCol))</formula>
    </cfRule>
  </conditionalFormatting>
  <conditionalFormatting sqref="C132:C137">
    <cfRule type="expression" dxfId="8" priority="24" stopIfTrue="1">
      <formula>AND(ISBLANK(INDIRECT(Anlyt_LabRefLastCol)),ISBLANK(INDIRECT(Anlyt_LabRefThisCol)))</formula>
    </cfRule>
    <cfRule type="expression" dxfId="7" priority="25">
      <formula>ISBLANK(INDIRECT(Anlyt_LabRefThisCol))</formula>
    </cfRule>
  </conditionalFormatting>
  <conditionalFormatting sqref="C145:C150">
    <cfRule type="expression" dxfId="6" priority="15" stopIfTrue="1">
      <formula>AND(ISBLANK(INDIRECT(Anlyt_LabRefLastCol)),ISBLANK(INDIRECT(Anlyt_LabRefThisCol)))</formula>
    </cfRule>
    <cfRule type="expression" dxfId="5" priority="16">
      <formula>ISBLANK(INDIRECT(Anlyt_LabRefThisCol))</formula>
    </cfRule>
  </conditionalFormatting>
  <conditionalFormatting sqref="C158:C163">
    <cfRule type="expression" dxfId="4" priority="6" stopIfTrue="1">
      <formula>AND(ISBLANK(INDIRECT(Anlyt_LabRefLastCol)),ISBLANK(INDIRECT(Anlyt_LabRefThisCol)))</formula>
    </cfRule>
    <cfRule type="expression" dxfId="3" priority="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Y13"/>
  <sheetViews>
    <sheetView zoomScale="163" zoomScaleNormal="163" workbookViewId="0"/>
  </sheetViews>
  <sheetFormatPr defaultRowHeight="15"/>
  <cols>
    <col min="1" max="1" width="8.88671875" style="121"/>
    <col min="2" max="18" width="8.88671875" style="1"/>
    <col min="19" max="19" width="8.88671875" style="1" customWidth="1"/>
    <col min="20" max="16384" width="8.88671875" style="1"/>
  </cols>
  <sheetData>
    <row r="1" spans="1:25">
      <c r="B1" s="132" t="s">
        <v>327</v>
      </c>
      <c r="Y1" s="116" t="s">
        <v>170</v>
      </c>
    </row>
    <row r="2" spans="1:25">
      <c r="A2" s="112" t="s">
        <v>117</v>
      </c>
      <c r="B2" s="102" t="s">
        <v>119</v>
      </c>
      <c r="C2" s="99" t="s">
        <v>120</v>
      </c>
      <c r="D2" s="100" t="s">
        <v>141</v>
      </c>
      <c r="E2" s="14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16">
        <v>1</v>
      </c>
    </row>
    <row r="3" spans="1:25">
      <c r="A3" s="122"/>
      <c r="B3" s="103" t="s">
        <v>142</v>
      </c>
      <c r="C3" s="92" t="s">
        <v>142</v>
      </c>
      <c r="D3" s="139" t="s">
        <v>143</v>
      </c>
      <c r="E3" s="14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16" t="s">
        <v>1</v>
      </c>
    </row>
    <row r="4" spans="1:25">
      <c r="A4" s="122"/>
      <c r="B4" s="103"/>
      <c r="C4" s="92"/>
      <c r="D4" s="93" t="s">
        <v>110</v>
      </c>
      <c r="E4" s="14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16">
        <v>3</v>
      </c>
    </row>
    <row r="5" spans="1:25">
      <c r="A5" s="122"/>
      <c r="B5" s="103"/>
      <c r="C5" s="92"/>
      <c r="D5" s="113"/>
      <c r="E5" s="14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16">
        <v>3</v>
      </c>
    </row>
    <row r="6" spans="1:25">
      <c r="A6" s="122"/>
      <c r="B6" s="102">
        <v>1</v>
      </c>
      <c r="C6" s="98">
        <v>1</v>
      </c>
      <c r="D6" s="205">
        <v>0.26</v>
      </c>
      <c r="E6" s="206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8">
        <v>1</v>
      </c>
    </row>
    <row r="7" spans="1:25">
      <c r="A7" s="122"/>
      <c r="B7" s="103">
        <v>1</v>
      </c>
      <c r="C7" s="92">
        <v>2</v>
      </c>
      <c r="D7" s="209">
        <v>0.27</v>
      </c>
      <c r="E7" s="206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8">
        <v>44</v>
      </c>
    </row>
    <row r="8" spans="1:25">
      <c r="A8" s="122"/>
      <c r="B8" s="104" t="s">
        <v>155</v>
      </c>
      <c r="C8" s="96"/>
      <c r="D8" s="210">
        <v>0.26500000000000001</v>
      </c>
      <c r="E8" s="206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119"/>
    </row>
    <row r="9" spans="1:25">
      <c r="A9" s="122"/>
      <c r="B9" s="2" t="s">
        <v>156</v>
      </c>
      <c r="C9" s="118"/>
      <c r="D9" s="111">
        <v>0.26500000000000001</v>
      </c>
      <c r="E9" s="206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119">
        <v>0.26500000000000001</v>
      </c>
    </row>
    <row r="10" spans="1:25">
      <c r="A10" s="122"/>
      <c r="B10" s="2" t="s">
        <v>157</v>
      </c>
      <c r="C10" s="118"/>
      <c r="D10" s="111">
        <v>7.0710678118654814E-3</v>
      </c>
      <c r="E10" s="14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19"/>
    </row>
    <row r="11" spans="1:25">
      <c r="A11" s="122"/>
      <c r="B11" s="2" t="s">
        <v>93</v>
      </c>
      <c r="C11" s="118"/>
      <c r="D11" s="97">
        <v>2.6683274761756533E-2</v>
      </c>
      <c r="E11" s="14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20"/>
    </row>
    <row r="12" spans="1:25">
      <c r="A12" s="122"/>
      <c r="B12" s="105" t="s">
        <v>158</v>
      </c>
      <c r="C12" s="118"/>
      <c r="D12" s="97">
        <v>0</v>
      </c>
      <c r="E12" s="14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20"/>
    </row>
    <row r="13" spans="1:25">
      <c r="B13" s="128"/>
      <c r="C13" s="104"/>
      <c r="D13" s="115"/>
    </row>
  </sheetData>
  <dataConsolidate/>
  <conditionalFormatting sqref="C2:D13">
    <cfRule type="expression" dxfId="2" priority="6" stopIfTrue="1">
      <formula>AND(ISBLANK(INDIRECT(Anlyt_LabRefLastCol)),ISBLANK(INDIRECT(Anlyt_LabRefThisCol)))</formula>
    </cfRule>
    <cfRule type="expression" dxfId="1" priority="7">
      <formula>ISBLANK(INDIRECT(Anlyt_LabRefThisCol))</formula>
    </cfRule>
  </conditionalFormatting>
  <conditionalFormatting sqref="B6:D7">
    <cfRule type="expression" dxfId="0" priority="8">
      <formula>AND($B6&lt;&gt;$B5,NOT(ISBLANK(INDIRECT(Anlyt_LabRefThisCol))))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Certified Values</vt:lpstr>
      <vt:lpstr>Indicative Values</vt:lpstr>
      <vt:lpstr>Performance Gates</vt:lpstr>
      <vt:lpstr>4-Acid</vt:lpstr>
      <vt:lpstr>Aqua Regia</vt:lpstr>
      <vt:lpstr>Fire Assay</vt:lpstr>
      <vt:lpstr>Fusion XRF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2013-01-31T21:44:59Z</dcterms:modified>
</cp:coreProperties>
</file>