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4-Acid" sheetId="47893" r:id="rId5"/>
    <sheet name="Aqua Regia" sheetId="47894" r:id="rId6"/>
    <sheet name="Fire Assay" sheetId="47895" r:id="rId7"/>
    <sheet name="Fusion XRF" sheetId="47896" r:id="rId8"/>
    <sheet name="IRC" sheetId="47897" r:id="rId9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4">MATCH('4-Acid'!AMG_DPVal,#REF!,1)</definedName>
    <definedName name="AMG_DPCol" localSheetId="5">MATCH('Aqua Regia'!AMG_DPVal,#REF!,1)</definedName>
    <definedName name="AMG_DPCol" localSheetId="6">MATCH('Fire Assay'!AMG_DPVal,#REF!,1)</definedName>
    <definedName name="AMG_DPCol" localSheetId="7">MATCH('Fusion XRF'!AMG_DPVal,#REF!,1)</definedName>
    <definedName name="AMG_DPCol" localSheetId="8">MATCH(IRC!AMG_DPVal,#REF!,1)</definedName>
    <definedName name="AMG_DPCol">MATCH([0]!AMG_DPVal,#REF!,1)</definedName>
    <definedName name="AMG_DPIV" localSheetId="4">OFFSET(#REF!,'4-Acid'!AMG_DPRow,'4-Acid'!AMG_DPCol)</definedName>
    <definedName name="AMG_DPIV" localSheetId="5">OFFSET(#REF!,'Aqua Regia'!AMG_DPRow,'Aqua Regia'!AMG_DPCol)</definedName>
    <definedName name="AMG_DPIV" localSheetId="6">OFFSET(#REF!,'Fire Assay'!AMG_DPRow,'Fire Assay'!AMG_DPCol)</definedName>
    <definedName name="AMG_DPIV" localSheetId="7">OFFSET(#REF!,'Fusion XRF'!AMG_DPRow,'Fusion XRF'!AMG_DPCol)</definedName>
    <definedName name="AMG_DPIV" localSheetId="8">OFFSET(#REF!,IRC!AMG_DPRow,IRC!AMG_DPCol)</definedName>
    <definedName name="AMG_DPIV_LimitVal" localSheetId="4">MAX(0,LEN(ROUND(RIGHT('4-Acid'!$Y8,LEN('4-Acid'!$Y8)-1)-INT(RIGHT('4-Acid'!$Y8,LEN('4-Acid'!$Y8)-1)),5))-2)</definedName>
    <definedName name="AMG_DPIV_LimitVal" localSheetId="5">MAX(0,LEN(ROUND(RIGHT('Aqua Regia'!$Y8,LEN('Aqua Regia'!$Y8)-1)-INT(RIGHT('Aqua Regia'!$Y8,LEN('Aqua Regia'!$Y8)-1)),5))-2)</definedName>
    <definedName name="AMG_DPIV_LimitVal" localSheetId="6">MAX(0,LEN(ROUND(RIGHT('Fire Assay'!$Y8,LEN('Fire Assay'!$Y8)-1)-INT(RIGHT('Fire Assay'!$Y8,LEN('Fire Assay'!$Y8)-1)),5))-2)</definedName>
    <definedName name="AMG_DPIV_LimitVal" localSheetId="7">MAX(0,LEN(ROUND(RIGHT('Fusion XRF'!$Y8,LEN('Fusion XRF'!$Y8)-1)-INT(RIGHT('Fusion XRF'!$Y8,LEN('Fusion XRF'!$Y8)-1)),5))-2)</definedName>
    <definedName name="AMG_DPIV_LimitVal" localSheetId="8">MAX(0,LEN(ROUND(RIGHT(IRC!$Y8,LEN(IRC!$Y8)-1)-INT(RIGHT(IRC!$Y8,LEN(IRC!$Y8)-1)),5))-2)</definedName>
    <definedName name="AMG_DPRow" localSheetId="4">IF(ISNA('4-Acid'!AMG_DPRowAn),'4-Acid'!AMG_DPRowOther,'4-Acid'!AMG_DPRowAn)-ROW(#REF!)</definedName>
    <definedName name="AMG_DPRow" localSheetId="5">IF(ISNA('Aqua Regia'!AMG_DPRowAn),'Aqua Regia'!AMG_DPRowOther,'Aqua Regia'!AMG_DPRowAn)-ROW(#REF!)</definedName>
    <definedName name="AMG_DPRow" localSheetId="6">IF(ISNA('Fire Assay'!AMG_DPRowAn),'Fire Assay'!AMG_DPRowOther,'Fire Assay'!AMG_DPRowAn)-ROW(#REF!)</definedName>
    <definedName name="AMG_DPRow" localSheetId="7">IF(ISNA('Fusion XRF'!AMG_DPRowAn),'Fusion XRF'!AMG_DPRowOther,'Fusion XRF'!AMG_DPRowAn)-ROW(#REF!)</definedName>
    <definedName name="AMG_DPRow" localSheetId="8">IF(ISNA(IRC!AMG_DPRowAn),IRC!AMG_DPRowOther,IRC!AMG_DPRowAn)-ROW(#REF!)</definedName>
    <definedName name="AMG_DPRowAn" localSheetId="4">MATCH('4-Acid'!$A1&amp;"-"&amp;'4-Acid'!$Y2,#REF!,0)</definedName>
    <definedName name="AMG_DPRowAn" localSheetId="5">MATCH('Aqua Regia'!$A1&amp;"-"&amp;'Aqua Regia'!$Y2,#REF!,0)</definedName>
    <definedName name="AMG_DPRowAn" localSheetId="6">MATCH('Fire Assay'!$A1&amp;"-"&amp;'Fire Assay'!$Y2,#REF!,0)</definedName>
    <definedName name="AMG_DPRowAn" localSheetId="7">MATCH('Fusion XRF'!$A1&amp;"-"&amp;'Fusion XRF'!$Y2,#REF!,0)</definedName>
    <definedName name="AMG_DPRowAn" localSheetId="8">MATCH(IRC!$A1&amp;"-"&amp;IRC!$Y2,#REF!,0)</definedName>
    <definedName name="AMG_DPRowOther" localSheetId="4">MATCH("Other-"&amp;'4-Acid'!$Y2,#REF!,0)</definedName>
    <definedName name="AMG_DPRowOther" localSheetId="5">MATCH("Other-"&amp;'Aqua Regia'!$Y2,#REF!,0)</definedName>
    <definedName name="AMG_DPRowOther" localSheetId="6">MATCH("Other-"&amp;'Fire Assay'!$Y2,#REF!,0)</definedName>
    <definedName name="AMG_DPRowOther" localSheetId="7">MATCH("Other-"&amp;'Fusion XRF'!$Y2,#REF!,0)</definedName>
    <definedName name="AMG_DPRowOther" localSheetId="8">MATCH("Other-"&amp;IRC!$Y2,#REF!,0)</definedName>
    <definedName name="AMG_DPVal" localSheetId="4">IF(LEFT('4-Acid'!$Y8,1)="&lt;",VALUE(RIGHT('4-Acid'!$Y8,LEN('4-Acid'!$Y8)-1)),'4-Acid'!$Y8)</definedName>
    <definedName name="AMG_DPVal" localSheetId="5">IF(LEFT('Aqua Regia'!$Y8,1)="&lt;",VALUE(RIGHT('Aqua Regia'!$Y8,LEN('Aqua Regia'!$Y8)-1)),'Aqua Regia'!$Y8)</definedName>
    <definedName name="AMG_DPVal" localSheetId="6">IF(LEFT('Fire Assay'!$Y8,1)="&lt;",VALUE(RIGHT('Fire Assay'!$Y8,LEN('Fire Assay'!$Y8)-1)),'Fire Assay'!$Y8)</definedName>
    <definedName name="AMG_DPVal" localSheetId="7">IF(LEFT('Fusion XRF'!$Y8,1)="&lt;",VALUE(RIGHT('Fusion XRF'!$Y8,LEN('Fusion XRF'!$Y8)-1)),'Fusion XRF'!$Y8)</definedName>
    <definedName name="AMG_DPVal" localSheetId="8">IF(LEFT(IRC!$Y8,1)="&lt;",VALUE(RIGHT(IRC!$Y8,LEN(IRC!$Y8)-1)),IRC!$Y8)</definedName>
    <definedName name="AMG_DPVal">IF(LEFT(#REF!,1)="&lt;",VALUE(RIGHT(#REF!,LEN(#REF!)-1)),#REF!)</definedName>
    <definedName name="AMG_IndVCol" localSheetId="4">IF(ISNA('4-Acid'!AMG_IndVRow1),IF(ISNA('4-Acid'!AMG_IndVRow2),COLUMNS('Indicative Values'!$A:$H),COLUMNS('Indicative Values'!$A:$E)),COLUMNS('Indicative Values'!$A:$B))-1</definedName>
    <definedName name="AMG_IndVCol" localSheetId="5">IF(ISNA('Aqua Regia'!AMG_IndVRow1),IF(ISNA('Aqua Regia'!AMG_IndVRow2),COLUMNS('Indicative Values'!$A:$H),COLUMNS('Indicative Values'!$A:$E)),COLUMNS('Indicative Values'!$A:$B))-1</definedName>
    <definedName name="AMG_IndVCol" localSheetId="6">IF(ISNA('Fire Assay'!AMG_IndVRow1),IF(ISNA('Fire Assay'!AMG_IndVRow2),COLUMNS('Indicative Values'!$A:$H),COLUMNS('Indicative Values'!$A:$E)),COLUMNS('Indicative Values'!$A:$B))-1</definedName>
    <definedName name="AMG_IndVCol" localSheetId="7">IF(ISNA('Fusion XRF'!AMG_IndVRow1),IF(ISNA('Fusion XRF'!AMG_IndVRow2),COLUMNS('Indicative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Row" localSheetId="4">IF(ISNA('4-Acid'!AMG_IndVRow1),IF(ISNA('4-Acid'!AMG_IndVRow2),'4-Acid'!AMG_IndVRow3,'4-Acid'!AMG_IndVRow2),'4-Acid'!AMG_IndVRow1)</definedName>
    <definedName name="AMG_IndVRow" localSheetId="5">IF(ISNA('Aqua Regia'!AMG_IndVRow1),IF(ISNA('Aqua Regia'!AMG_IndVRow2),'Aqua Regia'!AMG_IndVRow3,'Aqua Regia'!AMG_IndVRow2),'Aqua Regia'!AMG_IndVRow1)</definedName>
    <definedName name="AMG_IndVRow" localSheetId="6">IF(ISNA('Fire Assay'!AMG_IndVRow1),IF(ISNA('Fire Assay'!AMG_IndVRow2),'Fire Assay'!AMG_IndVRow3,'Fire Assay'!AMG_IndVRow2),'Fire Assay'!AMG_IndVRow1)</definedName>
    <definedName name="AMG_IndVRow" localSheetId="7">IF(ISNA('Fusion XRF'!AMG_IndVRow1),IF(ISNA('Fusion XRF'!AMG_IndVRow2),'Fusion XRF'!AMG_IndVRow3,'Fusion XRF'!AMG_IndVRow2),'Fusion XRF'!AMG_IndVRow1)</definedName>
    <definedName name="AMG_IndVRow" localSheetId="8">IF(ISNA(IRC!AMG_IndVRow1),IF(ISNA(IRC!AMG_IndVRow2),IRC!AMG_IndVRow3,IRC!AMG_IndVRow2),IRC!AMG_IndVRow1)</definedName>
    <definedName name="AMG_IndVRow1" localSheetId="4">MATCH('4-Acid'!$A1048572,'Indicative Values'!$B$4:$B$47,0)</definedName>
    <definedName name="AMG_IndVRow1" localSheetId="5">MATCH('Aqua Regia'!$A1048572,'Indicative Values'!$B$4:$B$47,0)</definedName>
    <definedName name="AMG_IndVRow1" localSheetId="6">MATCH('Fire Assay'!$A1048572,'Indicative Values'!$B$4:$B$47,0)</definedName>
    <definedName name="AMG_IndVRow1" localSheetId="7">MATCH('Fusion XRF'!$A1048572,'Indicative Values'!$B$4:$B$47,0)</definedName>
    <definedName name="AMG_IndVRow1" localSheetId="8">MATCH(IRC!$A1048572,'Indicative Values'!$B$4:$B$47,0)</definedName>
    <definedName name="AMG_IndVRow2" localSheetId="4">MATCH('4-Acid'!$A1048572,'Indicative Values'!$E$4:$E$47,0)</definedName>
    <definedName name="AMG_IndVRow2" localSheetId="5">MATCH('Aqua Regia'!$A1048572,'Indicative Values'!$E$4:$E$47,0)</definedName>
    <definedName name="AMG_IndVRow2" localSheetId="6">MATCH('Fire Assay'!$A1048572,'Indicative Values'!$E$4:$E$47,0)</definedName>
    <definedName name="AMG_IndVRow2" localSheetId="7">MATCH('Fusion XRF'!$A1048572,'Indicative Values'!$E$4:$E$47,0)</definedName>
    <definedName name="AMG_IndVRow2" localSheetId="8">MATCH(IRC!$A1048572,'Indicative Values'!$E$4:$E$47,0)</definedName>
    <definedName name="AMG_IndVRow3" localSheetId="4">MATCH('4-Acid'!$A1048572,'Indicative Values'!$H$4:$H$47,0)</definedName>
    <definedName name="AMG_IndVRow3" localSheetId="5">MATCH('Aqua Regia'!$A1048572,'Indicative Values'!$H$4:$H$47,0)</definedName>
    <definedName name="AMG_IndVRow3" localSheetId="6">MATCH('Fire Assay'!$A1048572,'Indicative Values'!$H$4:$H$47,0)</definedName>
    <definedName name="AMG_IndVRow3" localSheetId="7">MATCH('Fusion XRF'!$A1048572,'Indicative Values'!$H$4:$H$47,0)</definedName>
    <definedName name="AMG_IndVRow3" localSheetId="8">MATCH(IRC!$A1048572,'Indicative Values'!$H$4:$H$47,0)</definedName>
    <definedName name="AMG_TableTitle" localSheetId="4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5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6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7">"Analytical results for "&amp;'Fusion XRF'!XFD2&amp;" in "&amp;[0]!CRMCode&amp;" ("&amp;'Fusion XRF'!X1&amp;" Value "&amp;IF(ISTEXT('Fusion XRF'!X9),'Fusion XRF'!X9,ROUND('Fusion XRF'!X9,'Fusion XRF'!X4))&amp;" "&amp;'Fusion XRF'!X3&amp;")"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nlyt_INAA" localSheetId="4">SUM('4-Acid'!#REF!)&gt;0</definedName>
    <definedName name="Anlyt_INAA" localSheetId="5">SUM('Aqua Regia'!#REF!)&gt;0</definedName>
    <definedName name="Anlyt_INAA" localSheetId="6">SUM('Fire Assay'!$D$4:$D$25)&gt;0</definedName>
    <definedName name="Anlyt_INAA" localSheetId="7">SUM('Fusion XRF'!#REF!)&gt;0</definedName>
    <definedName name="Anlyt_INAA" localSheetId="8">SUM(IRC!#REF!)&gt;0</definedName>
    <definedName name="Anlyt_LabNo" localSheetId="4">'4-Acid'!XFD1+1</definedName>
    <definedName name="Anlyt_LabNo" localSheetId="5">'Aqua Regia'!XFD1+1</definedName>
    <definedName name="Anlyt_LabNo" localSheetId="6">'Fire Assay'!XFD1+1</definedName>
    <definedName name="Anlyt_LabNo" localSheetId="7">'Fusion XRF'!XFD1+1</definedName>
    <definedName name="Anlyt_LabNo" localSheetId="8">IRC!XFD1+1</definedName>
    <definedName name="Anlyt_LabRefLastCol" localSheetId="4">ADDRESS(MATCH(REPT("z",255),'4-Acid'!#REF!),COLUMN('4-Acid'!XFD:XFD),2)</definedName>
    <definedName name="Anlyt_LabRefLastCol" localSheetId="5">ADDRESS(MATCH(REPT("z",255),'Aqua Regia'!#REF!),COLUMN('Aqua Regia'!XFD:XFD),2)</definedName>
    <definedName name="Anlyt_LabRefLastCol" localSheetId="6">ADDRESS(MATCH(REPT("z",255),'Fire Assay'!#REF!),COLUMN('Fire Assay'!XFD:XFD),2)</definedName>
    <definedName name="Anlyt_LabRefLastCol" localSheetId="7">ADDRESS(MATCH(REPT("z",255),'Fusion XRF'!#REF!),COLUMN('Fusion XRF'!XFD:XFD),2)</definedName>
    <definedName name="Anlyt_LabRefLastCol" localSheetId="8">ADDRESS(MATCH(REPT("z",255),IRC!#REF!),COLUMN(IRC!XFD:XFD),2)</definedName>
    <definedName name="Anlyt_LabRefThisCol" localSheetId="4">ADDRESS(MATCH(REPT("z",255),'4-Acid'!#REF!),COLUMN('4-Acid'!A:A),2)</definedName>
    <definedName name="Anlyt_LabRefThisCol" localSheetId="5">ADDRESS(MATCH(REPT("z",255),'Aqua Regia'!#REF!),COLUMN('Aqua Regia'!A:A),2)</definedName>
    <definedName name="Anlyt_LabRefThisCol" localSheetId="6">ADDRESS(MATCH(REPT("z",255),'Fire Assay'!#REF!),COLUMN('Fire Assay'!A:A),2)</definedName>
    <definedName name="Anlyt_LabRefThisCol" localSheetId="7">ADDRESS(MATCH(REPT("z",255),'Fusion XRF'!#REF!),COLUMN('Fusion XRF'!A:A),2)</definedName>
    <definedName name="Anlyt_LabRefThisCol" localSheetId="8">ADDRESS(MATCH(REPT("z",255),IRC!#REF!),COLUMN(IRC!A:A),2)</definedName>
    <definedName name="Anlyt_UOMdp" localSheetId="4">VLOOKUP('4-Acid'!$A1048575,CertVal_AnUOM,CertVal_AnUOMdpCols,FALSE)</definedName>
    <definedName name="Anlyt_UOMdp" localSheetId="5">VLOOKUP('Aqua Regia'!$A1048575,CertVal_AnUOM,CertVal_AnUOMdpCols,FALSE)</definedName>
    <definedName name="Anlyt_UOMdp" localSheetId="6">VLOOKUP('Fire Assay'!$A1048575,CertVal_AnUOM,CertVal_AnUOMdpCols,FALSE)</definedName>
    <definedName name="Anlyt_UOMdp" localSheetId="7">VLOOKUP('Fusion XRF'!$A1048575,CertVal_AnUOM,CertVal_AnUOMdpCols,FALSE)</definedName>
    <definedName name="Anlyt_UOMdp" localSheetId="8">VLOOKUP(IRC!$A1048575,CertVal_AnUOM,CertVal_AnUOMdpCols,FALSE)</definedName>
    <definedName name="Anlyt_UOMdpSD" localSheetId="4">VLOOKUP('4-Acid'!$A1048574,CertVal_AnUOM,CertVal_AnUOMdpCols+1,FALSE)</definedName>
    <definedName name="Anlyt_UOMdpSD" localSheetId="5">VLOOKUP('Aqua Regia'!$A1048574,CertVal_AnUOM,CertVal_AnUOMdpCols+1,FALSE)</definedName>
    <definedName name="Anlyt_UOMdpSD" localSheetId="6">VLOOKUP('Fire Assay'!$A1048574,CertVal_AnUOM,CertVal_AnUOMdpCols+1,FALSE)</definedName>
    <definedName name="Anlyt_UOMdpSD" localSheetId="7">VLOOKUP('Fusion XRF'!$A1048574,CertVal_AnUOM,CertVal_AnUOMdpCols+1,FALSE)</definedName>
    <definedName name="Anlyt_UOMdpSD" localSheetId="8">VLOOKUP(IRC!$A1048574,CertVal_AnUOM,CertVal_AnUOMdpCols+1,FALSE)</definedName>
    <definedName name="Anlyt_UOMn" localSheetId="4">IF('4-Acid'!$Y1048576=1,'4-Acid'!Anlyt_UOMu,VLOOKUP('4-Acid'!$A1048576,CertVal_AnUOM,CertVal_AnUOMnCols,FALSE))</definedName>
    <definedName name="Anlyt_UOMn" localSheetId="5">IF('Aqua Regia'!$Y1048576=1,'Aqua Regia'!Anlyt_UOMu,VLOOKUP('Aqua Regia'!$A1048576,CertVal_AnUOM,CertVal_AnUOMnCols,FALSE))</definedName>
    <definedName name="Anlyt_UOMn" localSheetId="6">IF('Fire Assay'!$Y1048576=1,'Fire Assay'!Anlyt_UOMu,VLOOKUP('Fire Assay'!$A1048576,CertVal_AnUOM,CertVal_AnUOMnCols,FALSE))</definedName>
    <definedName name="Anlyt_UOMn" localSheetId="7">IF('Fusion XRF'!$Y1048576=1,'Fusion XRF'!Anlyt_UOMu,VLOOKUP('Fusion XRF'!$A1048576,CertVal_AnUOM,CertVal_AnUOMnCols,FALSE))</definedName>
    <definedName name="Anlyt_UOMn" localSheetId="8">IF(IRC!$Y1048576=1,IRC!Anlyt_UOMu,VLOOKUP(IRC!$A1048576,CertVal_AnUOM,CertVal_AnUOMnCols,FALSE))</definedName>
    <definedName name="Anlyt_UOMu" localSheetId="4">VLOOKUP('4-Acid'!$A1048576,CertVal_AnUOM,[0]!CertVal_AnUOMuCols,FALSE)</definedName>
    <definedName name="Anlyt_UOMu" localSheetId="5">VLOOKUP('Aqua Regia'!$A1048576,CertVal_AnUOM,[0]!CertVal_AnUOMuCols,FALSE)</definedName>
    <definedName name="Anlyt_UOMu" localSheetId="6">VLOOKUP('Fire Assay'!$A1048576,CertVal_AnUOM,[0]!CertVal_AnUOMuCols,FALSE)</definedName>
    <definedName name="Anlyt_UOMu" localSheetId="7">VLOOKUP('Fusion XRF'!$A1048576,CertVal_AnUOM,[0]!CertVal_AnUOMuCols,FALSE)</definedName>
    <definedName name="Anlyt_UOMu" localSheetId="8">VLOOKUP(IRC!$A1048576,CertVal_AnUOM,[0]!CertVal_AnUOMuCols,FALSE)</definedName>
    <definedName name="Anlyt_UOMx" localSheetId="4">VLOOKUP('4-Acid'!$A1,CertVal_AnUOM,CertVal_AnUOMxCols,FALSE)</definedName>
    <definedName name="Anlyt_UOMx" localSheetId="5">VLOOKUP('Aqua Regia'!$A1,CertVal_AnUOM,CertVal_AnUOMxCols,FALSE)</definedName>
    <definedName name="Anlyt_UOMx" localSheetId="6">VLOOKUP('Fire Assay'!$A1,CertVal_AnUOM,CertVal_AnUOMxCols,FALSE)</definedName>
    <definedName name="Anlyt_UOMx" localSheetId="7">VLOOKUP('Fusion XRF'!$A1,CertVal_AnUOM,CertVal_AnUOMxCols,FALSE)</definedName>
    <definedName name="Anlyt_UOMx" localSheetId="8">VLOOKUP(IRC!$A1,CertVal_AnUOM,CertVal_AnUOMxCols,FALSE)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4">COUNTA('Certified Values'!#REF!)=0</definedName>
    <definedName name="CertVal_IsBlnkRow" localSheetId="5">COUNTA('Certified Values'!#REF!)=0</definedName>
    <definedName name="CertVal_IsBlnkRow" localSheetId="1">COUNTA('Certified Values'!#REF!)=0</definedName>
    <definedName name="CertVal_IsBlnkRow" localSheetId="6">COUNTA('Certified Values'!#REF!)=0</definedName>
    <definedName name="CertVal_IsBlnkRow" localSheetId="7">COUNTA('Certified Values'!#REF!)=0</definedName>
    <definedName name="CertVal_IsBlnkRow" localSheetId="8">COUNTA('Certified Values'!#REF!)=0</definedName>
    <definedName name="CertVal_IsBlnkRowNext" localSheetId="4">COUNTA('Certified Values'!#REF!)=0</definedName>
    <definedName name="CertVal_IsBlnkRowNext" localSheetId="5">COUNTA('Certified Values'!#REF!)=0</definedName>
    <definedName name="CertVal_IsBlnkRowNext" localSheetId="1">COUNTA('Certified Values'!#REF!)=0</definedName>
    <definedName name="CertVal_IsBlnkRowNext" localSheetId="6">COUNTA('Certified Values'!#REF!)=0</definedName>
    <definedName name="CertVal_IsBlnkRowNext" localSheetId="7">COUNTA('Certified Values'!#REF!)=0</definedName>
    <definedName name="CertVal_IsBlnkRowNext" localSheetId="8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4">#N/A</definedName>
    <definedName name="CertVal_UOMx" localSheetId="5">#N/A</definedName>
    <definedName name="CertVal_UOMx" localSheetId="6">#N/A</definedName>
    <definedName name="CertVal_UOMx" localSheetId="7">#N/A</definedName>
    <definedName name="CertVal_UOMx" localSheetId="8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Values'!$B$3:$B$47,0)),'Indicative Values'!IndVal_TableLU2,IF('Indicative Values'!IndVal_TableUOM1="Y",OFFSET('Indicative Values'!$D$2,MATCH(TRIM('Indicative Values'!XFD1),'Indicative Values'!$B$3:$B$47,0),0),"Diff UOM"))</definedName>
    <definedName name="IndVal_TableLU2" localSheetId="2">IF(ISNA(MATCH(TRIM('Indicative Values'!XFD1),'Indicative Values'!$E$3:$E$47,0)),'Indicative Values'!IndVal_TableLU3,IF('Indicative Values'!IndVal_TableUOM2="Y",OFFSET('Indicative Values'!$G$2,MATCH(TRIM('Indicative Values'!XFD1),'Indicative Values'!$E$3:$E$47,0),0),"Diff UOM"))</definedName>
    <definedName name="IndVal_TableLU3" localSheetId="2">IF(ISNA(MATCH(TRIM('Indicative Values'!XFD1),'Indicative Values'!$H$3:$H$47,0)),"No Value",IF('Indicative Values'!IndVal_TableUOM3="Y",OFFSET('Indicative Values'!$J$2,MATCH(TRIM('Indicative Values'!XFD1),'Indicative Values'!$H$3:$H$47,0),0),"Diff UOM"))</definedName>
    <definedName name="IndVal_TableUOM1" localSheetId="2">IF(ISNA(MATCH(TRIM('Indicative Values'!XFD1),'Indicative Values'!$B$3:$B$47,0)),'Indicative Values'!IndVal_TableUOM2,IF(OFFSET('Indicative Values'!$C$2,MATCH(TRIM('Indicative Values'!XFD1),'Indicative Values'!$B$3:$B$47,0),0)='Indicative Values'!A$2,"Y","N"))</definedName>
    <definedName name="IndVal_TableUOM2" localSheetId="2">IF(ISNA(MATCH(TRIM('Indicative Values'!XFD1),'Indicative Values'!$E$3:$E$47,0)),'Indicative Values'!IndVal_TableUOM3,IF(OFFSET('Indicative Values'!$F$2,MATCH(TRIM('Indicative Values'!XFD1),'Indicative Values'!$E$3:$E$47,0),0)='Indicative Values'!A$2,"Y","N"))</definedName>
    <definedName name="IndVal_TableUOM3" localSheetId="2">IF(ISNA(MATCH(TRIM('Indicative Values'!XFD1),'Indicative Values'!$H$3:$H$47,0)),"No Value",IF(OFFSET('Indicative Values'!$I$2,MATCH(TRIM('Indicative Values'!XFD1),'Indicative Values'!$H$3:$H$47,0),0)='Indicative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<sst xmlns="http://schemas.openxmlformats.org/spreadsheetml/2006/main" count="2943" uniqueCount="339">
  <si>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</si>
  <si>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</si>
  <si>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</si>
  <si>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</si>
  <si>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</si>
  <si>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</si>
  <si>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</si>
  <si>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</si>
  <si>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</si>
  <si>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</si>
  <si>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</si>
  <si>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</si>
  <si>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</si>
  <si>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</si>
  <si>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</si>
  <si>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</si>
  <si>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</si>
  <si>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</si>
  <si>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</si>
  <si>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</si>
  <si>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</si>
  <si>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</si>
  <si>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</si>
  <si>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</si>
  <si>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</si>
  <si>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</si>
  <si>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</si>
  <si>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</si>
  <si>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</si>
  <si>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</si>
  <si>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</si>
  <si>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</si>
  <si>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</si>
  <si>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</si>
  <si>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</si>
  <si>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</si>
  <si>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</si>
  <si>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</si>
  <si>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</si>
  <si>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</si>
  <si>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</si>
  <si>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</si>
  <si>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</si>
  <si>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</si>
  <si>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</si>
  <si>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</si>
  <si>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</si>
  <si>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</si>
  <si>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</si>
  <si>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</si>
  <si>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</si>
  <si>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</si>
  <si>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</si>
  <si>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</si>
  <si>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</si>
  <si>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</si>
  <si>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</si>
  <si>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</si>
  <si>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</si>
  <si>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</si>
  <si>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</si>
  <si>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</si>
  <si>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</si>
  <si>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</si>
  <si>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TOT_XRF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</si>
  <si>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</si>
  <si>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</si>
  <si>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</si>
  <si>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</si>
  <si>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</si>
  <si>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</si>
  <si>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</si>
  <si>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</si>
  <si>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</si>
  <si>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</si>
  <si>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</si>
  <si>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</si>
  <si>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</si>
  <si>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</si>
  <si>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</si>
  <si>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</si>
  <si>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</si>
  <si>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</si>
  <si>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</si>
  <si>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</si>
  <si>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</si>
  <si>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</si>
  <si>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</si>
  <si>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</si>
  <si>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</si>
  <si>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</si>
  <si>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</si>
  <si>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</si>
  <si>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</si>
  <si>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</si>
  <si>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</si>
  <si>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</si>
  <si>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</si>
  <si>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</si>
  <si>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</si>
  <si>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</si>
  <si>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</si>
  <si>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</si>
  <si>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</si>
  <si>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</si>
  <si>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</si>
  <si>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</si>
  <si>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</si>
  <si>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</si>
  <si>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</si>
  <si>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</si>
  <si>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</si>
  <si>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</si>
  <si>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0.1</t>
  </si>
  <si>
    <t>MgO</t>
  </si>
  <si>
    <t>MnO</t>
  </si>
  <si>
    <t>C</t>
  </si>
  <si>
    <t>LOI</t>
  </si>
  <si>
    <t>Round</t>
  </si>
  <si>
    <t>Replicate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</si>
  <si>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</si>
  <si>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</si>
  <si>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</si>
  <si>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</si>
  <si>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</si>
  <si>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</si>
  <si>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</si>
  <si>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</si>
  <si>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</si>
  <si>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</si>
  <si>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</si>
  <si>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</si>
  <si>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</si>
  <si>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</si>
  <si>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4-Acid Digestion</t>
  </si>
  <si>
    <t>Aqua Regia Digestion</t>
  </si>
  <si>
    <t>&lt; 0.4</t>
  </si>
  <si>
    <t>Pb Fire Assay</t>
  </si>
  <si>
    <t>Borate Fusion XRF</t>
  </si>
  <si>
    <t>Infrared Combustion</t>
  </si>
  <si>
    <t>Lab</t>
  </si>
  <si>
    <t>No</t>
  </si>
  <si>
    <t>05</t>
  </si>
  <si>
    <t>08</t>
  </si>
  <si>
    <t>01</t>
  </si>
  <si>
    <t>02</t>
  </si>
  <si>
    <t>03</t>
  </si>
  <si>
    <t>04</t>
  </si>
  <si>
    <t>06</t>
  </si>
  <si>
    <t>07</t>
  </si>
  <si>
    <t>09</t>
  </si>
  <si>
    <t>10</t>
  </si>
  <si>
    <t>4A*MS</t>
  </si>
  <si>
    <t>4A*OES/MS</t>
  </si>
  <si>
    <t>Mean</t>
  </si>
  <si>
    <t>Median</t>
  </si>
  <si>
    <t>Std Dev.</t>
  </si>
  <si>
    <t>PDM3</t>
  </si>
  <si>
    <t>&lt; 0.5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</si>
  <si>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</si>
  <si>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</si>
  <si>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</si>
  <si>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</si>
  <si>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</si>
  <si>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</si>
  <si>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</si>
  <si>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</si>
  <si>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</si>
  <si>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4A*AAS</t>
  </si>
  <si>
    <t>Indicative</t>
  </si>
  <si>
    <t>AR*MS</t>
  </si>
  <si>
    <t>AR*OES</t>
  </si>
  <si>
    <t>AR*AAS</t>
  </si>
  <si>
    <t>AR*SXAAS</t>
  </si>
  <si>
    <t>AR*OES/AAS</t>
  </si>
  <si>
    <t>&lt; 0.3</t>
  </si>
  <si>
    <t>00</t>
  </si>
  <si>
    <t>18</t>
  </si>
  <si>
    <t>FA*OES</t>
  </si>
  <si>
    <t>FA*AAS</t>
  </si>
  <si>
    <t>0.5g</t>
  </si>
  <si>
    <t>40g</t>
  </si>
  <si>
    <t>at 1000°C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</si>
  <si>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</si>
  <si>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</si>
  <si>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</si>
  <si>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</si>
  <si>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</si>
  <si>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</si>
  <si>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</si>
  <si>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</si>
  <si>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</si>
  <si>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</si>
  <si>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</si>
  <si>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ICP-MS finish</t>
  </si>
  <si>
    <t>aqua regia digest with ICP-OES finish</t>
  </si>
  <si>
    <t>aqua regia digest with AAS finish</t>
  </si>
  <si>
    <t>aqua regia digest with Solvent Extraction AAS finish</t>
  </si>
  <si>
    <t>ore grade aqua regia digest with either AAS or ICP-OES finish as appropriate</t>
  </si>
  <si>
    <t>fire assay with ICP-OES finish</t>
  </si>
  <si>
    <t>fire assay with AAS finish</t>
  </si>
  <si>
    <t>INAA using a charge weight as deemed appropriate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</si>
  <si>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</si>
  <si>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</si>
  <si>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</si>
  <si>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</si>
  <si>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</si>
  <si>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</si>
  <si>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</si>
  <si>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</si>
  <si>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</si>
  <si>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Mo, Molybdenum (ppm)</t>
  </si>
  <si>
    <t>S, Sulphur (wt.%)</t>
  </si>
  <si>
    <t>Au, Gold (ppm)</t>
  </si>
  <si>
    <t>Analytical results for Ag in OREAS 504 (Certified Value 3.13 ppm)</t>
  </si>
  <si>
    <t>Analytical results for Al in OREAS 504 (Indicative Value 8.18 wt.%)</t>
  </si>
  <si>
    <t>Analytical results for As in OREAS 504 (Indicative Value 6.48 ppm)</t>
  </si>
  <si>
    <t>Analytical results for Ba in OREAS 504 (Indicative Value 604 ppm)</t>
  </si>
  <si>
    <t>Analytical results for Be in OREAS 504 (Indicative Value 1.05 ppm)</t>
  </si>
  <si>
    <t>Analytical results for Bi in OREAS 504 (Indicative Value 5 ppm)</t>
  </si>
  <si>
    <t>Analytical results for Ca in OREAS 504 (Indicative Value 3.23 wt.%)</t>
  </si>
  <si>
    <t>Analytical results for Cd in OREAS 504 (Indicative Value 0.95 ppm)</t>
  </si>
  <si>
    <t>Analytical results for Ce in OREAS 504 (Indicative Value 24.8 ppm)</t>
  </si>
  <si>
    <t>Analytical results for Co in OREAS 504 (Indicative Value 22.3 ppm)</t>
  </si>
  <si>
    <t>Analytical results for Cr in OREAS 504 (Indicative Value 60 ppm)</t>
  </si>
  <si>
    <t>Analytical results for Cs in OREAS 504 (Indicative Value 2.3 ppm)</t>
  </si>
  <si>
    <t>Analytical results for Dy in OREAS 504 (Indicative Value 2.78 ppm)</t>
  </si>
  <si>
    <t>Analytical results for Er in OREAS 504 (Indicative Value 1.58 ppm)</t>
  </si>
  <si>
    <t>Analytical results for Eu in OREAS 504 (Indicative Value 0.8 ppm)</t>
  </si>
  <si>
    <t>Analytical results for Fe in OREAS 504 (Indicative Value 8.63 wt.%)</t>
  </si>
  <si>
    <t>Analytical results for Ga in OREAS 504 (Indicative Value 18.9 ppm)</t>
  </si>
  <si>
    <t>Analytical results for Gd in OREAS 504 (Indicative Value 3.4 ppm)</t>
  </si>
  <si>
    <t>Analytical results for Hf in OREAS 504 (Indicative Value 1.6 ppm)</t>
  </si>
  <si>
    <t>Analytical results for Hg in OREAS 504 (Indicative Value &lt; 0.1 ppm)</t>
  </si>
  <si>
    <t>Analytical results for Ho in OREAS 504 (Indicative Value 0.57 ppm)</t>
  </si>
  <si>
    <t>Analytical results for In in OREAS 504 (Indicative Value 0.68 ppm)</t>
  </si>
  <si>
    <t>Analytical results for K in OREAS 504 (Indicative Value 3.07 wt.%)</t>
  </si>
  <si>
    <t>Analytical results for La in OREAS 504 (Indicative Value 12.6 ppm)</t>
  </si>
  <si>
    <t>Analytical results for Li in OREAS 504 (Indicative Value 23.1 ppm)</t>
  </si>
  <si>
    <t>Analytical results for Lu in OREAS 504 (Indicative Value 0.24 ppm)</t>
  </si>
  <si>
    <t>Analytical results for Mg in OREAS 504 (Indicative Value 2.23 wt.%)</t>
  </si>
  <si>
    <t>Analytical results for Mn in OREAS 504 (Indicative Value 0.066 wt.%)</t>
  </si>
  <si>
    <t>Analytical results for Mo in OREAS 504 (Certified Value 643 ppm)</t>
  </si>
  <si>
    <t>Analytical results for Na in OREAS 504 (Indicative Value 0.11 wt.%)</t>
  </si>
  <si>
    <t>Analytical results for Nb in OREAS 504 (Indicative Value 6.84 ppm)</t>
  </si>
  <si>
    <t>Analytical results for Nd in OREAS 504 (Indicative Value 12.6 ppm)</t>
  </si>
  <si>
    <t>Analytical results for Ni in OREAS 504 (Indicative Value 35.5 ppm)</t>
  </si>
  <si>
    <t>Analytical results for P in OREAS 504 (Indicative Value 0.102 wt.%)</t>
  </si>
  <si>
    <t>Analytical results for Pb in OREAS 504 (Indicative Value 20.8 ppm)</t>
  </si>
  <si>
    <t>Analytical results for Pr in OREAS 504 (Indicative Value 3.11 ppm)</t>
  </si>
  <si>
    <t>Analytical results for Rb in OREAS 504 (Indicative Value 69 ppm)</t>
  </si>
  <si>
    <t>Analytical results for Re in OREAS 504 (Indicative Value &lt; 0.1 ppm)</t>
  </si>
  <si>
    <t>Analytical results for S in OREAS 504 (Certified Value 1.37 wt.%)</t>
  </si>
  <si>
    <t>Analytical results for Sb in OREAS 504 (Indicative Value 1.11 ppm)</t>
  </si>
  <si>
    <t>Analytical results for Sc in OREAS 504 (Indicative Value 18.1 ppm)</t>
  </si>
  <si>
    <t>Analytical results for Se in OREAS 504 (Indicative Value 9.83 ppm)</t>
  </si>
  <si>
    <t>Analytical results for Sm in OREAS 504 (Indicative Value 2.93 ppm)</t>
  </si>
  <si>
    <t>Analytical results for Sn in OREAS 504 (Indicative Value 11.2 ppm)</t>
  </si>
  <si>
    <t>Analytical results for Sr in OREAS 504 (Indicative Value 509 ppm)</t>
  </si>
  <si>
    <t>Analytical results for Ta in OREAS 504 (Indicative Value 0.35 ppm)</t>
  </si>
  <si>
    <t>Analytical results for Tb in OREAS 504 (Indicative Value 0.45 ppm)</t>
  </si>
  <si>
    <t>Analytical results for Te in OREAS 504 (Indicative Value 0.38 ppm)</t>
  </si>
  <si>
    <t>Analytical results for Th in OREAS 504 (Indicative Value 4.06 ppm)</t>
  </si>
  <si>
    <t>Analytical results for Ti in OREAS 504 (Indicative Value 0.358 wt.%)</t>
  </si>
  <si>
    <t>Analytical results for Tl in OREAS 504 (Indicative Value 0.3 ppm)</t>
  </si>
  <si>
    <t>Analytical results for Tm in OREAS 504 (Indicative Value 0.24 ppm)</t>
  </si>
  <si>
    <t>Analytical results for U in OREAS 504 (Indicative Value 1.23 ppm)</t>
  </si>
  <si>
    <t>Analytical results for V in OREAS 504 (Indicative Value 186 ppm)</t>
  </si>
  <si>
    <t>Analytical results for W in OREAS 504 (Indicative Value 2.78 ppm)</t>
  </si>
  <si>
    <t>Analytical results for Y in OREAS 504 (Indicative Value 15.1 ppm)</t>
  </si>
  <si>
    <t>Analytical results for Yb in OREAS 504 (Indicative Value 1.55 ppm)</t>
  </si>
  <si>
    <t>Analytical results for Zn in OREAS 504 (Indicative Value 113 ppm)</t>
  </si>
  <si>
    <t>Analytical results for Zr in OREAS 504 (Indicative Value 55 ppm)</t>
  </si>
  <si>
    <t>Analytical results for Ag in OREAS 504 (Indicative Value 2.72 ppm)</t>
  </si>
  <si>
    <t>Analytical results for Al in OREAS 504 (Indicative Value 1.7 wt.%)</t>
  </si>
  <si>
    <t>Analytical results for As in OREAS 504 (Indicative Value 5.45 ppm)</t>
  </si>
  <si>
    <t>Analytical results for Au in OREAS 504 (Certified Value 1.47 ppm)</t>
  </si>
  <si>
    <t>Analytical results for Ba in OREAS 504 (Indicative Value 65 ppm)</t>
  </si>
  <si>
    <t>Analytical results for Be in OREAS 504 (Indicative Value &lt; 1 ppm)</t>
  </si>
  <si>
    <t>Analytical results for Bi in OREAS 504 (Indicative Value 4.78 ppm)</t>
  </si>
  <si>
    <t>Analytical results for Ca in OREAS 504 (Indicative Value 1.88 wt.%)</t>
  </si>
  <si>
    <t>Analytical results for Cd in OREAS 504 (Indicative Value 0.42 ppm)</t>
  </si>
  <si>
    <t>Analytical results for Ce in OREAS 504 (Indicative Value 17.7 ppm)</t>
  </si>
  <si>
    <t>Analytical results for Co in OREAS 504 (Indicative Value 18.2 ppm)</t>
  </si>
  <si>
    <t>Analytical results for Cr in OREAS 504 (Indicative Value 48.2 ppm)</t>
  </si>
  <si>
    <t>Analytical results for Fe in OREAS 504 (Indicative Value 7.32 wt.%)</t>
  </si>
  <si>
    <t>Analytical results for Ga in OREAS 504 (Indicative Value 8.02 ppm)</t>
  </si>
  <si>
    <t>Analytical results for Hf in OREAS 504 (Indicative Value 0.55 ppm)</t>
  </si>
  <si>
    <t>Analytical results for K in OREAS 504 (Indicative Value 0.248 wt.%)</t>
  </si>
  <si>
    <t>Analytical results for La in OREAS 504 (Indicative Value 9 ppm)</t>
  </si>
  <si>
    <t>Analytical results for Li in OREAS 504 (Indicative Value 19.6 ppm)</t>
  </si>
  <si>
    <t>Analytical results for Mg in OREAS 504 (Indicative Value 1.52 wt.%)</t>
  </si>
  <si>
    <t>Analytical results for Mn in OREAS 504 (Indicative Value 0.044 wt.%)</t>
  </si>
  <si>
    <t>Analytical results for Mo in OREAS 504 (Certified Value 624 ppm)</t>
  </si>
  <si>
    <t>Analytical results for Nb in OREAS 504 (Indicative Value 0.5 ppm)</t>
  </si>
  <si>
    <t>Analytical results for Ni in OREAS 504 (Indicative Value 34.5 ppm)</t>
  </si>
  <si>
    <t>Analytical results for P in OREAS 504 (Indicative Value 0.09 wt.%)</t>
  </si>
  <si>
    <t>Analytical results for Pb in OREAS 504 (Indicative Value 17.5 ppm)</t>
  </si>
  <si>
    <t>Analytical results for Rb in OREAS 504 (Indicative Value 16.5 ppm)</t>
  </si>
  <si>
    <t>Analytical results for Sb in OREAS 504 (Indicative Value 0.5 ppm)</t>
  </si>
  <si>
    <t>Analytical results for Sc in OREAS 504 (Indicative Value 7.87 ppm)</t>
  </si>
  <si>
    <t>Analytical results for Se in OREAS 504 (Indicative Value 10.8 ppm)</t>
  </si>
  <si>
    <t>Analytical results for Sn in OREAS 504 (Indicative Value 9.13 ppm)</t>
  </si>
  <si>
    <t>Analytical results for Sr in OREAS 504 (Indicative Value 91 ppm)</t>
  </si>
  <si>
    <t>Analytical results for Ta in OREAS 504 (Indicative Value &lt; 0.4 ppm)</t>
  </si>
  <si>
    <t>Analytical results for Te in OREAS 504 (Indicative Value 0.29 ppm)</t>
  </si>
  <si>
    <t>Analytical results for Th in OREAS 504 (Indicative Value 3.2 ppm)</t>
  </si>
  <si>
    <t>Analytical results for Ti in OREAS 504 (Indicative Value 0.15 wt.%)</t>
  </si>
  <si>
    <t>Analytical results for U in OREAS 504 (Indicative Value 0.8 ppm)</t>
  </si>
  <si>
    <t>Analytical results for V in OREAS 504 (Indicative Value 130 ppm)</t>
  </si>
  <si>
    <t>Analytical results for W in OREAS 504 (Indicative Value 0.97 ppm)</t>
  </si>
  <si>
    <t>Analytical results for Y in OREAS 504 (Indicative Value 8.82 ppm)</t>
  </si>
  <si>
    <t>Analytical results for Zn in OREAS 504 (Indicative Value 93 ppm)</t>
  </si>
  <si>
    <t>Analytical results for Zr in OREAS 504 (Indicative Value 11.2 ppm)</t>
  </si>
  <si>
    <t>Analytical results for Au in OREAS 504 (Certified Value 1.48 ppm)</t>
  </si>
  <si>
    <t>Analytical results for Pd in OREAS 504 (Indicative Value 0.014 ppm)</t>
  </si>
  <si>
    <t>Analytical results for Pt in OREAS 504 (Indicative Value 0.007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</si>
  <si>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 (Indicative Value 13.22 wt.%)</t>
    </r>
  </si>
  <si>
    <t>Analytical results for CaO in OREAS 504 (Indicative Value 4.23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</si>
  <si>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 (Indicative Value 11.62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</si>
  <si>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504 (Indicative Value 3.46 wt.%)</t>
    </r>
  </si>
  <si>
    <t>Analytical results for LOI in OREAS 504 (Indicative Value 3.62 wt.%)</t>
  </si>
  <si>
    <t>Analytical results for MgO in OREAS 504 (Indicative Value 3.2 wt.%)</t>
  </si>
  <si>
    <t>Analytical results for MnO in OREAS 504 (Indicative Value 0.077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</si>
  <si>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504 (Indicative Value 2.9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</si>
  <si>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504 (Indicative Value 0.239 wt.%)</t>
    </r>
  </si>
  <si>
    <t>Analytical results for S in OREAS 504 (Indicative Value 1.37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</si>
  <si>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504 (Indicative Value 55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</si>
  <si>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504 (Indicative Value 0.583 wt.%)</t>
    </r>
  </si>
  <si>
    <t>Analytical results for TOT_XRF in OREAS 504 (Indicative Value 103.17 wt.%)</t>
  </si>
  <si>
    <t>Analytical results for C in OREAS 504 (Indicative Value 0.47 wt.%)</t>
  </si>
  <si>
    <t>Cu, Copper (wt.%)</t>
  </si>
  <si>
    <t>Analytical results for Cu in OREAS 504 (Certified Value 1.14 wt.%)</t>
  </si>
  <si>
    <t>Analytical results for Cu in OREAS 504 (Certified Value 1.12 wt.%)</t>
  </si>
  <si>
    <t/>
  </si>
  <si>
    <t>Table 3. Indicative Values for OREAS 504</t>
  </si>
  <si>
    <t>Table 2. Certified Values, SD's, 95% Confidence and Tolerance Limits for OREAS 504</t>
  </si>
  <si>
    <t>SD</t>
  </si>
  <si>
    <t>Table 1. Abbreviations used for OREAS 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</si>
</sst>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2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6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74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5" xfId="0" applyNumberFormat="1" applyFont="1" applyBorder="1" applyAlignment="1" applyProtection="1">
      <alignment horizontal="center"/>
    </xf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75" xfId="0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2" fontId="2" fillId="0" borderId="77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7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75" xfId="0" applyFont="1" applyBorder="1"/>
    <xf numFmtId="0" fontId="38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9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2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2" borderId="10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0" borderId="79" xfId="0" applyNumberFormat="1" applyFont="1" applyFill="1" applyBorder="1" applyAlignment="1" applyProtection="1">
      <alignment horizontal="center"/>
    </xf>
    <xf numFmtId="2" fontId="2" fillId="0" borderId="71" xfId="0" quotePrefix="1" applyNumberFormat="1" applyFont="1" applyFill="1" applyBorder="1" applyAlignment="1" applyProtection="1">
      <alignment horizontal="center"/>
    </xf>
    <xf numFmtId="2" fontId="2" fillId="0" borderId="71" xfId="0" applyNumberFormat="1" applyFont="1" applyFill="1" applyBorder="1" applyAlignment="1" applyProtection="1">
      <alignment horizontal="center"/>
    </xf>
    <xf numFmtId="166" fontId="2" fillId="0" borderId="0" xfId="0" applyNumberFormat="1" applyFont="1" applyFill="1" applyBorder="1" applyAlignment="1" applyProtection="1">
      <alignment horizontal="center"/>
    </xf>
    <xf numFmtId="2" fontId="2" fillId="0" borderId="71" xfId="0" applyNumberFormat="1" applyFont="1" applyFill="1" applyBorder="1" applyAlignment="1">
      <alignment horizontal="center"/>
    </xf>
    <xf numFmtId="10" fontId="2" fillId="0" borderId="71" xfId="43" applyNumberFormat="1" applyFont="1" applyFill="1" applyBorder="1" applyAlignment="1">
      <alignment horizontal="center"/>
    </xf>
    <xf numFmtId="0" fontId="2" fillId="0" borderId="78" xfId="0" applyFont="1" applyBorder="1"/>
    <xf numFmtId="2" fontId="2" fillId="0" borderId="80" xfId="0" applyNumberFormat="1" applyFont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 vertical="center"/>
    </xf>
    <xf numFmtId="2" fontId="2" fillId="0" borderId="75" xfId="0" applyNumberFormat="1" applyFont="1" applyFill="1" applyBorder="1" applyAlignment="1">
      <alignment horizontal="center" vertical="center"/>
    </xf>
    <xf numFmtId="1" fontId="2" fillId="0" borderId="75" xfId="0" applyNumberFormat="1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center" vertical="center"/>
    </xf>
    <xf numFmtId="1" fontId="2" fillId="0" borderId="71" xfId="0" applyNumberFormat="1" applyFont="1" applyFill="1" applyBorder="1" applyAlignment="1">
      <alignment horizontal="center"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40" fillId="29" borderId="0" xfId="0" applyNumberFormat="1" applyFont="1" applyFill="1" applyBorder="1" applyAlignment="1">
      <alignment horizontal="center" vertical="center"/>
    </xf>
    <xf numFmtId="164" fontId="40" fillId="29" borderId="0" xfId="0" applyNumberFormat="1" applyFont="1" applyFill="1" applyBorder="1" applyAlignment="1">
      <alignment horizontal="center" vertical="center"/>
    </xf>
    <xf numFmtId="1" fontId="40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5" xfId="0" applyFont="1" applyFill="1" applyBorder="1" applyAlignment="1">
      <alignment horizontal="center" vertical="center"/>
    </xf>
    <xf numFmtId="165" fontId="4" fillId="29" borderId="81" xfId="0" applyNumberFormat="1" applyFont="1" applyFill="1" applyBorder="1" applyAlignment="1">
      <alignment horizontal="center" vertical="center"/>
    </xf>
    <xf numFmtId="2" fontId="4" fillId="29" borderId="81" xfId="0" applyNumberFormat="1" applyFont="1" applyFill="1" applyBorder="1" applyAlignment="1">
      <alignment horizontal="center" vertical="center"/>
    </xf>
    <xf numFmtId="2" fontId="4" fillId="29" borderId="82" xfId="0" applyNumberFormat="1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164" fontId="27" fillId="0" borderId="27" xfId="0" applyNumberFormat="1" applyFont="1" applyBorder="1" applyAlignment="1">
      <alignment horizontal="center" vertical="center"/>
    </xf>
    <xf numFmtId="1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2" fontId="2" fillId="0" borderId="57" xfId="0" applyNumberFormat="1" applyFont="1" applyFill="1" applyBorder="1" applyAlignment="1">
      <alignment horizontal="center" vertic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7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7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5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66" xfId="0" applyNumberFormat="1" applyFont="1" applyBorder="1" applyAlignment="1">
      <alignment horizontal="center"/>
    </xf>
    <xf numFmtId="1" fontId="2" fillId="0" borderId="78" xfId="0" applyNumberFormat="1" applyFont="1" applyBorder="1"/>
    <xf numFmtId="1" fontId="2" fillId="0" borderId="10" xfId="0" applyNumberFormat="1" applyFont="1" applyBorder="1" applyAlignment="1">
      <alignment horizontal="center"/>
    </xf>
    <xf numFmtId="1" fontId="2" fillId="0" borderId="71" xfId="0" applyNumberFormat="1" applyFont="1" applyFill="1" applyBorder="1" applyAlignment="1" applyProtection="1">
      <alignment horizontal="center"/>
    </xf>
    <xf numFmtId="1" fontId="2" fillId="32" borderId="10" xfId="0" applyNumberFormat="1" applyFont="1" applyFill="1" applyBorder="1" applyAlignment="1" applyProtection="1">
      <alignment horizontal="center"/>
    </xf>
    <xf numFmtId="1" fontId="2" fillId="0" borderId="71" xfId="0" applyNumberFormat="1" applyFont="1" applyFill="1" applyBorder="1" applyAlignment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7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" fontId="2" fillId="31" borderId="66" xfId="0" applyNumberFormat="1" applyFont="1" applyFill="1" applyBorder="1" applyAlignment="1" applyProtection="1">
      <alignment horizontal="center"/>
    </xf>
    <xf numFmtId="1" fontId="2" fillId="0" borderId="67" xfId="0" applyNumberFormat="1" applyFont="1" applyFill="1" applyBorder="1" applyAlignment="1" applyProtection="1">
      <alignment horizontal="center"/>
    </xf>
    <xf numFmtId="1" fontId="2" fillId="31" borderId="10" xfId="0" applyNumberFormat="1" applyFont="1" applyFill="1" applyBorder="1" applyAlignment="1" applyProtection="1">
      <alignment horizontal="center"/>
    </xf>
    <xf numFmtId="1" fontId="2" fillId="0" borderId="16" xfId="0" applyNumberFormat="1" applyFont="1" applyFill="1" applyBorder="1" applyAlignment="1" applyProtection="1">
      <alignment horizontal="center"/>
    </xf>
    <xf numFmtId="1" fontId="2" fillId="0" borderId="80" xfId="0" applyNumberFormat="1" applyFont="1" applyBorder="1" applyAlignment="1">
      <alignment horizontal="center"/>
    </xf>
    <xf numFmtId="2" fontId="2" fillId="0" borderId="78" xfId="0" applyNumberFormat="1" applyFont="1" applyBorder="1"/>
    <xf numFmtId="2" fontId="2" fillId="0" borderId="72" xfId="0" applyNumberFormat="1" applyFont="1" applyBorder="1" applyAlignment="1">
      <alignment horizontal="center"/>
    </xf>
    <xf numFmtId="165" fontId="2" fillId="0" borderId="71" xfId="0" applyNumberFormat="1" applyFont="1" applyFill="1" applyBorder="1" applyAlignment="1">
      <alignment horizontal="center"/>
    </xf>
    <xf numFmtId="165" fontId="2" fillId="0" borderId="78" xfId="0" applyNumberFormat="1" applyFont="1" applyBorder="1"/>
    <xf numFmtId="0" fontId="4" fillId="29" borderId="76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69"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5797144</xdr:colOff>
      <xdr:row>37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876925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18644</xdr:colOff>
      <xdr:row>21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386667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482194</xdr:colOff>
      <xdr:row>53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6678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957</xdr:row>
      <xdr:rowOff>0</xdr:rowOff>
    </xdr:from>
    <xdr:to>
      <xdr:col>10</xdr:col>
      <xdr:colOff>177394</xdr:colOff>
      <xdr:row>961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2308500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766</xdr:row>
      <xdr:rowOff>0</xdr:rowOff>
    </xdr:from>
    <xdr:to>
      <xdr:col>10</xdr:col>
      <xdr:colOff>177394</xdr:colOff>
      <xdr:row>770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45923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159534</xdr:colOff>
      <xdr:row>70</xdr:row>
      <xdr:rowOff>117741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12442031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10</xdr:col>
      <xdr:colOff>198431</xdr:colOff>
      <xdr:row>174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3351865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198431</xdr:colOff>
      <xdr:row>18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2699724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3" t="s">
        <v>338</v>
      </c>
      <c r="C1" s="73"/>
    </row>
    <row r="2" spans="2:10" ht="27.95" customHeight="1" thickTop="1">
      <c r="B2" s="88" t="s">
        <v>89</v>
      </c>
      <c r="C2" s="89" t="s">
        <v>90</v>
      </c>
    </row>
    <row r="3" spans="2:10" ht="15" customHeight="1">
      <c r="B3" s="51" t="s">
        <v>91</v>
      </c>
      <c r="C3" s="58" t="s">
        <v>92</v>
      </c>
    </row>
    <row r="4" spans="2:10" ht="15" customHeight="1">
      <c r="B4" s="52" t="s">
        <v>93</v>
      </c>
      <c r="C4" s="53" t="s">
        <v>94</v>
      </c>
    </row>
    <row r="5" spans="2:10" ht="15" customHeight="1">
      <c r="B5" s="52" t="s">
        <v>101</v>
      </c>
      <c r="C5" s="53" t="s">
        <v>95</v>
      </c>
    </row>
    <row r="6" spans="2:10" ht="15" customHeight="1">
      <c r="B6" s="52" t="s">
        <v>96</v>
      </c>
      <c r="C6" s="53" t="s">
        <v>97</v>
      </c>
    </row>
    <row r="7" spans="2:10" ht="15" customHeight="1">
      <c r="B7" s="52" t="s">
        <v>98</v>
      </c>
      <c r="C7" s="53" t="s">
        <v>99</v>
      </c>
    </row>
    <row r="8" spans="2:10" ht="15" customHeight="1">
      <c r="B8" s="52" t="s">
        <v>152</v>
      </c>
      <c r="C8" s="53" t="s">
        <v>189</v>
      </c>
    </row>
    <row r="9" spans="2:10" ht="15" customHeight="1">
      <c r="B9" s="52" t="s">
        <v>121</v>
      </c>
      <c r="C9" s="53" t="s">
        <v>190</v>
      </c>
      <c r="D9" s="29"/>
      <c r="E9" s="29"/>
      <c r="F9" s="29"/>
      <c r="G9" s="29"/>
      <c r="H9" s="29"/>
      <c r="I9" s="29"/>
      <c r="J9" s="29"/>
    </row>
    <row r="10" spans="2:10">
      <c r="B10" s="52" t="s">
        <v>153</v>
      </c>
      <c r="C10" s="53" t="s">
        <v>191</v>
      </c>
      <c r="D10" s="56"/>
      <c r="E10" s="29"/>
      <c r="F10" s="29"/>
      <c r="G10" s="29"/>
      <c r="H10" s="29"/>
      <c r="I10" s="29"/>
      <c r="J10" s="29"/>
    </row>
    <row r="11" spans="2:10">
      <c r="B11" s="52" t="s">
        <v>168</v>
      </c>
      <c r="C11" s="53" t="s">
        <v>192</v>
      </c>
    </row>
    <row r="12" spans="2:10">
      <c r="B12" s="52" t="s">
        <v>122</v>
      </c>
      <c r="C12" s="53" t="s">
        <v>193</v>
      </c>
    </row>
    <row r="13" spans="2:10">
      <c r="B13" s="52" t="s">
        <v>109</v>
      </c>
      <c r="C13" s="53" t="s">
        <v>110</v>
      </c>
    </row>
    <row r="14" spans="2:10">
      <c r="B14" s="52" t="s">
        <v>170</v>
      </c>
      <c r="C14" s="53" t="s">
        <v>194</v>
      </c>
    </row>
    <row r="15" spans="2:10">
      <c r="B15" s="52" t="s">
        <v>171</v>
      </c>
      <c r="C15" s="53" t="s">
        <v>195</v>
      </c>
    </row>
    <row r="16" spans="2:10">
      <c r="B16" s="52" t="s">
        <v>172</v>
      </c>
      <c r="C16" s="53" t="s">
        <v>196</v>
      </c>
    </row>
    <row r="17" spans="2:3">
      <c r="B17" s="52" t="s">
        <v>173</v>
      </c>
      <c r="C17" s="53" t="s">
        <v>197</v>
      </c>
    </row>
    <row r="18" spans="2:3">
      <c r="B18" s="52" t="s">
        <v>174</v>
      </c>
      <c r="C18" s="53" t="s">
        <v>198</v>
      </c>
    </row>
    <row r="19" spans="2:3">
      <c r="B19" s="52" t="s">
        <v>178</v>
      </c>
      <c r="C19" s="53" t="s">
        <v>199</v>
      </c>
    </row>
    <row r="20" spans="2:3">
      <c r="B20" s="52" t="s">
        <v>179</v>
      </c>
      <c r="C20" s="53" t="s">
        <v>200</v>
      </c>
    </row>
    <row r="21" spans="2:3">
      <c r="B21" s="52" t="s">
        <v>120</v>
      </c>
      <c r="C21" s="53" t="s">
        <v>201</v>
      </c>
    </row>
    <row r="22" spans="2:3">
      <c r="B22" s="52" t="s">
        <v>107</v>
      </c>
      <c r="C22" s="53" t="s">
        <v>108</v>
      </c>
    </row>
    <row r="23" spans="2:3" ht="13.5" thickBot="1">
      <c r="B23" s="54" t="s">
        <v>182</v>
      </c>
      <c r="C23" s="55" t="s">
        <v>202</v>
      </c>
    </row>
    <row r="24" spans="2:3" ht="13.5" thickTop="1">
      <c r="B24" s="52"/>
      <c r="C24" s="53"/>
    </row>
    <row r="26" spans="2:3">
      <c r="B26" s="127" t="s">
        <v>127</v>
      </c>
      <c r="C26" s="29" t="s">
        <v>126</v>
      </c>
    </row>
    <row r="27" spans="2:3">
      <c r="B27" s="29"/>
      <c r="C27" s="29"/>
    </row>
    <row r="28" spans="2:3">
      <c r="B28" s="128" t="s">
        <v>131</v>
      </c>
      <c r="C28" s="129" t="s">
        <v>130</v>
      </c>
    </row>
    <row r="29" spans="2:3">
      <c r="B29" s="29"/>
      <c r="C29" s="29"/>
    </row>
    <row r="30" spans="2:3">
      <c r="B30" s="130" t="s">
        <v>128</v>
      </c>
      <c r="C30" s="129" t="s">
        <v>129</v>
      </c>
    </row>
    <row r="31" spans="2:3" ht="15.75" thickBot="1">
      <c r="B31" s="131"/>
      <c r="C31" s="131"/>
    </row>
    <row r="32" spans="2:3" ht="15">
      <c r="B32"/>
      <c r="C32"/>
    </row>
  </sheetData>
  <conditionalFormatting sqref="B4:C24">
    <cfRule type="expression" dxfId="268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33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29" t="s">
        <v>336</v>
      </c>
      <c r="C1" s="229"/>
      <c r="D1" s="229"/>
      <c r="E1" s="229"/>
      <c r="F1" s="229"/>
      <c r="G1" s="229"/>
      <c r="H1" s="229"/>
      <c r="I1" s="47"/>
    </row>
    <row r="2" spans="1:9" ht="15.75" customHeight="1">
      <c r="B2" s="227" t="s">
        <v>2</v>
      </c>
      <c r="C2" s="80" t="s">
        <v>66</v>
      </c>
      <c r="D2" s="225" t="s">
        <v>337</v>
      </c>
      <c r="E2" s="223" t="s">
        <v>104</v>
      </c>
      <c r="F2" s="230"/>
      <c r="G2" s="223" t="s">
        <v>105</v>
      </c>
      <c r="H2" s="224"/>
      <c r="I2" s="5"/>
    </row>
    <row r="3" spans="1:9">
      <c r="B3" s="228"/>
      <c r="C3" s="83" t="s">
        <v>47</v>
      </c>
      <c r="D3" s="226"/>
      <c r="E3" s="83" t="s">
        <v>68</v>
      </c>
      <c r="F3" s="83" t="s">
        <v>69</v>
      </c>
      <c r="G3" s="170" t="s">
        <v>68</v>
      </c>
      <c r="H3" s="84" t="s">
        <v>69</v>
      </c>
      <c r="I3" s="6"/>
    </row>
    <row r="4" spans="1:9">
      <c r="A4" s="134"/>
      <c r="B4" s="222" t="s">
        <v>134</v>
      </c>
      <c r="C4" s="172"/>
      <c r="D4" s="171"/>
      <c r="E4" s="172"/>
      <c r="F4" s="172"/>
      <c r="G4" s="172"/>
      <c r="H4" s="173"/>
      <c r="I4" s="28"/>
    </row>
    <row r="5" spans="1:9">
      <c r="A5" s="134"/>
      <c r="B5" s="174" t="s">
        <v>210</v>
      </c>
      <c r="C5" s="7">
        <v>3.1258712121212118</v>
      </c>
      <c r="D5" s="161">
        <v>0.21253599223084066</v>
      </c>
      <c r="E5" s="7">
        <v>3.0074975132449726</v>
      </c>
      <c r="F5" s="7">
        <v>3.2442449109974509</v>
      </c>
      <c r="G5" s="159">
        <v>2.9916091729220256</v>
      </c>
      <c r="H5" s="81">
        <v>3.260133251320398</v>
      </c>
      <c r="I5" s="28"/>
    </row>
    <row r="6" spans="1:9">
      <c r="A6" s="134"/>
      <c r="B6" s="174" t="s">
        <v>331</v>
      </c>
      <c r="C6" s="7">
        <v>1.1371453893361754</v>
      </c>
      <c r="D6" s="158">
        <v>3.2022234083466244E-2</v>
      </c>
      <c r="E6" s="7">
        <v>1.1229093663996164</v>
      </c>
      <c r="F6" s="7">
        <v>1.1513814122727344</v>
      </c>
      <c r="G6" s="159">
        <v>1.1154723039432273</v>
      </c>
      <c r="H6" s="81">
        <v>1.1588184747291235</v>
      </c>
      <c r="I6" s="28"/>
    </row>
    <row r="7" spans="1:9">
      <c r="A7" s="134"/>
      <c r="B7" s="174" t="s">
        <v>211</v>
      </c>
      <c r="C7" s="76">
        <v>642.98253162708033</v>
      </c>
      <c r="D7" s="162">
        <v>37.075841733583943</v>
      </c>
      <c r="E7" s="76">
        <v>624.76230812640722</v>
      </c>
      <c r="F7" s="76">
        <v>661.20275512775345</v>
      </c>
      <c r="G7" s="160">
        <v>629.37905860269655</v>
      </c>
      <c r="H7" s="82">
        <v>656.58600465146412</v>
      </c>
      <c r="I7" s="28"/>
    </row>
    <row r="8" spans="1:9">
      <c r="A8" s="134"/>
      <c r="B8" s="174" t="s">
        <v>212</v>
      </c>
      <c r="C8" s="7">
        <v>1.3744765180589213</v>
      </c>
      <c r="D8" s="158">
        <v>4.7623674096285297E-2</v>
      </c>
      <c r="E8" s="7">
        <v>1.347973617782118</v>
      </c>
      <c r="F8" s="7">
        <v>1.4009794183357247</v>
      </c>
      <c r="G8" s="159">
        <v>1.3426957258325924</v>
      </c>
      <c r="H8" s="81">
        <v>1.4062573102852503</v>
      </c>
      <c r="I8" s="28"/>
    </row>
    <row r="9" spans="1:9">
      <c r="A9" s="134"/>
      <c r="B9" s="222" t="s">
        <v>135</v>
      </c>
      <c r="C9" s="172"/>
      <c r="D9" s="171"/>
      <c r="E9" s="172"/>
      <c r="F9" s="172"/>
      <c r="G9" s="172"/>
      <c r="H9" s="173"/>
      <c r="I9" s="28"/>
    </row>
    <row r="10" spans="1:9" ht="15.75" customHeight="1">
      <c r="A10" s="134"/>
      <c r="B10" s="174" t="s">
        <v>213</v>
      </c>
      <c r="C10" s="7">
        <v>1.4669750000000001</v>
      </c>
      <c r="D10" s="161">
        <v>6.627239907555274E-2</v>
      </c>
      <c r="E10" s="7">
        <v>1.4230927252709216</v>
      </c>
      <c r="F10" s="7">
        <v>1.5108572747290787</v>
      </c>
      <c r="G10" s="159">
        <v>1.4090513869328061</v>
      </c>
      <c r="H10" s="81">
        <v>1.5248986130671942</v>
      </c>
      <c r="I10" s="28"/>
    </row>
    <row r="11" spans="1:9" ht="15.75" customHeight="1">
      <c r="A11" s="134"/>
      <c r="B11" s="174" t="s">
        <v>331</v>
      </c>
      <c r="C11" s="7">
        <v>1.123339908835151</v>
      </c>
      <c r="D11" s="158">
        <v>1.9017869505186778E-2</v>
      </c>
      <c r="E11" s="7">
        <v>1.1168154079475898</v>
      </c>
      <c r="F11" s="7">
        <v>1.129864409722712</v>
      </c>
      <c r="G11" s="159">
        <v>1.1023432512774369</v>
      </c>
      <c r="H11" s="81">
        <v>1.1443365663928651</v>
      </c>
      <c r="I11" s="28"/>
    </row>
    <row r="12" spans="1:9">
      <c r="A12" s="134"/>
      <c r="B12" s="174" t="s">
        <v>211</v>
      </c>
      <c r="C12" s="76">
        <v>623.99353413406982</v>
      </c>
      <c r="D12" s="162">
        <v>36.064840704569825</v>
      </c>
      <c r="E12" s="76">
        <v>606.8731907557376</v>
      </c>
      <c r="F12" s="76">
        <v>641.11387751240204</v>
      </c>
      <c r="G12" s="160">
        <v>612.97350718417169</v>
      </c>
      <c r="H12" s="82">
        <v>635.01356108396794</v>
      </c>
      <c r="I12" s="28"/>
    </row>
    <row r="13" spans="1:9">
      <c r="A13" s="134"/>
      <c r="B13" s="174" t="s">
        <v>212</v>
      </c>
      <c r="C13" s="7">
        <v>1.3652830255688908</v>
      </c>
      <c r="D13" s="158">
        <v>9.0440859733813508E-2</v>
      </c>
      <c r="E13" s="7">
        <v>1.3192605307156309</v>
      </c>
      <c r="F13" s="7">
        <v>1.4113055204221507</v>
      </c>
      <c r="G13" s="159">
        <v>1.3366833578161026</v>
      </c>
      <c r="H13" s="81">
        <v>1.393882693321679</v>
      </c>
      <c r="I13" s="28"/>
    </row>
    <row r="14" spans="1:9">
      <c r="A14" s="134"/>
      <c r="B14" s="222" t="s">
        <v>137</v>
      </c>
      <c r="C14" s="172"/>
      <c r="D14" s="171"/>
      <c r="E14" s="172"/>
      <c r="F14" s="172"/>
      <c r="G14" s="172"/>
      <c r="H14" s="173"/>
      <c r="I14" s="28"/>
    </row>
    <row r="15" spans="1:9" ht="15.75" thickBot="1">
      <c r="A15" s="134"/>
      <c r="B15" s="181" t="s">
        <v>213</v>
      </c>
      <c r="C15" s="114">
        <v>1.4765952534460169</v>
      </c>
      <c r="D15" s="182">
        <v>4.3310172450184051E-2</v>
      </c>
      <c r="E15" s="114">
        <v>1.4581631601731719</v>
      </c>
      <c r="F15" s="114">
        <v>1.4950273467188619</v>
      </c>
      <c r="G15" s="115">
        <v>1.4718808852941967</v>
      </c>
      <c r="H15" s="116">
        <v>1.4813096215978372</v>
      </c>
      <c r="I15" s="28"/>
    </row>
  </sheetData>
  <dataConsolidate/>
  <mergeCells count="5">
    <mergeCell ref="G2:H2"/>
    <mergeCell ref="D2:D3"/>
    <mergeCell ref="B2:B3"/>
    <mergeCell ref="B1:H1"/>
    <mergeCell ref="E2:F2"/>
  </mergeCells>
  <conditionalFormatting sqref="C5:H8 C10:H13 C15:H15 A4:H4 A9:H9 A5:A8 A14:H14 A10:A13 A15">
    <cfRule type="expression" dxfId="267" priority="22">
      <formula>IF(CertVal_IsBlnkRow*CertVal_IsBlnkRowNext=1,TRUE,FALSE)</formula>
    </cfRule>
  </conditionalFormatting>
  <conditionalFormatting sqref="B4:B15">
    <cfRule type="expression" dxfId="266" priority="17">
      <formula>IF(CertVal_IsBlnkRow*CertVal_IsBlnkRowNext=1,TRUE,FALSE)</formula>
    </cfRule>
  </conditionalFormatting>
  <conditionalFormatting sqref="B6">
    <cfRule type="expression" dxfId="265" priority="15">
      <formula>IF(CertVal_IsBlnkRow*CertVal_IsBlnkRowNext=1,TRUE,FALSE)</formula>
    </cfRule>
  </conditionalFormatting>
  <conditionalFormatting sqref="B7">
    <cfRule type="expression" dxfId="264" priority="13">
      <formula>IF(CertVal_IsBlnkRow*CertVal_IsBlnkRowNext=1,TRUE,FALSE)</formula>
    </cfRule>
  </conditionalFormatting>
  <conditionalFormatting sqref="B8">
    <cfRule type="expression" dxfId="263" priority="11">
      <formula>IF(CertVal_IsBlnkRow*CertVal_IsBlnkRowNext=1,TRUE,FALSE)</formula>
    </cfRule>
  </conditionalFormatting>
  <conditionalFormatting sqref="B10">
    <cfRule type="expression" dxfId="262" priority="9">
      <formula>IF(CertVal_IsBlnkRow*CertVal_IsBlnkRowNext=1,TRUE,FALSE)</formula>
    </cfRule>
  </conditionalFormatting>
  <conditionalFormatting sqref="B11">
    <cfRule type="expression" dxfId="261" priority="7">
      <formula>IF(CertVal_IsBlnkRow*CertVal_IsBlnkRowNext=1,TRUE,FALSE)</formula>
    </cfRule>
  </conditionalFormatting>
  <conditionalFormatting sqref="B12">
    <cfRule type="expression" dxfId="260" priority="5">
      <formula>IF(CertVal_IsBlnkRow*CertVal_IsBlnkRowNext=1,TRUE,FALSE)</formula>
    </cfRule>
  </conditionalFormatting>
  <conditionalFormatting sqref="B13">
    <cfRule type="expression" dxfId="259" priority="3">
      <formula>IF(CertVal_IsBlnkRow*CertVal_IsBlnkRowNext=1,TRUE,FALSE)</formula>
    </cfRule>
  </conditionalFormatting>
  <conditionalFormatting sqref="B15">
    <cfRule type="expression" dxfId="258" priority="1">
      <formula>IF(CertVal_IsBlnkRow*CertVal_IsBlnkRowNext=1,TRUE,FALSE)</formula>
    </cfRule>
  </conditionalFormatting>
  <hyperlinks>
    <hyperlink ref="B5" location="'4-Acid'!$A$1" display="'4-Acid'!$A$1"/>
    <hyperlink ref="B6" location="'4-Acid'!$A$222" display="'4-Acid'!$A$222"/>
    <hyperlink ref="B7" location="'4-Acid'!$A$483" display="'4-Acid'!$A$483"/>
    <hyperlink ref="B8" location="'4-Acid'!$A$641" display="'4-Acid'!$A$641"/>
    <hyperlink ref="B10" location="'Aqua Regia'!$A$73" display="'Aqua Regia'!$A$73"/>
    <hyperlink ref="B11" location="'Aqua Regia'!$A$226" display="'Aqua Regia'!$A$226"/>
    <hyperlink ref="B12" location="'Aqua Regia'!$A$396" display="'Aqua Regia'!$A$396"/>
    <hyperlink ref="B13" location="'Aqua Regia'!$A$515" display="'Aqua Regia'!$A$515"/>
    <hyperlink ref="B15" location="'Fire Assay'!$A$1" display="'Fire Assay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5" customWidth="1" collapsed="1"/>
    <col min="2" max="2" width="8.44140625" style="75" customWidth="1"/>
    <col min="3" max="3" width="5.77734375" style="75" customWidth="1"/>
    <col min="4" max="5" width="8.44140625" style="75" customWidth="1"/>
    <col min="6" max="6" width="5.77734375" style="75" customWidth="1"/>
    <col min="7" max="8" width="8.44140625" style="75" customWidth="1"/>
    <col min="9" max="9" width="5.77734375" style="75" customWidth="1"/>
    <col min="10" max="11" width="8.44140625" style="75" customWidth="1"/>
    <col min="12" max="16384" width="8.88671875" style="75"/>
  </cols>
  <sheetData>
    <row r="1" spans="1:11" ht="30" customHeight="1" thickBot="1">
      <c r="B1" s="73" t="s">
        <v>335</v>
      </c>
      <c r="C1" s="73"/>
      <c r="D1" s="73"/>
      <c r="E1" s="73"/>
      <c r="F1" s="73"/>
      <c r="G1" s="73"/>
      <c r="H1" s="73"/>
      <c r="I1" s="73"/>
      <c r="J1" s="73"/>
      <c r="K1" s="74"/>
    </row>
    <row r="2" spans="1:11" ht="24.75" customHeight="1" thickTop="1">
      <c r="B2" s="85" t="s">
        <v>2</v>
      </c>
      <c r="C2" s="86" t="s">
        <v>46</v>
      </c>
      <c r="D2" s="87" t="s">
        <v>47</v>
      </c>
      <c r="E2" s="85" t="s">
        <v>2</v>
      </c>
      <c r="F2" s="86" t="s">
        <v>46</v>
      </c>
      <c r="G2" s="87" t="s">
        <v>47</v>
      </c>
      <c r="H2" s="85" t="s">
        <v>2</v>
      </c>
      <c r="I2" s="86" t="s">
        <v>46</v>
      </c>
      <c r="J2" s="87" t="s">
        <v>47</v>
      </c>
    </row>
    <row r="3" spans="1:11" ht="15.75" customHeight="1">
      <c r="A3" s="77"/>
      <c r="B3" s="163" t="s">
        <v>134</v>
      </c>
      <c r="C3" s="164"/>
      <c r="D3" s="165"/>
      <c r="E3" s="164"/>
      <c r="F3" s="164"/>
      <c r="G3" s="166"/>
      <c r="H3" s="164"/>
      <c r="I3" s="164"/>
      <c r="J3" s="167"/>
    </row>
    <row r="4" spans="1:11">
      <c r="A4" s="77"/>
      <c r="B4" s="168" t="s">
        <v>48</v>
      </c>
      <c r="C4" s="79" t="s">
        <v>1</v>
      </c>
      <c r="D4" s="136">
        <v>8.18333333333333</v>
      </c>
      <c r="E4" s="168" t="s">
        <v>11</v>
      </c>
      <c r="F4" s="79" t="s">
        <v>3</v>
      </c>
      <c r="G4" s="136">
        <v>0.56999999999999995</v>
      </c>
      <c r="H4" s="168" t="s">
        <v>60</v>
      </c>
      <c r="I4" s="79" t="s">
        <v>3</v>
      </c>
      <c r="J4" s="136">
        <v>9.8333333333333304</v>
      </c>
    </row>
    <row r="5" spans="1:11">
      <c r="A5" s="77"/>
      <c r="B5" s="168" t="s">
        <v>7</v>
      </c>
      <c r="C5" s="79" t="s">
        <v>3</v>
      </c>
      <c r="D5" s="136">
        <v>6.4833333333333298</v>
      </c>
      <c r="E5" s="168" t="s">
        <v>14</v>
      </c>
      <c r="F5" s="79" t="s">
        <v>3</v>
      </c>
      <c r="G5" s="136">
        <v>0.68</v>
      </c>
      <c r="H5" s="168" t="s">
        <v>12</v>
      </c>
      <c r="I5" s="79" t="s">
        <v>3</v>
      </c>
      <c r="J5" s="136">
        <v>2.9249999999999998</v>
      </c>
    </row>
    <row r="6" spans="1:11">
      <c r="A6" s="77"/>
      <c r="B6" s="168" t="s">
        <v>10</v>
      </c>
      <c r="C6" s="79" t="s">
        <v>3</v>
      </c>
      <c r="D6" s="138">
        <v>603.58333333333303</v>
      </c>
      <c r="E6" s="168" t="s">
        <v>53</v>
      </c>
      <c r="F6" s="79" t="s">
        <v>1</v>
      </c>
      <c r="G6" s="136">
        <v>3.06666666666667</v>
      </c>
      <c r="H6" s="168" t="s">
        <v>15</v>
      </c>
      <c r="I6" s="79" t="s">
        <v>3</v>
      </c>
      <c r="J6" s="137">
        <v>11.1666666666667</v>
      </c>
    </row>
    <row r="7" spans="1:11">
      <c r="A7" s="77"/>
      <c r="B7" s="168" t="s">
        <v>13</v>
      </c>
      <c r="C7" s="79" t="s">
        <v>3</v>
      </c>
      <c r="D7" s="136">
        <v>1.05</v>
      </c>
      <c r="E7" s="168" t="s">
        <v>17</v>
      </c>
      <c r="F7" s="79" t="s">
        <v>3</v>
      </c>
      <c r="G7" s="137">
        <v>12.5583333333333</v>
      </c>
      <c r="H7" s="168" t="s">
        <v>18</v>
      </c>
      <c r="I7" s="79" t="s">
        <v>3</v>
      </c>
      <c r="J7" s="138">
        <v>509.25</v>
      </c>
    </row>
    <row r="8" spans="1:11">
      <c r="A8" s="77"/>
      <c r="B8" s="168" t="s">
        <v>16</v>
      </c>
      <c r="C8" s="79" t="s">
        <v>3</v>
      </c>
      <c r="D8" s="136">
        <v>5</v>
      </c>
      <c r="E8" s="168" t="s">
        <v>20</v>
      </c>
      <c r="F8" s="79" t="s">
        <v>3</v>
      </c>
      <c r="G8" s="137">
        <v>23.116666666666699</v>
      </c>
      <c r="H8" s="168" t="s">
        <v>21</v>
      </c>
      <c r="I8" s="79" t="s">
        <v>3</v>
      </c>
      <c r="J8" s="136">
        <v>0.35</v>
      </c>
    </row>
    <row r="9" spans="1:11">
      <c r="A9" s="77"/>
      <c r="B9" s="168" t="s">
        <v>49</v>
      </c>
      <c r="C9" s="79" t="s">
        <v>1</v>
      </c>
      <c r="D9" s="136">
        <v>3.2333333333333298</v>
      </c>
      <c r="E9" s="168" t="s">
        <v>23</v>
      </c>
      <c r="F9" s="79" t="s">
        <v>3</v>
      </c>
      <c r="G9" s="136">
        <v>0.24</v>
      </c>
      <c r="H9" s="168" t="s">
        <v>24</v>
      </c>
      <c r="I9" s="79" t="s">
        <v>3</v>
      </c>
      <c r="J9" s="136">
        <v>0.45</v>
      </c>
    </row>
    <row r="10" spans="1:11">
      <c r="A10" s="77"/>
      <c r="B10" s="168" t="s">
        <v>19</v>
      </c>
      <c r="C10" s="79" t="s">
        <v>3</v>
      </c>
      <c r="D10" s="136">
        <v>0.95</v>
      </c>
      <c r="E10" s="168" t="s">
        <v>54</v>
      </c>
      <c r="F10" s="79" t="s">
        <v>1</v>
      </c>
      <c r="G10" s="136">
        <v>2.2333333333333298</v>
      </c>
      <c r="H10" s="168" t="s">
        <v>27</v>
      </c>
      <c r="I10" s="79" t="s">
        <v>3</v>
      </c>
      <c r="J10" s="136">
        <v>0.38</v>
      </c>
    </row>
    <row r="11" spans="1:11">
      <c r="A11" s="77"/>
      <c r="B11" s="168" t="s">
        <v>22</v>
      </c>
      <c r="C11" s="79" t="s">
        <v>3</v>
      </c>
      <c r="D11" s="137">
        <v>24.808333333333302</v>
      </c>
      <c r="E11" s="168" t="s">
        <v>55</v>
      </c>
      <c r="F11" s="79" t="s">
        <v>1</v>
      </c>
      <c r="G11" s="169">
        <v>6.5933333333333302E-2</v>
      </c>
      <c r="H11" s="168" t="s">
        <v>30</v>
      </c>
      <c r="I11" s="79" t="s">
        <v>3</v>
      </c>
      <c r="J11" s="136">
        <v>4.05833333333333</v>
      </c>
    </row>
    <row r="12" spans="1:11">
      <c r="A12" s="77"/>
      <c r="B12" s="168" t="s">
        <v>25</v>
      </c>
      <c r="C12" s="79" t="s">
        <v>3</v>
      </c>
      <c r="D12" s="137">
        <v>22.3333333333333</v>
      </c>
      <c r="E12" s="168" t="s">
        <v>56</v>
      </c>
      <c r="F12" s="79" t="s">
        <v>1</v>
      </c>
      <c r="G12" s="169">
        <v>0.11</v>
      </c>
      <c r="H12" s="168" t="s">
        <v>61</v>
      </c>
      <c r="I12" s="79" t="s">
        <v>1</v>
      </c>
      <c r="J12" s="169">
        <v>0.358333333333333</v>
      </c>
    </row>
    <row r="13" spans="1:11">
      <c r="A13" s="77"/>
      <c r="B13" s="168" t="s">
        <v>50</v>
      </c>
      <c r="C13" s="79" t="s">
        <v>3</v>
      </c>
      <c r="D13" s="138">
        <v>60.3333333333333</v>
      </c>
      <c r="E13" s="168" t="s">
        <v>29</v>
      </c>
      <c r="F13" s="79" t="s">
        <v>3</v>
      </c>
      <c r="G13" s="136">
        <v>6.8416666666666703</v>
      </c>
      <c r="H13" s="168" t="s">
        <v>62</v>
      </c>
      <c r="I13" s="79" t="s">
        <v>3</v>
      </c>
      <c r="J13" s="136">
        <v>0.3</v>
      </c>
    </row>
    <row r="14" spans="1:11">
      <c r="A14" s="77"/>
      <c r="B14" s="168" t="s">
        <v>28</v>
      </c>
      <c r="C14" s="79" t="s">
        <v>3</v>
      </c>
      <c r="D14" s="136">
        <v>2.2999999999999998</v>
      </c>
      <c r="E14" s="168" t="s">
        <v>31</v>
      </c>
      <c r="F14" s="79" t="s">
        <v>3</v>
      </c>
      <c r="G14" s="137">
        <v>12.55</v>
      </c>
      <c r="H14" s="168" t="s">
        <v>63</v>
      </c>
      <c r="I14" s="79" t="s">
        <v>3</v>
      </c>
      <c r="J14" s="136">
        <v>0.24</v>
      </c>
    </row>
    <row r="15" spans="1:11">
      <c r="A15" s="77"/>
      <c r="B15" s="168" t="s">
        <v>33</v>
      </c>
      <c r="C15" s="79" t="s">
        <v>3</v>
      </c>
      <c r="D15" s="136">
        <v>2.7749999999999999</v>
      </c>
      <c r="E15" s="168" t="s">
        <v>34</v>
      </c>
      <c r="F15" s="79" t="s">
        <v>3</v>
      </c>
      <c r="G15" s="137">
        <v>35.5</v>
      </c>
      <c r="H15" s="168" t="s">
        <v>32</v>
      </c>
      <c r="I15" s="79" t="s">
        <v>3</v>
      </c>
      <c r="J15" s="136">
        <v>1.2250000000000001</v>
      </c>
    </row>
    <row r="16" spans="1:11">
      <c r="A16" s="77"/>
      <c r="B16" s="168" t="s">
        <v>36</v>
      </c>
      <c r="C16" s="79" t="s">
        <v>3</v>
      </c>
      <c r="D16" s="136">
        <v>1.575</v>
      </c>
      <c r="E16" s="168" t="s">
        <v>57</v>
      </c>
      <c r="F16" s="79" t="s">
        <v>1</v>
      </c>
      <c r="G16" s="169">
        <v>0.101666666666667</v>
      </c>
      <c r="H16" s="168" t="s">
        <v>65</v>
      </c>
      <c r="I16" s="79" t="s">
        <v>3</v>
      </c>
      <c r="J16" s="138">
        <v>185.5</v>
      </c>
    </row>
    <row r="17" spans="1:10">
      <c r="A17" s="77"/>
      <c r="B17" s="168" t="s">
        <v>39</v>
      </c>
      <c r="C17" s="79" t="s">
        <v>3</v>
      </c>
      <c r="D17" s="136">
        <v>0.8</v>
      </c>
      <c r="E17" s="168" t="s">
        <v>37</v>
      </c>
      <c r="F17" s="79" t="s">
        <v>3</v>
      </c>
      <c r="G17" s="137">
        <v>20.8333333333333</v>
      </c>
      <c r="H17" s="168" t="s">
        <v>35</v>
      </c>
      <c r="I17" s="79" t="s">
        <v>3</v>
      </c>
      <c r="J17" s="136">
        <v>2.7833333333333301</v>
      </c>
    </row>
    <row r="18" spans="1:10" ht="15" customHeight="1">
      <c r="A18" s="77"/>
      <c r="B18" s="168" t="s">
        <v>51</v>
      </c>
      <c r="C18" s="79" t="s">
        <v>1</v>
      </c>
      <c r="D18" s="136">
        <v>8.6333333333333293</v>
      </c>
      <c r="E18" s="168" t="s">
        <v>40</v>
      </c>
      <c r="F18" s="79" t="s">
        <v>3</v>
      </c>
      <c r="G18" s="136">
        <v>3.11</v>
      </c>
      <c r="H18" s="168" t="s">
        <v>38</v>
      </c>
      <c r="I18" s="79" t="s">
        <v>3</v>
      </c>
      <c r="J18" s="137">
        <v>15.0666666666667</v>
      </c>
    </row>
    <row r="19" spans="1:10" ht="15" customHeight="1">
      <c r="A19" s="77"/>
      <c r="B19" s="168" t="s">
        <v>42</v>
      </c>
      <c r="C19" s="79" t="s">
        <v>3</v>
      </c>
      <c r="D19" s="137">
        <v>18.941666666666698</v>
      </c>
      <c r="E19" s="168" t="s">
        <v>43</v>
      </c>
      <c r="F19" s="79" t="s">
        <v>3</v>
      </c>
      <c r="G19" s="138">
        <v>69.141666666666694</v>
      </c>
      <c r="H19" s="168" t="s">
        <v>41</v>
      </c>
      <c r="I19" s="79" t="s">
        <v>3</v>
      </c>
      <c r="J19" s="136">
        <v>1.55</v>
      </c>
    </row>
    <row r="20" spans="1:10" ht="15" customHeight="1">
      <c r="A20" s="77"/>
      <c r="B20" s="168" t="s">
        <v>5</v>
      </c>
      <c r="C20" s="79" t="s">
        <v>3</v>
      </c>
      <c r="D20" s="136">
        <v>3.4</v>
      </c>
      <c r="E20" s="168" t="s">
        <v>58</v>
      </c>
      <c r="F20" s="79" t="s">
        <v>3</v>
      </c>
      <c r="G20" s="137" t="s">
        <v>113</v>
      </c>
      <c r="H20" s="168" t="s">
        <v>44</v>
      </c>
      <c r="I20" s="79" t="s">
        <v>3</v>
      </c>
      <c r="J20" s="138">
        <v>112.833333333333</v>
      </c>
    </row>
    <row r="21" spans="1:10" ht="15" customHeight="1">
      <c r="A21" s="77"/>
      <c r="B21" s="168" t="s">
        <v>8</v>
      </c>
      <c r="C21" s="79" t="s">
        <v>3</v>
      </c>
      <c r="D21" s="136">
        <v>1.6</v>
      </c>
      <c r="E21" s="168" t="s">
        <v>6</v>
      </c>
      <c r="F21" s="79" t="s">
        <v>3</v>
      </c>
      <c r="G21" s="136">
        <v>1.11333333333333</v>
      </c>
      <c r="H21" s="168" t="s">
        <v>45</v>
      </c>
      <c r="I21" s="79" t="s">
        <v>3</v>
      </c>
      <c r="J21" s="138">
        <v>55.4166666666667</v>
      </c>
    </row>
    <row r="22" spans="1:10" ht="15" customHeight="1">
      <c r="A22" s="77"/>
      <c r="B22" s="168" t="s">
        <v>52</v>
      </c>
      <c r="C22" s="79" t="s">
        <v>3</v>
      </c>
      <c r="D22" s="136" t="s">
        <v>113</v>
      </c>
      <c r="E22" s="168" t="s">
        <v>9</v>
      </c>
      <c r="F22" s="79" t="s">
        <v>3</v>
      </c>
      <c r="G22" s="137">
        <v>18.125</v>
      </c>
      <c r="H22" s="78" t="s">
        <v>334</v>
      </c>
      <c r="I22" s="79" t="s">
        <v>334</v>
      </c>
      <c r="J22" s="138" t="s">
        <v>334</v>
      </c>
    </row>
    <row r="23" spans="1:10" ht="15" customHeight="1">
      <c r="A23" s="77"/>
      <c r="B23" s="163" t="s">
        <v>135</v>
      </c>
      <c r="C23" s="164"/>
      <c r="D23" s="165"/>
      <c r="E23" s="164"/>
      <c r="F23" s="164"/>
      <c r="G23" s="166"/>
      <c r="H23" s="164"/>
      <c r="I23" s="164"/>
      <c r="J23" s="167"/>
    </row>
    <row r="24" spans="1:10" ht="15" customHeight="1">
      <c r="A24" s="77"/>
      <c r="B24" s="168" t="s">
        <v>4</v>
      </c>
      <c r="C24" s="79" t="s">
        <v>3</v>
      </c>
      <c r="D24" s="136">
        <v>2.7166666666666699</v>
      </c>
      <c r="E24" s="168" t="s">
        <v>52</v>
      </c>
      <c r="F24" s="79" t="s">
        <v>3</v>
      </c>
      <c r="G24" s="137" t="s">
        <v>113</v>
      </c>
      <c r="H24" s="168" t="s">
        <v>60</v>
      </c>
      <c r="I24" s="79" t="s">
        <v>3</v>
      </c>
      <c r="J24" s="137">
        <v>10.8333333333333</v>
      </c>
    </row>
    <row r="25" spans="1:10" ht="15" customHeight="1">
      <c r="A25" s="77"/>
      <c r="B25" s="168" t="s">
        <v>48</v>
      </c>
      <c r="C25" s="79" t="s">
        <v>1</v>
      </c>
      <c r="D25" s="136">
        <v>1.7</v>
      </c>
      <c r="E25" s="168" t="s">
        <v>53</v>
      </c>
      <c r="F25" s="79" t="s">
        <v>1</v>
      </c>
      <c r="G25" s="169">
        <v>0.24833333333333299</v>
      </c>
      <c r="H25" s="168" t="s">
        <v>15</v>
      </c>
      <c r="I25" s="79" t="s">
        <v>3</v>
      </c>
      <c r="J25" s="136">
        <v>9.1333333333333293</v>
      </c>
    </row>
    <row r="26" spans="1:10" ht="15" customHeight="1">
      <c r="A26" s="77"/>
      <c r="B26" s="168" t="s">
        <v>7</v>
      </c>
      <c r="C26" s="79" t="s">
        <v>3</v>
      </c>
      <c r="D26" s="136">
        <v>5.45</v>
      </c>
      <c r="E26" s="168" t="s">
        <v>17</v>
      </c>
      <c r="F26" s="79" t="s">
        <v>3</v>
      </c>
      <c r="G26" s="136">
        <v>9</v>
      </c>
      <c r="H26" s="168" t="s">
        <v>18</v>
      </c>
      <c r="I26" s="79" t="s">
        <v>3</v>
      </c>
      <c r="J26" s="138">
        <v>91.1666666666667</v>
      </c>
    </row>
    <row r="27" spans="1:10" ht="15" customHeight="1">
      <c r="A27" s="77"/>
      <c r="B27" s="168" t="s">
        <v>10</v>
      </c>
      <c r="C27" s="79" t="s">
        <v>3</v>
      </c>
      <c r="D27" s="138">
        <v>65.3333333333333</v>
      </c>
      <c r="E27" s="168" t="s">
        <v>20</v>
      </c>
      <c r="F27" s="79" t="s">
        <v>3</v>
      </c>
      <c r="G27" s="137">
        <v>19.55</v>
      </c>
      <c r="H27" s="168" t="s">
        <v>21</v>
      </c>
      <c r="I27" s="79" t="s">
        <v>3</v>
      </c>
      <c r="J27" s="138" t="s">
        <v>136</v>
      </c>
    </row>
    <row r="28" spans="1:10" ht="15" customHeight="1">
      <c r="A28" s="77"/>
      <c r="B28" s="168" t="s">
        <v>13</v>
      </c>
      <c r="C28" s="79" t="s">
        <v>3</v>
      </c>
      <c r="D28" s="136" t="s">
        <v>112</v>
      </c>
      <c r="E28" s="168" t="s">
        <v>54</v>
      </c>
      <c r="F28" s="79" t="s">
        <v>1</v>
      </c>
      <c r="G28" s="136">
        <v>1.5166666666666699</v>
      </c>
      <c r="H28" s="168" t="s">
        <v>27</v>
      </c>
      <c r="I28" s="79" t="s">
        <v>3</v>
      </c>
      <c r="J28" s="136">
        <v>0.29166666666666702</v>
      </c>
    </row>
    <row r="29" spans="1:10" ht="15" customHeight="1">
      <c r="A29" s="77"/>
      <c r="B29" s="168" t="s">
        <v>16</v>
      </c>
      <c r="C29" s="79" t="s">
        <v>3</v>
      </c>
      <c r="D29" s="136">
        <v>4.7833333333333297</v>
      </c>
      <c r="E29" s="168" t="s">
        <v>55</v>
      </c>
      <c r="F29" s="79" t="s">
        <v>1</v>
      </c>
      <c r="G29" s="169">
        <v>4.4316666666666699E-2</v>
      </c>
      <c r="H29" s="168" t="s">
        <v>30</v>
      </c>
      <c r="I29" s="79" t="s">
        <v>3</v>
      </c>
      <c r="J29" s="136">
        <v>3.2</v>
      </c>
    </row>
    <row r="30" spans="1:10" ht="15" customHeight="1">
      <c r="A30" s="77"/>
      <c r="B30" s="168" t="s">
        <v>49</v>
      </c>
      <c r="C30" s="79" t="s">
        <v>1</v>
      </c>
      <c r="D30" s="136">
        <v>1.88333333333333</v>
      </c>
      <c r="E30" s="168" t="s">
        <v>56</v>
      </c>
      <c r="F30" s="79" t="s">
        <v>1</v>
      </c>
      <c r="G30" s="169">
        <v>0.11</v>
      </c>
      <c r="H30" s="168" t="s">
        <v>61</v>
      </c>
      <c r="I30" s="79" t="s">
        <v>1</v>
      </c>
      <c r="J30" s="169">
        <v>0.15</v>
      </c>
    </row>
    <row r="31" spans="1:10" ht="15" customHeight="1">
      <c r="A31" s="77"/>
      <c r="B31" s="168" t="s">
        <v>19</v>
      </c>
      <c r="C31" s="79" t="s">
        <v>3</v>
      </c>
      <c r="D31" s="136">
        <v>0.41666666666666702</v>
      </c>
      <c r="E31" s="168" t="s">
        <v>29</v>
      </c>
      <c r="F31" s="79" t="s">
        <v>3</v>
      </c>
      <c r="G31" s="136">
        <v>0.5</v>
      </c>
      <c r="H31" s="168" t="s">
        <v>32</v>
      </c>
      <c r="I31" s="79" t="s">
        <v>3</v>
      </c>
      <c r="J31" s="136">
        <v>0.8</v>
      </c>
    </row>
    <row r="32" spans="1:10" ht="15" customHeight="1">
      <c r="A32" s="77"/>
      <c r="B32" s="168" t="s">
        <v>22</v>
      </c>
      <c r="C32" s="79" t="s">
        <v>3</v>
      </c>
      <c r="D32" s="137">
        <v>17.733333333333299</v>
      </c>
      <c r="E32" s="168" t="s">
        <v>34</v>
      </c>
      <c r="F32" s="79" t="s">
        <v>3</v>
      </c>
      <c r="G32" s="137">
        <v>34.5</v>
      </c>
      <c r="H32" s="168" t="s">
        <v>65</v>
      </c>
      <c r="I32" s="79" t="s">
        <v>3</v>
      </c>
      <c r="J32" s="138">
        <v>130.333333333333</v>
      </c>
    </row>
    <row r="33" spans="1:10" ht="15" customHeight="1">
      <c r="A33" s="77"/>
      <c r="B33" s="168" t="s">
        <v>25</v>
      </c>
      <c r="C33" s="79" t="s">
        <v>3</v>
      </c>
      <c r="D33" s="137">
        <v>18.1666666666667</v>
      </c>
      <c r="E33" s="168" t="s">
        <v>57</v>
      </c>
      <c r="F33" s="79" t="s">
        <v>1</v>
      </c>
      <c r="G33" s="169">
        <v>0.09</v>
      </c>
      <c r="H33" s="168" t="s">
        <v>35</v>
      </c>
      <c r="I33" s="79" t="s">
        <v>3</v>
      </c>
      <c r="J33" s="136">
        <v>0.96666666666666701</v>
      </c>
    </row>
    <row r="34" spans="1:10" ht="15" customHeight="1">
      <c r="A34" s="77"/>
      <c r="B34" s="168" t="s">
        <v>50</v>
      </c>
      <c r="C34" s="79" t="s">
        <v>3</v>
      </c>
      <c r="D34" s="137">
        <v>48.1666666666667</v>
      </c>
      <c r="E34" s="168" t="s">
        <v>37</v>
      </c>
      <c r="F34" s="79" t="s">
        <v>3</v>
      </c>
      <c r="G34" s="137">
        <v>17.5</v>
      </c>
      <c r="H34" s="168" t="s">
        <v>38</v>
      </c>
      <c r="I34" s="79" t="s">
        <v>3</v>
      </c>
      <c r="J34" s="136">
        <v>8.81666666666667</v>
      </c>
    </row>
    <row r="35" spans="1:10" ht="15" customHeight="1">
      <c r="A35" s="77"/>
      <c r="B35" s="168" t="s">
        <v>51</v>
      </c>
      <c r="C35" s="79" t="s">
        <v>1</v>
      </c>
      <c r="D35" s="136">
        <v>7.31666666666667</v>
      </c>
      <c r="E35" s="168" t="s">
        <v>43</v>
      </c>
      <c r="F35" s="79" t="s">
        <v>3</v>
      </c>
      <c r="G35" s="137">
        <v>16.483333333333299</v>
      </c>
      <c r="H35" s="168" t="s">
        <v>44</v>
      </c>
      <c r="I35" s="79" t="s">
        <v>3</v>
      </c>
      <c r="J35" s="138">
        <v>93</v>
      </c>
    </row>
    <row r="36" spans="1:10" ht="15" customHeight="1">
      <c r="A36" s="77"/>
      <c r="B36" s="168" t="s">
        <v>42</v>
      </c>
      <c r="C36" s="79" t="s">
        <v>3</v>
      </c>
      <c r="D36" s="136">
        <v>8.0166666666666693</v>
      </c>
      <c r="E36" s="168" t="s">
        <v>6</v>
      </c>
      <c r="F36" s="79" t="s">
        <v>3</v>
      </c>
      <c r="G36" s="136">
        <v>0.5</v>
      </c>
      <c r="H36" s="168" t="s">
        <v>45</v>
      </c>
      <c r="I36" s="79" t="s">
        <v>3</v>
      </c>
      <c r="J36" s="137">
        <v>11.1666666666667</v>
      </c>
    </row>
    <row r="37" spans="1:10" ht="15" customHeight="1">
      <c r="A37" s="77"/>
      <c r="B37" s="168" t="s">
        <v>8</v>
      </c>
      <c r="C37" s="79" t="s">
        <v>3</v>
      </c>
      <c r="D37" s="136">
        <v>0.55000000000000004</v>
      </c>
      <c r="E37" s="168" t="s">
        <v>9</v>
      </c>
      <c r="F37" s="79" t="s">
        <v>3</v>
      </c>
      <c r="G37" s="136">
        <v>7.8666666666666698</v>
      </c>
      <c r="H37" s="78" t="s">
        <v>334</v>
      </c>
      <c r="I37" s="79" t="s">
        <v>334</v>
      </c>
      <c r="J37" s="138" t="s">
        <v>334</v>
      </c>
    </row>
    <row r="38" spans="1:10" ht="15" customHeight="1">
      <c r="A38" s="77"/>
      <c r="B38" s="163" t="s">
        <v>137</v>
      </c>
      <c r="C38" s="164"/>
      <c r="D38" s="165"/>
      <c r="E38" s="164"/>
      <c r="F38" s="164"/>
      <c r="G38" s="166"/>
      <c r="H38" s="164"/>
      <c r="I38" s="164"/>
      <c r="J38" s="167"/>
    </row>
    <row r="39" spans="1:10" ht="15" customHeight="1">
      <c r="A39" s="77"/>
      <c r="B39" s="168" t="s">
        <v>132</v>
      </c>
      <c r="C39" s="79" t="s">
        <v>3</v>
      </c>
      <c r="D39" s="169">
        <v>1.4166666666666701E-2</v>
      </c>
      <c r="E39" s="168" t="s">
        <v>133</v>
      </c>
      <c r="F39" s="79" t="s">
        <v>3</v>
      </c>
      <c r="G39" s="169">
        <v>6.6666666666666697E-3</v>
      </c>
      <c r="H39" s="78" t="s">
        <v>334</v>
      </c>
      <c r="I39" s="79" t="s">
        <v>334</v>
      </c>
      <c r="J39" s="138" t="s">
        <v>334</v>
      </c>
    </row>
    <row r="40" spans="1:10" ht="15" customHeight="1">
      <c r="A40" s="77"/>
      <c r="B40" s="163" t="s">
        <v>138</v>
      </c>
      <c r="C40" s="164"/>
      <c r="D40" s="165"/>
      <c r="E40" s="164"/>
      <c r="F40" s="164"/>
      <c r="G40" s="166"/>
      <c r="H40" s="164"/>
      <c r="I40" s="164"/>
      <c r="J40" s="167"/>
    </row>
    <row r="41" spans="1:10" ht="15" customHeight="1">
      <c r="A41" s="77"/>
      <c r="B41" s="168" t="s">
        <v>203</v>
      </c>
      <c r="C41" s="79" t="s">
        <v>1</v>
      </c>
      <c r="D41" s="136">
        <v>13.22</v>
      </c>
      <c r="E41" s="168" t="s">
        <v>114</v>
      </c>
      <c r="F41" s="79" t="s">
        <v>1</v>
      </c>
      <c r="G41" s="136">
        <v>3.2</v>
      </c>
      <c r="H41" s="168" t="s">
        <v>204</v>
      </c>
      <c r="I41" s="79" t="s">
        <v>1</v>
      </c>
      <c r="J41" s="136">
        <v>54.994999999999997</v>
      </c>
    </row>
    <row r="42" spans="1:10" ht="15" customHeight="1">
      <c r="A42" s="77"/>
      <c r="B42" s="168" t="s">
        <v>111</v>
      </c>
      <c r="C42" s="79" t="s">
        <v>1</v>
      </c>
      <c r="D42" s="136">
        <v>4.2300000000000004</v>
      </c>
      <c r="E42" s="168" t="s">
        <v>115</v>
      </c>
      <c r="F42" s="79" t="s">
        <v>1</v>
      </c>
      <c r="G42" s="169">
        <v>7.6499999999999999E-2</v>
      </c>
      <c r="H42" s="168" t="s">
        <v>205</v>
      </c>
      <c r="I42" s="79" t="s">
        <v>1</v>
      </c>
      <c r="J42" s="169">
        <v>0.58299999999999996</v>
      </c>
    </row>
    <row r="43" spans="1:10" ht="15" customHeight="1">
      <c r="A43" s="77"/>
      <c r="B43" s="168" t="s">
        <v>206</v>
      </c>
      <c r="C43" s="79" t="s">
        <v>1</v>
      </c>
      <c r="D43" s="136">
        <v>11.62</v>
      </c>
      <c r="E43" s="168" t="s">
        <v>207</v>
      </c>
      <c r="F43" s="79" t="s">
        <v>1</v>
      </c>
      <c r="G43" s="136">
        <v>2.9</v>
      </c>
      <c r="H43" s="168" t="s">
        <v>64</v>
      </c>
      <c r="I43" s="79" t="s">
        <v>1</v>
      </c>
      <c r="J43" s="136">
        <v>103.16500000000001</v>
      </c>
    </row>
    <row r="44" spans="1:10" ht="15" customHeight="1">
      <c r="A44" s="77"/>
      <c r="B44" s="168" t="s">
        <v>208</v>
      </c>
      <c r="C44" s="79" t="s">
        <v>1</v>
      </c>
      <c r="D44" s="136">
        <v>3.46</v>
      </c>
      <c r="E44" s="168" t="s">
        <v>209</v>
      </c>
      <c r="F44" s="79" t="s">
        <v>1</v>
      </c>
      <c r="G44" s="169">
        <v>0.23899999999999999</v>
      </c>
      <c r="H44" s="78" t="s">
        <v>334</v>
      </c>
      <c r="I44" s="79" t="s">
        <v>334</v>
      </c>
      <c r="J44" s="138" t="s">
        <v>334</v>
      </c>
    </row>
    <row r="45" spans="1:10" ht="15" customHeight="1">
      <c r="A45" s="77"/>
      <c r="B45" s="168" t="s">
        <v>117</v>
      </c>
      <c r="C45" s="79" t="s">
        <v>1</v>
      </c>
      <c r="D45" s="136">
        <v>3.62</v>
      </c>
      <c r="E45" s="168" t="s">
        <v>59</v>
      </c>
      <c r="F45" s="79" t="s">
        <v>1</v>
      </c>
      <c r="G45" s="136">
        <v>1.36753163543168</v>
      </c>
      <c r="H45" s="78" t="s">
        <v>334</v>
      </c>
      <c r="I45" s="79" t="s">
        <v>334</v>
      </c>
      <c r="J45" s="138" t="s">
        <v>334</v>
      </c>
    </row>
    <row r="46" spans="1:10" ht="15" customHeight="1">
      <c r="A46" s="77"/>
      <c r="B46" s="163" t="s">
        <v>139</v>
      </c>
      <c r="C46" s="164"/>
      <c r="D46" s="165"/>
      <c r="E46" s="164"/>
      <c r="F46" s="164"/>
      <c r="G46" s="166"/>
      <c r="H46" s="164"/>
      <c r="I46" s="164"/>
      <c r="J46" s="167"/>
    </row>
    <row r="47" spans="1:10" ht="15" customHeight="1" thickBot="1">
      <c r="A47" s="77"/>
      <c r="B47" s="177" t="s">
        <v>116</v>
      </c>
      <c r="C47" s="176" t="s">
        <v>1</v>
      </c>
      <c r="D47" s="178">
        <v>0.47</v>
      </c>
      <c r="E47" s="175" t="s">
        <v>334</v>
      </c>
      <c r="F47" s="176" t="s">
        <v>334</v>
      </c>
      <c r="G47" s="179" t="s">
        <v>334</v>
      </c>
      <c r="H47" s="175" t="s">
        <v>334</v>
      </c>
      <c r="I47" s="176" t="s">
        <v>334</v>
      </c>
      <c r="J47" s="180" t="s">
        <v>334</v>
      </c>
    </row>
    <row r="48" spans="1:10" ht="15.75" thickTop="1"/>
  </sheetData>
  <conditionalFormatting sqref="B3:J47">
    <cfRule type="expression" dxfId="257" priority="11">
      <formula>IF(IndVal_IsBlnkRow*IndVal_IsBlnkRowNext=1,TRUE,FALSE)</formula>
    </cfRule>
  </conditionalFormatting>
  <conditionalFormatting sqref="I3:I47 C3:C47 F3:F47">
    <cfRule type="expression" dxfId="256" priority="12">
      <formula>IndVal_LimitValDiffUOM</formula>
    </cfRule>
  </conditionalFormatting>
  <hyperlinks>
    <hyperlink ref="B4" location="'4-Acid'!$A$41" display="'4-Acid'!$A$41"/>
    <hyperlink ref="E4" location="'4-Acid'!$A$361" display="'4-Acid'!$A$361"/>
    <hyperlink ref="H4" location="'4-Acid'!$A$694" display="'4-Acid'!$A$694"/>
    <hyperlink ref="B5" location="'4-Acid'!$A$58" display="'4-Acid'!$A$58"/>
    <hyperlink ref="E5" location="'4-Acid'!$A$374" display="'4-Acid'!$A$374"/>
    <hyperlink ref="H5" location="'4-Acid'!$A$711" display="'4-Acid'!$A$711"/>
    <hyperlink ref="B6" location="'4-Acid'!$A$75" display="'4-Acid'!$A$75"/>
    <hyperlink ref="E6" location="'4-Acid'!$A$387" display="'4-Acid'!$A$387"/>
    <hyperlink ref="H6" location="'4-Acid'!$A$724" display="'4-Acid'!$A$724"/>
    <hyperlink ref="B7" location="'4-Acid'!$A$92" display="'4-Acid'!$A$92"/>
    <hyperlink ref="E7" location="'4-Acid'!$A$404" display="'4-Acid'!$A$404"/>
    <hyperlink ref="H7" location="'4-Acid'!$A$741" display="'4-Acid'!$A$741"/>
    <hyperlink ref="B8" location="'4-Acid'!$A$109" display="'4-Acid'!$A$109"/>
    <hyperlink ref="E8" location="'4-Acid'!$A$421" display="'4-Acid'!$A$421"/>
    <hyperlink ref="H8" location="'4-Acid'!$A$758" display="'4-Acid'!$A$758"/>
    <hyperlink ref="B9" location="'4-Acid'!$A$126" display="'4-Acid'!$A$126"/>
    <hyperlink ref="E9" location="'4-Acid'!$A$438" display="'4-Acid'!$A$438"/>
    <hyperlink ref="H9" location="'4-Acid'!$A$775" display="'4-Acid'!$A$775"/>
    <hyperlink ref="B10" location="'4-Acid'!$A$143" display="'4-Acid'!$A$143"/>
    <hyperlink ref="E10" location="'4-Acid'!$A$451" display="'4-Acid'!$A$451"/>
    <hyperlink ref="H10" location="'4-Acid'!$A$788" display="'4-Acid'!$A$788"/>
    <hyperlink ref="B11" location="'4-Acid'!$A$160" display="'4-Acid'!$A$160"/>
    <hyperlink ref="E11" location="'4-Acid'!$A$468" display="'4-Acid'!$A$468"/>
    <hyperlink ref="H11" location="'4-Acid'!$A$805" display="'4-Acid'!$A$805"/>
    <hyperlink ref="B12" location="'4-Acid'!$A$177" display="'4-Acid'!$A$177"/>
    <hyperlink ref="E12" location="'4-Acid'!$A$502" display="'4-Acid'!$A$502"/>
    <hyperlink ref="H12" location="'4-Acid'!$A$822" display="'4-Acid'!$A$822"/>
    <hyperlink ref="B13" location="'4-Acid'!$A$194" display="'4-Acid'!$A$194"/>
    <hyperlink ref="E13" location="'4-Acid'!$A$519" display="'4-Acid'!$A$519"/>
    <hyperlink ref="H13" location="'4-Acid'!$A$839" display="'4-Acid'!$A$839"/>
    <hyperlink ref="B14" location="'4-Acid'!$A$211" display="'4-Acid'!$A$211"/>
    <hyperlink ref="E14" location="'4-Acid'!$A$536" display="'4-Acid'!$A$536"/>
    <hyperlink ref="H14" location="'4-Acid'!$A$852" display="'4-Acid'!$A$852"/>
    <hyperlink ref="B15" location="'4-Acid'!$A$241" display="'4-Acid'!$A$241"/>
    <hyperlink ref="E15" location="'4-Acid'!$A$549" display="'4-Acid'!$A$549"/>
    <hyperlink ref="H15" location="'4-Acid'!$A$865" display="'4-Acid'!$A$865"/>
    <hyperlink ref="B16" location="'4-Acid'!$A$254" display="'4-Acid'!$A$254"/>
    <hyperlink ref="E16" location="'4-Acid'!$A$566" display="'4-Acid'!$A$566"/>
    <hyperlink ref="H16" location="'4-Acid'!$A$882" display="'4-Acid'!$A$882"/>
    <hyperlink ref="B17" location="'4-Acid'!$A$267" display="'4-Acid'!$A$267"/>
    <hyperlink ref="E17" location="'4-Acid'!$A$583" display="'4-Acid'!$A$583"/>
    <hyperlink ref="H17" location="'4-Acid'!$A$899" display="'4-Acid'!$A$899"/>
    <hyperlink ref="B18" location="'4-Acid'!$A$280" display="'4-Acid'!$A$280"/>
    <hyperlink ref="E18" location="'4-Acid'!$A$600" display="'4-Acid'!$A$600"/>
    <hyperlink ref="H18" location="'4-Acid'!$A$916" display="'4-Acid'!$A$916"/>
    <hyperlink ref="B19" location="'4-Acid'!$A$297" display="'4-Acid'!$A$297"/>
    <hyperlink ref="E19" location="'4-Acid'!$A$613" display="'4-Acid'!$A$613"/>
    <hyperlink ref="H19" location="'4-Acid'!$A$933" display="'4-Acid'!$A$933"/>
    <hyperlink ref="B20" location="'4-Acid'!$A$314" display="'4-Acid'!$A$314"/>
    <hyperlink ref="E20" location="'4-Acid'!$A$630" display="'4-Acid'!$A$630"/>
    <hyperlink ref="H20" location="'4-Acid'!$A$946" display="'4-Acid'!$A$946"/>
    <hyperlink ref="B21" location="'4-Acid'!$A$327" display="'4-Acid'!$A$327"/>
    <hyperlink ref="E21" location="'4-Acid'!$A$660" display="'4-Acid'!$A$660"/>
    <hyperlink ref="H21" location="'4-Acid'!$A$963" display="'4-Acid'!$A$963"/>
    <hyperlink ref="B22" location="'4-Acid'!$A$344" display="'4-Acid'!$A$344"/>
    <hyperlink ref="E22" location="'4-Acid'!$A$677" display="'4-Acid'!$A$677"/>
    <hyperlink ref="B24" location="'Aqua Regia'!$A$1" display="'Aqua Regia'!$A$1"/>
    <hyperlink ref="E24" location="'Aqua Regia'!$A$296" display="'Aqua Regia'!$A$296"/>
    <hyperlink ref="H24" location="'Aqua Regia'!$A$568" display="'Aqua Regia'!$A$568"/>
    <hyperlink ref="B25" location="'Aqua Regia'!$A$41" display="'Aqua Regia'!$A$41"/>
    <hyperlink ref="E25" location="'Aqua Regia'!$A$313" display="'Aqua Regia'!$A$313"/>
    <hyperlink ref="H25" location="'Aqua Regia'!$A$585" display="'Aqua Regia'!$A$585"/>
    <hyperlink ref="B26" location="'Aqua Regia'!$A$58" display="'Aqua Regia'!$A$58"/>
    <hyperlink ref="E26" location="'Aqua Regia'!$A$330" display="'Aqua Regia'!$A$330"/>
    <hyperlink ref="H26" location="'Aqua Regia'!$A$602" display="'Aqua Regia'!$A$602"/>
    <hyperlink ref="B27" location="'Aqua Regia'!$A$92" display="'Aqua Regia'!$A$92"/>
    <hyperlink ref="E27" location="'Aqua Regia'!$A$347" display="'Aqua Regia'!$A$347"/>
    <hyperlink ref="H27" location="'Aqua Regia'!$A$619" display="'Aqua Regia'!$A$619"/>
    <hyperlink ref="B28" location="'Aqua Regia'!$A$109" display="'Aqua Regia'!$A$109"/>
    <hyperlink ref="E28" location="'Aqua Regia'!$A$364" display="'Aqua Regia'!$A$364"/>
    <hyperlink ref="H28" location="'Aqua Regia'!$A$636" display="'Aqua Regia'!$A$636"/>
    <hyperlink ref="B29" location="'Aqua Regia'!$A$126" display="'Aqua Regia'!$A$126"/>
    <hyperlink ref="E29" location="'Aqua Regia'!$A$381" display="'Aqua Regia'!$A$381"/>
    <hyperlink ref="H29" location="'Aqua Regia'!$A$653" display="'Aqua Regia'!$A$653"/>
    <hyperlink ref="B30" location="'Aqua Regia'!$A$143" display="'Aqua Regia'!$A$143"/>
    <hyperlink ref="E30" location="'Aqua Regia'!$A$415" display="'Aqua Regia'!$A$415"/>
    <hyperlink ref="H30" location="'Aqua Regia'!$A$670" display="'Aqua Regia'!$A$670"/>
    <hyperlink ref="B31" location="'Aqua Regia'!$A$160" display="'Aqua Regia'!$A$160"/>
    <hyperlink ref="E31" location="'Aqua Regia'!$A$432" display="'Aqua Regia'!$A$432"/>
    <hyperlink ref="H31" location="'Aqua Regia'!$A$687" display="'Aqua Regia'!$A$687"/>
    <hyperlink ref="B32" location="'Aqua Regia'!$A$177" display="'Aqua Regia'!$A$177"/>
    <hyperlink ref="E32" location="'Aqua Regia'!$A$449" display="'Aqua Regia'!$A$449"/>
    <hyperlink ref="H32" location="'Aqua Regia'!$A$704" display="'Aqua Regia'!$A$704"/>
    <hyperlink ref="B33" location="'Aqua Regia'!$A$194" display="'Aqua Regia'!$A$194"/>
    <hyperlink ref="E33" location="'Aqua Regia'!$A$466" display="'Aqua Regia'!$A$466"/>
    <hyperlink ref="H33" location="'Aqua Regia'!$A$721" display="'Aqua Regia'!$A$721"/>
    <hyperlink ref="B34" location="'Aqua Regia'!$A$211" display="'Aqua Regia'!$A$211"/>
    <hyperlink ref="E34" location="'Aqua Regia'!$A$483" display="'Aqua Regia'!$A$483"/>
    <hyperlink ref="H34" location="'Aqua Regia'!$A$738" display="'Aqua Regia'!$A$738"/>
    <hyperlink ref="B35" location="'Aqua Regia'!$A$245" display="'Aqua Regia'!$A$245"/>
    <hyperlink ref="E35" location="'Aqua Regia'!$A$500" display="'Aqua Regia'!$A$500"/>
    <hyperlink ref="H35" location="'Aqua Regia'!$A$755" display="'Aqua Regia'!$A$755"/>
    <hyperlink ref="B36" location="'Aqua Regia'!$A$262" display="'Aqua Regia'!$A$262"/>
    <hyperlink ref="E36" location="'Aqua Regia'!$A$534" display="'Aqua Regia'!$A$534"/>
    <hyperlink ref="H36" location="'Aqua Regia'!$A$772" display="'Aqua Regia'!$A$772"/>
    <hyperlink ref="B37" location="'Aqua Regia'!$A$279" display="'Aqua Regia'!$A$279"/>
    <hyperlink ref="E37" location="'Aqua Regia'!$A$551" display="'Aqua Regia'!$A$551"/>
    <hyperlink ref="B39" location="'Fire Assay'!$A$55" display="'Fire Assay'!$A$55"/>
    <hyperlink ref="E39" location="'Fire Assay'!$A$72" display="'Fire Assay'!$A$72"/>
    <hyperlink ref="B41" location="'Fusion XRF'!$A$1" display="'Fusion XRF'!$A$1"/>
    <hyperlink ref="E41" location="'Fusion XRF'!$A$89" display="'Fusion XRF'!$A$89"/>
    <hyperlink ref="H41" location="'Fusion XRF'!$A$154" display="'Fusion XRF'!$A$154"/>
    <hyperlink ref="B42" location="'Fusion XRF'!$A$14" display="'Fusion XRF'!$A$14"/>
    <hyperlink ref="E42" location="'Fusion XRF'!$A$102" display="'Fusion XRF'!$A$102"/>
    <hyperlink ref="H42" location="'Fusion XRF'!$A$167" display="'Fusion XRF'!$A$167"/>
    <hyperlink ref="B43" location="'Fusion XRF'!$A$50" display="'Fusion XRF'!$A$50"/>
    <hyperlink ref="E43" location="'Fusion XRF'!$A$115" display="'Fusion XRF'!$A$115"/>
    <hyperlink ref="H43" location="'Fusion XRF'!$A$180" display="'Fusion XRF'!$A$180"/>
    <hyperlink ref="B44" location="'Fusion XRF'!$A$63" display="'Fusion XRF'!$A$63"/>
    <hyperlink ref="E44" location="'Fusion XRF'!$A$128" display="'Fusion XRF'!$A$128"/>
    <hyperlink ref="B45" location="'Fusion XRF'!$A$76" display="'Fusion XRF'!$A$76"/>
    <hyperlink ref="E45" location="'Fusion XRF'!$A$141" display="'Fusion XRF'!$A$141"/>
    <hyperlink ref="B47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8" hidden="1" customWidth="1" outlineLevel="1"/>
    <col min="2" max="2" width="9.33203125" style="8" hidden="1" customWidth="1" outlineLevel="1"/>
    <col min="3" max="3" width="6.88671875" style="8" hidden="1" customWidth="1" outlineLevel="1"/>
    <col min="4" max="4" width="5.109375" style="8" hidden="1" customWidth="1" outlineLevel="1"/>
    <col min="5" max="8" width="5" style="8" hidden="1" customWidth="1" outlineLevel="1"/>
    <col min="9" max="11" width="6.109375" style="8" hidden="1" customWidth="1" outlineLevel="1"/>
    <col min="12" max="13" width="5" style="8" hidden="1" customWidth="1" outlineLevel="1"/>
    <col min="14" max="14" width="3.88671875" style="8" hidden="1" customWidth="1" outlineLevel="1"/>
    <col min="15" max="15" width="9.33203125" style="8" hidden="1" customWidth="1" outlineLevel="1"/>
    <col min="16" max="16" width="6.88671875" style="8" hidden="1" customWidth="1" outlineLevel="1"/>
    <col min="17" max="17" width="5.109375" style="8" hidden="1" customWidth="1" outlineLevel="1"/>
    <col min="18" max="21" width="5" style="8" hidden="1" customWidth="1" outlineLevel="1"/>
    <col min="22" max="24" width="6.109375" style="8" hidden="1" customWidth="1" outlineLevel="1"/>
    <col min="25" max="26" width="5" style="8" hidden="1" customWidth="1" outlineLevel="1"/>
    <col min="27" max="27" width="3" style="8" customWidth="1" collapsed="1"/>
    <col min="28" max="28" width="9.33203125" style="8" customWidth="1"/>
    <col min="29" max="29" width="6.88671875" style="8" customWidth="1"/>
    <col min="30" max="30" width="5.109375" style="8" customWidth="1"/>
    <col min="31" max="34" width="5" style="8" customWidth="1"/>
    <col min="35" max="37" width="6.109375" style="8" customWidth="1"/>
    <col min="38" max="39" width="5" style="8" customWidth="1"/>
    <col min="40" max="40" width="3.5546875" style="8" customWidth="1"/>
    <col min="41" max="41" width="9.33203125" style="8" customWidth="1"/>
    <col min="42" max="42" width="6.88671875" style="8" customWidth="1"/>
    <col min="43" max="43" width="5.109375" style="8" customWidth="1"/>
    <col min="44" max="47" width="5" style="8" customWidth="1"/>
    <col min="48" max="50" width="6.109375" style="8" customWidth="1"/>
    <col min="51" max="52" width="5" style="8" customWidth="1"/>
    <col min="53" max="16384" width="8.88671875" style="8"/>
  </cols>
  <sheetData>
    <row r="1" spans="1:52" ht="15" customHeight="1">
      <c r="A1" s="68" t="s">
        <v>103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B1" s="69" t="s">
        <v>100</v>
      </c>
      <c r="AC1" s="69" t="e">
        <f>Parms_Tmplt</f>
        <v>#REF!</v>
      </c>
      <c r="AD1" s="49"/>
      <c r="AE1" s="49"/>
      <c r="AF1" s="50"/>
      <c r="AG1" s="50"/>
      <c r="AH1" s="50"/>
      <c r="AI1" s="50"/>
      <c r="AJ1" s="50"/>
      <c r="AK1" s="50"/>
      <c r="AL1" s="50"/>
      <c r="AM1" s="50"/>
      <c r="AO1" s="3" t="s">
        <v>81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3" spans="1:52" s="22" customFormat="1" ht="15" customHeight="1" thickBot="1">
      <c r="A3" s="21"/>
      <c r="B3" s="231" t="e">
        <f>"Within-Lab Performance Gates for "&amp;CRMCode</f>
        <v>#REF!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1"/>
      <c r="O3" s="231" t="e">
        <f>"Between-Lab Performance Gates for "&amp;CRMCode</f>
        <v>#REF!</v>
      </c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B3" s="231" t="e">
        <f ca="1">PG_Val</f>
        <v>#REF!</v>
      </c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1"/>
      <c r="AO3" s="231" t="e">
        <f ca="1">PG_Val</f>
        <v>#REF!</v>
      </c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</row>
    <row r="4" spans="1:52" s="20" customFormat="1" ht="15" customHeight="1" thickTop="1">
      <c r="A4" s="247" t="s">
        <v>86</v>
      </c>
      <c r="B4" s="233" t="s">
        <v>2</v>
      </c>
      <c r="C4" s="235" t="s">
        <v>70</v>
      </c>
      <c r="D4" s="237" t="s">
        <v>71</v>
      </c>
      <c r="E4" s="238"/>
      <c r="F4" s="238"/>
      <c r="G4" s="238"/>
      <c r="H4" s="239"/>
      <c r="I4" s="240" t="s">
        <v>72</v>
      </c>
      <c r="J4" s="241"/>
      <c r="K4" s="242"/>
      <c r="L4" s="243" t="s">
        <v>73</v>
      </c>
      <c r="M4" s="244"/>
      <c r="N4" s="19"/>
      <c r="O4" s="233" t="s">
        <v>2</v>
      </c>
      <c r="P4" s="235" t="s">
        <v>70</v>
      </c>
      <c r="Q4" s="237" t="s">
        <v>71</v>
      </c>
      <c r="R4" s="238"/>
      <c r="S4" s="238"/>
      <c r="T4" s="238"/>
      <c r="U4" s="239"/>
      <c r="V4" s="240" t="s">
        <v>72</v>
      </c>
      <c r="W4" s="241"/>
      <c r="X4" s="242"/>
      <c r="Y4" s="243" t="s">
        <v>73</v>
      </c>
      <c r="Z4" s="244"/>
      <c r="AB4" s="233" t="s">
        <v>2</v>
      </c>
      <c r="AC4" s="235" t="s">
        <v>70</v>
      </c>
      <c r="AD4" s="237" t="s">
        <v>71</v>
      </c>
      <c r="AE4" s="238"/>
      <c r="AF4" s="238"/>
      <c r="AG4" s="238"/>
      <c r="AH4" s="239"/>
      <c r="AI4" s="240" t="s">
        <v>72</v>
      </c>
      <c r="AJ4" s="241"/>
      <c r="AK4" s="242"/>
      <c r="AL4" s="243" t="s">
        <v>73</v>
      </c>
      <c r="AM4" s="244"/>
      <c r="AN4" s="19"/>
      <c r="AO4" s="233" t="s">
        <v>2</v>
      </c>
      <c r="AP4" s="235" t="s">
        <v>70</v>
      </c>
      <c r="AQ4" s="237" t="s">
        <v>71</v>
      </c>
      <c r="AR4" s="238"/>
      <c r="AS4" s="238"/>
      <c r="AT4" s="238"/>
      <c r="AU4" s="239"/>
      <c r="AV4" s="240" t="s">
        <v>72</v>
      </c>
      <c r="AW4" s="241"/>
      <c r="AX4" s="242"/>
      <c r="AY4" s="243" t="s">
        <v>73</v>
      </c>
      <c r="AZ4" s="244"/>
    </row>
    <row r="5" spans="1:52" s="20" customFormat="1" ht="15" customHeight="1">
      <c r="A5" s="248"/>
      <c r="B5" s="234"/>
      <c r="C5" s="236"/>
      <c r="D5" s="23" t="s">
        <v>85</v>
      </c>
      <c r="E5" s="24" t="s">
        <v>74</v>
      </c>
      <c r="F5" s="24" t="s">
        <v>75</v>
      </c>
      <c r="G5" s="24" t="s">
        <v>76</v>
      </c>
      <c r="H5" s="25" t="s">
        <v>77</v>
      </c>
      <c r="I5" s="26" t="s">
        <v>78</v>
      </c>
      <c r="J5" s="24" t="s">
        <v>79</v>
      </c>
      <c r="K5" s="27" t="s">
        <v>80</v>
      </c>
      <c r="L5" s="23" t="s">
        <v>68</v>
      </c>
      <c r="M5" s="25" t="s">
        <v>69</v>
      </c>
      <c r="N5" s="19"/>
      <c r="O5" s="245"/>
      <c r="P5" s="246"/>
      <c r="Q5" s="40" t="s">
        <v>67</v>
      </c>
      <c r="R5" s="41" t="s">
        <v>74</v>
      </c>
      <c r="S5" s="41" t="s">
        <v>75</v>
      </c>
      <c r="T5" s="41" t="s">
        <v>76</v>
      </c>
      <c r="U5" s="42" t="s">
        <v>77</v>
      </c>
      <c r="V5" s="43" t="s">
        <v>78</v>
      </c>
      <c r="W5" s="41" t="s">
        <v>79</v>
      </c>
      <c r="X5" s="44" t="s">
        <v>80</v>
      </c>
      <c r="Y5" s="40" t="s">
        <v>68</v>
      </c>
      <c r="Z5" s="42" t="s">
        <v>69</v>
      </c>
      <c r="AB5" s="234"/>
      <c r="AC5" s="236"/>
      <c r="AD5" s="23" t="s">
        <v>85</v>
      </c>
      <c r="AE5" s="24" t="s">
        <v>74</v>
      </c>
      <c r="AF5" s="24" t="s">
        <v>75</v>
      </c>
      <c r="AG5" s="24" t="s">
        <v>76</v>
      </c>
      <c r="AH5" s="25" t="s">
        <v>77</v>
      </c>
      <c r="AI5" s="26" t="s">
        <v>78</v>
      </c>
      <c r="AJ5" s="24" t="s">
        <v>79</v>
      </c>
      <c r="AK5" s="27" t="s">
        <v>80</v>
      </c>
      <c r="AL5" s="23" t="s">
        <v>68</v>
      </c>
      <c r="AM5" s="25" t="s">
        <v>69</v>
      </c>
      <c r="AN5" s="19"/>
      <c r="AO5" s="245"/>
      <c r="AP5" s="246"/>
      <c r="AQ5" s="40" t="s">
        <v>67</v>
      </c>
      <c r="AR5" s="41" t="s">
        <v>74</v>
      </c>
      <c r="AS5" s="41" t="s">
        <v>75</v>
      </c>
      <c r="AT5" s="41" t="s">
        <v>76</v>
      </c>
      <c r="AU5" s="42" t="s">
        <v>77</v>
      </c>
      <c r="AV5" s="43" t="s">
        <v>78</v>
      </c>
      <c r="AW5" s="41" t="s">
        <v>79</v>
      </c>
      <c r="AX5" s="44" t="s">
        <v>80</v>
      </c>
      <c r="AY5" s="40" t="s">
        <v>68</v>
      </c>
      <c r="AZ5" s="42" t="s">
        <v>69</v>
      </c>
    </row>
    <row r="6" spans="1:52" ht="15" customHeight="1">
      <c r="A6" s="62" t="s">
        <v>0</v>
      </c>
      <c r="B6" s="9" t="s">
        <v>82</v>
      </c>
      <c r="C6" s="10">
        <v>1.2933625000000002</v>
      </c>
      <c r="D6" s="11">
        <v>1.5136623836404073E-2</v>
      </c>
      <c r="E6" s="12">
        <v>1.2630892523271919</v>
      </c>
      <c r="F6" s="12">
        <v>1.3236357476728084</v>
      </c>
      <c r="G6" s="12">
        <v>1.247952628490788</v>
      </c>
      <c r="H6" s="13">
        <v>1.3387723715092124</v>
      </c>
      <c r="I6" s="14">
        <v>1.1703311203474719E-2</v>
      </c>
      <c r="J6" s="15">
        <v>2.3406622406949438E-2</v>
      </c>
      <c r="K6" s="16">
        <v>3.5109933610424159E-2</v>
      </c>
      <c r="L6" s="11">
        <v>1.2286943750000001</v>
      </c>
      <c r="M6" s="13">
        <v>1.3580306250000003</v>
      </c>
      <c r="N6" s="30"/>
      <c r="O6" s="45" t="s">
        <v>82</v>
      </c>
      <c r="P6" s="59">
        <v>1.2933625000000002</v>
      </c>
      <c r="Q6" s="46">
        <v>1.5136623836404073E-2</v>
      </c>
      <c r="R6" s="70">
        <v>1.2630892523271919</v>
      </c>
      <c r="S6" s="70">
        <v>1.3236357476728084</v>
      </c>
      <c r="T6" s="70">
        <v>1.247952628490788</v>
      </c>
      <c r="U6" s="60">
        <v>1.3387723715092124</v>
      </c>
      <c r="V6" s="61">
        <v>1.1703311203474719E-2</v>
      </c>
      <c r="W6" s="71">
        <v>2.3406622406949438E-2</v>
      </c>
      <c r="X6" s="72">
        <v>3.5109933610424159E-2</v>
      </c>
      <c r="Y6" s="46">
        <v>1.2286943750000001</v>
      </c>
      <c r="Z6" s="60">
        <v>1.3580306250000003</v>
      </c>
      <c r="AA6" s="31"/>
      <c r="AB6" s="9" t="e">
        <f>PG_ConstNmRout</f>
        <v>#REF!</v>
      </c>
      <c r="AC6" s="10" t="e">
        <f ca="1">PG_ValUOMxRout</f>
        <v>#REF!</v>
      </c>
      <c r="AD6" s="11" t="e">
        <f ca="1">PG_ValUOMxRout</f>
        <v>#REF!</v>
      </c>
      <c r="AE6" s="12" t="e">
        <f ca="1">PG_ValUOMxRout</f>
        <v>#REF!</v>
      </c>
      <c r="AF6" s="12" t="e">
        <f ca="1">PG_ValUOMxRout</f>
        <v>#REF!</v>
      </c>
      <c r="AG6" s="12" t="e">
        <f ca="1">PG_ValUOMxRout</f>
        <v>#REF!</v>
      </c>
      <c r="AH6" s="13" t="e">
        <f ca="1">PG_ValUOMxRout</f>
        <v>#REF!</v>
      </c>
      <c r="AI6" s="14">
        <f ca="1">PG_ValRout</f>
        <v>1.1703311203474719E-2</v>
      </c>
      <c r="AJ6" s="15">
        <f ca="1">PG_ValRout</f>
        <v>2.3406622406949438E-2</v>
      </c>
      <c r="AK6" s="16">
        <f ca="1">PG_ValRout</f>
        <v>3.5109933610424159E-2</v>
      </c>
      <c r="AL6" s="11" t="e">
        <f ca="1">PG_ValUOMxRout</f>
        <v>#REF!</v>
      </c>
      <c r="AM6" s="13" t="e">
        <f ca="1">PG_ValUOMxRout</f>
        <v>#REF!</v>
      </c>
      <c r="AN6" s="30"/>
      <c r="AO6" s="45" t="e">
        <f>PG_ConstNmRand</f>
        <v>#REF!</v>
      </c>
      <c r="AP6" s="59" t="e">
        <f ca="1">PG_ValUOMxRand</f>
        <v>#REF!</v>
      </c>
      <c r="AQ6" s="46" t="e">
        <f ca="1">PG_ValUOMxRand</f>
        <v>#REF!</v>
      </c>
      <c r="AR6" s="70" t="e">
        <f ca="1">PG_ValUOMxRand</f>
        <v>#REF!</v>
      </c>
      <c r="AS6" s="70" t="e">
        <f ca="1">PG_ValUOMxRand</f>
        <v>#REF!</v>
      </c>
      <c r="AT6" s="70" t="e">
        <f ca="1">PG_ValUOMxRand</f>
        <v>#REF!</v>
      </c>
      <c r="AU6" s="60" t="e">
        <f ca="1">PG_ValUOMxRand</f>
        <v>#REF!</v>
      </c>
      <c r="AV6" s="61">
        <f ca="1">PG_ValRand</f>
        <v>1.1703311203474719E-2</v>
      </c>
      <c r="AW6" s="71">
        <f ca="1">PG_ValRand</f>
        <v>2.3406622406949438E-2</v>
      </c>
      <c r="AX6" s="72">
        <f ca="1">PG_ValRand</f>
        <v>3.5109933610424159E-2</v>
      </c>
      <c r="AY6" s="46" t="e">
        <f ca="1">PG_ValUOMxRand</f>
        <v>#REF!</v>
      </c>
      <c r="AZ6" s="60" t="e">
        <f ca="1">PG_ValUOMxRand</f>
        <v>#REF!</v>
      </c>
    </row>
    <row r="7" spans="1:52" ht="15" customHeight="1">
      <c r="A7" s="63" t="s">
        <v>88</v>
      </c>
      <c r="B7" s="9" t="s">
        <v>83</v>
      </c>
      <c r="C7" s="10">
        <v>1.2703423295454543</v>
      </c>
      <c r="D7" s="11">
        <v>1.1306252148685211E-2</v>
      </c>
      <c r="E7" s="12">
        <v>1.247729825248084</v>
      </c>
      <c r="F7" s="12">
        <v>1.2929548338428247</v>
      </c>
      <c r="G7" s="12">
        <v>1.2364235730993987</v>
      </c>
      <c r="H7" s="13">
        <v>1.30426108599151</v>
      </c>
      <c r="I7" s="14">
        <v>8.900161701083157E-3</v>
      </c>
      <c r="J7" s="15">
        <v>1.7800323402166314E-2</v>
      </c>
      <c r="K7" s="16">
        <v>2.6700485103249471E-2</v>
      </c>
      <c r="L7" s="11">
        <v>1.2068252130681816</v>
      </c>
      <c r="M7" s="13">
        <v>1.3338594460227271</v>
      </c>
      <c r="N7" s="30"/>
      <c r="O7" s="9" t="s">
        <v>83</v>
      </c>
      <c r="P7" s="10">
        <v>1.2703423295454543</v>
      </c>
      <c r="Q7" s="11">
        <v>1.1306252148685211E-2</v>
      </c>
      <c r="R7" s="12">
        <v>1.247729825248084</v>
      </c>
      <c r="S7" s="12">
        <v>1.2929548338428247</v>
      </c>
      <c r="T7" s="12">
        <v>1.2364235730993987</v>
      </c>
      <c r="U7" s="13">
        <v>1.30426108599151</v>
      </c>
      <c r="V7" s="14">
        <v>8.900161701083157E-3</v>
      </c>
      <c r="W7" s="15">
        <v>1.7800323402166314E-2</v>
      </c>
      <c r="X7" s="16">
        <v>2.6700485103249471E-2</v>
      </c>
      <c r="Y7" s="11">
        <v>1.2068252130681816</v>
      </c>
      <c r="Z7" s="13">
        <v>1.3338594460227271</v>
      </c>
      <c r="AA7" s="31"/>
      <c r="AB7" s="9" t="e">
        <f>PG_ConstNmRout</f>
        <v>#REF!</v>
      </c>
      <c r="AC7" s="10" t="e">
        <f ca="1">PG_ValUOMxRout</f>
        <v>#REF!</v>
      </c>
      <c r="AD7" s="11" t="e">
        <f ca="1">PG_ValUOMxRout</f>
        <v>#REF!</v>
      </c>
      <c r="AE7" s="12" t="e">
        <f ca="1">PG_ValUOMxRout</f>
        <v>#REF!</v>
      </c>
      <c r="AF7" s="12" t="e">
        <f ca="1">PG_ValUOMxRout</f>
        <v>#REF!</v>
      </c>
      <c r="AG7" s="12" t="e">
        <f ca="1">PG_ValUOMxRout</f>
        <v>#REF!</v>
      </c>
      <c r="AH7" s="13" t="e">
        <f ca="1">PG_ValUOMxRout</f>
        <v>#REF!</v>
      </c>
      <c r="AI7" s="14">
        <f ca="1">PG_ValRout</f>
        <v>8.900161701083157E-3</v>
      </c>
      <c r="AJ7" s="15">
        <f ca="1">PG_ValRout</f>
        <v>1.7800323402166314E-2</v>
      </c>
      <c r="AK7" s="16">
        <f ca="1">PG_ValRout</f>
        <v>2.6700485103249471E-2</v>
      </c>
      <c r="AL7" s="11" t="e">
        <f ca="1">PG_ValUOMxRout</f>
        <v>#REF!</v>
      </c>
      <c r="AM7" s="13" t="e">
        <f ca="1">PG_ValUOMxRout</f>
        <v>#REF!</v>
      </c>
      <c r="AN7" s="30"/>
      <c r="AO7" s="9" t="e">
        <f>PG_ConstNmRand</f>
        <v>#REF!</v>
      </c>
      <c r="AP7" s="10" t="e">
        <f ca="1">PG_ValUOMxRand</f>
        <v>#REF!</v>
      </c>
      <c r="AQ7" s="11" t="e">
        <f ca="1">PG_ValUOMxRand</f>
        <v>#REF!</v>
      </c>
      <c r="AR7" s="12" t="e">
        <f ca="1">PG_ValUOMxRand</f>
        <v>#REF!</v>
      </c>
      <c r="AS7" s="12" t="e">
        <f ca="1">PG_ValUOMxRand</f>
        <v>#REF!</v>
      </c>
      <c r="AT7" s="12" t="e">
        <f ca="1">PG_ValUOMxRand</f>
        <v>#REF!</v>
      </c>
      <c r="AU7" s="13" t="e">
        <f ca="1">PG_ValUOMxRand</f>
        <v>#REF!</v>
      </c>
      <c r="AV7" s="14">
        <f ca="1">PG_ValRand</f>
        <v>8.900161701083157E-3</v>
      </c>
      <c r="AW7" s="15">
        <f ca="1">PG_ValRand</f>
        <v>1.7800323402166314E-2</v>
      </c>
      <c r="AX7" s="16">
        <f ca="1">PG_ValRand</f>
        <v>2.6700485103249471E-2</v>
      </c>
      <c r="AY7" s="11" t="e">
        <f ca="1">PG_ValUOMxRand</f>
        <v>#REF!</v>
      </c>
      <c r="AZ7" s="13" t="e">
        <f ca="1">PG_ValUOMxRand</f>
        <v>#REF!</v>
      </c>
    </row>
    <row r="8" spans="1:52" ht="15" customHeight="1" thickBot="1">
      <c r="A8" s="48" t="s">
        <v>87</v>
      </c>
      <c r="B8" s="32" t="s">
        <v>84</v>
      </c>
      <c r="C8" s="33">
        <v>2.3657374581818189</v>
      </c>
      <c r="D8" s="34">
        <v>6.4700213941111778E-2</v>
      </c>
      <c r="E8" s="35">
        <v>2.2363370302995955</v>
      </c>
      <c r="F8" s="35">
        <v>2.4951378860640423</v>
      </c>
      <c r="G8" s="35">
        <v>2.1716368163584834</v>
      </c>
      <c r="H8" s="36">
        <v>2.5598381000051544</v>
      </c>
      <c r="I8" s="37">
        <v>2.7348856364998741E-2</v>
      </c>
      <c r="J8" s="38">
        <v>5.4697712729997482E-2</v>
      </c>
      <c r="K8" s="39">
        <v>8.2046569094996219E-2</v>
      </c>
      <c r="L8" s="34">
        <v>2.2474505852727278</v>
      </c>
      <c r="M8" s="36">
        <v>2.48402433109091</v>
      </c>
      <c r="N8" s="30"/>
      <c r="O8" s="32" t="s">
        <v>84</v>
      </c>
      <c r="P8" s="33">
        <v>2.3657374581818189</v>
      </c>
      <c r="Q8" s="34">
        <v>6.4700213941111778E-2</v>
      </c>
      <c r="R8" s="35">
        <v>2.2363370302995955</v>
      </c>
      <c r="S8" s="35">
        <v>2.4951378860640423</v>
      </c>
      <c r="T8" s="35">
        <v>2.1716368163584834</v>
      </c>
      <c r="U8" s="36">
        <v>2.5598381000051544</v>
      </c>
      <c r="V8" s="37">
        <v>2.7348856364998741E-2</v>
      </c>
      <c r="W8" s="38">
        <v>5.4697712729997482E-2</v>
      </c>
      <c r="X8" s="39">
        <v>8.2046569094996219E-2</v>
      </c>
      <c r="Y8" s="34">
        <v>2.2474505852727278</v>
      </c>
      <c r="Z8" s="36">
        <v>2.48402433109091</v>
      </c>
      <c r="AA8" s="31"/>
      <c r="AB8" s="32" t="e">
        <f>PG_ConstNmRout</f>
        <v>#REF!</v>
      </c>
      <c r="AC8" s="33" t="e">
        <f ca="1">PG_ValUOMxRout</f>
        <v>#REF!</v>
      </c>
      <c r="AD8" s="34" t="e">
        <f ca="1">PG_ValUOMxRout</f>
        <v>#REF!</v>
      </c>
      <c r="AE8" s="35" t="e">
        <f ca="1">PG_ValUOMxRout</f>
        <v>#REF!</v>
      </c>
      <c r="AF8" s="35" t="e">
        <f ca="1">PG_ValUOMxRout</f>
        <v>#REF!</v>
      </c>
      <c r="AG8" s="35" t="e">
        <f ca="1">PG_ValUOMxRout</f>
        <v>#REF!</v>
      </c>
      <c r="AH8" s="36" t="e">
        <f ca="1">PG_ValUOMxRout</f>
        <v>#REF!</v>
      </c>
      <c r="AI8" s="37">
        <f ca="1">PG_ValRout</f>
        <v>2.7348856364998741E-2</v>
      </c>
      <c r="AJ8" s="38">
        <f ca="1">PG_ValRout</f>
        <v>5.4697712729997482E-2</v>
      </c>
      <c r="AK8" s="39">
        <f ca="1">PG_ValRout</f>
        <v>8.2046569094996219E-2</v>
      </c>
      <c r="AL8" s="34" t="e">
        <f ca="1">PG_ValUOMxRout</f>
        <v>#REF!</v>
      </c>
      <c r="AM8" s="36" t="e">
        <f ca="1">PG_ValUOMxRout</f>
        <v>#REF!</v>
      </c>
      <c r="AN8" s="30"/>
      <c r="AO8" s="32" t="e">
        <f>PG_ConstNmRand</f>
        <v>#REF!</v>
      </c>
      <c r="AP8" s="33" t="e">
        <f ca="1">PG_ValUOMxRand</f>
        <v>#REF!</v>
      </c>
      <c r="AQ8" s="34" t="e">
        <f ca="1">PG_ValUOMxRand</f>
        <v>#REF!</v>
      </c>
      <c r="AR8" s="35" t="e">
        <f ca="1">PG_ValUOMxRand</f>
        <v>#REF!</v>
      </c>
      <c r="AS8" s="35" t="e">
        <f ca="1">PG_ValUOMxRand</f>
        <v>#REF!</v>
      </c>
      <c r="AT8" s="35" t="e">
        <f ca="1">PG_ValUOMxRand</f>
        <v>#REF!</v>
      </c>
      <c r="AU8" s="36" t="e">
        <f ca="1">PG_ValUOMxRand</f>
        <v>#REF!</v>
      </c>
      <c r="AV8" s="37">
        <f ca="1">PG_ValRand</f>
        <v>2.7348856364998741E-2</v>
      </c>
      <c r="AW8" s="38">
        <f ca="1">PG_ValRand</f>
        <v>5.4697712729997482E-2</v>
      </c>
      <c r="AX8" s="39">
        <f ca="1">PG_ValRand</f>
        <v>8.2046569094996219E-2</v>
      </c>
      <c r="AY8" s="34" t="e">
        <f ca="1">PG_ValUOMxRand</f>
        <v>#REF!</v>
      </c>
      <c r="AZ8" s="36" t="e">
        <f ca="1">PG_ValUOMxRand</f>
        <v>#REF!</v>
      </c>
    </row>
    <row r="9" spans="1:52" ht="15" customHeight="1" thickTop="1">
      <c r="A9" s="64"/>
      <c r="B9" s="17"/>
      <c r="C9" s="10"/>
      <c r="D9" s="11"/>
      <c r="E9" s="12"/>
      <c r="F9" s="12"/>
      <c r="G9" s="12"/>
      <c r="H9" s="13"/>
      <c r="I9" s="14"/>
      <c r="J9" s="15"/>
      <c r="K9" s="16"/>
      <c r="L9" s="11"/>
      <c r="M9" s="13"/>
      <c r="N9" s="30"/>
      <c r="O9" s="17"/>
      <c r="P9" s="10"/>
      <c r="Q9" s="11"/>
      <c r="R9" s="12"/>
      <c r="S9" s="12"/>
      <c r="T9" s="12"/>
      <c r="U9" s="13"/>
      <c r="V9" s="14"/>
      <c r="W9" s="15"/>
      <c r="X9" s="16"/>
      <c r="Y9" s="11"/>
      <c r="Z9" s="13"/>
      <c r="AA9" s="31"/>
      <c r="AB9" s="17" t="str">
        <f>PG_ConstNmRout</f>
        <v/>
      </c>
      <c r="AC9" s="10" t="str">
        <f>PG_ValUOMxRout</f>
        <v/>
      </c>
      <c r="AD9" s="11" t="str">
        <f>PG_ValUOMxRout</f>
        <v/>
      </c>
      <c r="AE9" s="12" t="str">
        <f>PG_ValUOMxRout</f>
        <v/>
      </c>
      <c r="AF9" s="12" t="str">
        <f>PG_ValUOMxRout</f>
        <v/>
      </c>
      <c r="AG9" s="12" t="str">
        <f>PG_ValUOMxRout</f>
        <v/>
      </c>
      <c r="AH9" s="13" t="str">
        <f>PG_ValUOMxRout</f>
        <v/>
      </c>
      <c r="AI9" s="14" t="str">
        <f>PG_ValRout</f>
        <v/>
      </c>
      <c r="AJ9" s="15" t="str">
        <f>PG_ValRout</f>
        <v/>
      </c>
      <c r="AK9" s="16" t="str">
        <f>PG_ValRout</f>
        <v/>
      </c>
      <c r="AL9" s="11" t="str">
        <f>PG_ValUOMxRout</f>
        <v/>
      </c>
      <c r="AM9" s="13" t="str">
        <f>PG_ValUOMxRout</f>
        <v/>
      </c>
      <c r="AN9" s="30"/>
      <c r="AO9" s="17" t="str">
        <f>PG_ConstNmRand</f>
        <v/>
      </c>
      <c r="AP9" s="10" t="str">
        <f>PG_ValUOMxRand</f>
        <v/>
      </c>
      <c r="AQ9" s="11" t="str">
        <f>PG_ValUOMxRand</f>
        <v/>
      </c>
      <c r="AR9" s="12" t="str">
        <f>PG_ValUOMxRand</f>
        <v/>
      </c>
      <c r="AS9" s="12" t="str">
        <f>PG_ValUOMxRand</f>
        <v/>
      </c>
      <c r="AT9" s="12" t="str">
        <f>PG_ValUOMxRand</f>
        <v/>
      </c>
      <c r="AU9" s="13" t="str">
        <f>PG_ValUOMxRand</f>
        <v/>
      </c>
      <c r="AV9" s="14" t="str">
        <f>PG_ValRand</f>
        <v/>
      </c>
      <c r="AW9" s="15" t="str">
        <f>PG_ValRand</f>
        <v/>
      </c>
      <c r="AX9" s="16" t="str">
        <f>PG_ValRand</f>
        <v/>
      </c>
      <c r="AY9" s="11" t="str">
        <f>PG_ValUOMxRand</f>
        <v/>
      </c>
      <c r="AZ9" s="13" t="str">
        <f>PG_ValUOMxRand</f>
        <v/>
      </c>
    </row>
    <row r="10" spans="1:52" ht="15" customHeight="1">
      <c r="A10" s="65"/>
      <c r="B10" s="17"/>
      <c r="C10" s="10"/>
      <c r="D10" s="11"/>
      <c r="E10" s="12"/>
      <c r="F10" s="12"/>
      <c r="G10" s="12"/>
      <c r="H10" s="13"/>
      <c r="I10" s="14"/>
      <c r="J10" s="15"/>
      <c r="K10" s="16"/>
      <c r="L10" s="11"/>
      <c r="M10" s="13"/>
      <c r="N10" s="30"/>
      <c r="O10" s="17"/>
      <c r="P10" s="10"/>
      <c r="Q10" s="11"/>
      <c r="R10" s="12"/>
      <c r="S10" s="12"/>
      <c r="T10" s="12"/>
      <c r="U10" s="13"/>
      <c r="V10" s="14"/>
      <c r="W10" s="15"/>
      <c r="X10" s="16"/>
      <c r="Y10" s="11"/>
      <c r="Z10" s="13"/>
      <c r="AA10" s="31"/>
      <c r="AB10" s="17" t="str">
        <f>PG_ConstNmRout</f>
        <v/>
      </c>
      <c r="AC10" s="10" t="str">
        <f>PG_ValUOMxRout</f>
        <v/>
      </c>
      <c r="AD10" s="11" t="str">
        <f>PG_ValUOMxRout</f>
        <v/>
      </c>
      <c r="AE10" s="12" t="str">
        <f>PG_ValUOMxRout</f>
        <v/>
      </c>
      <c r="AF10" s="12" t="str">
        <f>PG_ValUOMxRout</f>
        <v/>
      </c>
      <c r="AG10" s="12" t="str">
        <f>PG_ValUOMxRout</f>
        <v/>
      </c>
      <c r="AH10" s="13" t="str">
        <f>PG_ValUOMxRout</f>
        <v/>
      </c>
      <c r="AI10" s="14" t="str">
        <f>PG_ValRout</f>
        <v/>
      </c>
      <c r="AJ10" s="15" t="str">
        <f>PG_ValRout</f>
        <v/>
      </c>
      <c r="AK10" s="16" t="str">
        <f>PG_ValRout</f>
        <v/>
      </c>
      <c r="AL10" s="11" t="str">
        <f>PG_ValUOMxRout</f>
        <v/>
      </c>
      <c r="AM10" s="13" t="str">
        <f>PG_ValUOMxRout</f>
        <v/>
      </c>
      <c r="AN10" s="30"/>
      <c r="AO10" s="17" t="str">
        <f>PG_ConstNmRand</f>
        <v/>
      </c>
      <c r="AP10" s="10" t="str">
        <f>PG_ValUOMxRand</f>
        <v/>
      </c>
      <c r="AQ10" s="11" t="str">
        <f>PG_ValUOMxRand</f>
        <v/>
      </c>
      <c r="AR10" s="12" t="str">
        <f>PG_ValUOMxRand</f>
        <v/>
      </c>
      <c r="AS10" s="12" t="str">
        <f>PG_ValUOMxRand</f>
        <v/>
      </c>
      <c r="AT10" s="12" t="str">
        <f>PG_ValUOMxRand</f>
        <v/>
      </c>
      <c r="AU10" s="13" t="str">
        <f>PG_ValUOMxRand</f>
        <v/>
      </c>
      <c r="AV10" s="14" t="str">
        <f>PG_ValRand</f>
        <v/>
      </c>
      <c r="AW10" s="15" t="str">
        <f>PG_ValRand</f>
        <v/>
      </c>
      <c r="AX10" s="16" t="str">
        <f>PG_ValRand</f>
        <v/>
      </c>
      <c r="AY10" s="11" t="str">
        <f>PG_ValUOMxRand</f>
        <v/>
      </c>
      <c r="AZ10" s="13" t="str">
        <f>PG_ValUOMxRand</f>
        <v/>
      </c>
    </row>
    <row r="11" spans="1:52" ht="15" customHeight="1">
      <c r="A11" s="67"/>
      <c r="B11" s="17"/>
      <c r="C11" s="10"/>
      <c r="D11" s="11"/>
      <c r="E11" s="12"/>
      <c r="F11" s="12"/>
      <c r="G11" s="12"/>
      <c r="H11" s="13"/>
      <c r="I11" s="14"/>
      <c r="J11" s="15"/>
      <c r="K11" s="16"/>
      <c r="L11" s="11"/>
      <c r="M11" s="13"/>
      <c r="N11" s="30"/>
      <c r="O11" s="17"/>
      <c r="P11" s="10"/>
      <c r="Q11" s="11"/>
      <c r="R11" s="12"/>
      <c r="S11" s="12"/>
      <c r="T11" s="12"/>
      <c r="U11" s="13"/>
      <c r="V11" s="14"/>
      <c r="W11" s="15"/>
      <c r="X11" s="16"/>
      <c r="Y11" s="11"/>
      <c r="Z11" s="13"/>
      <c r="AA11" s="31"/>
      <c r="AB11" s="17" t="str">
        <f>PG_ConstNmRout</f>
        <v/>
      </c>
      <c r="AC11" s="10" t="str">
        <f>PG_ValUOMxRout</f>
        <v/>
      </c>
      <c r="AD11" s="11" t="str">
        <f>PG_ValUOMxRout</f>
        <v/>
      </c>
      <c r="AE11" s="12" t="str">
        <f>PG_ValUOMxRout</f>
        <v/>
      </c>
      <c r="AF11" s="12" t="str">
        <f>PG_ValUOMxRout</f>
        <v/>
      </c>
      <c r="AG11" s="12" t="str">
        <f>PG_ValUOMxRout</f>
        <v/>
      </c>
      <c r="AH11" s="13" t="str">
        <f>PG_ValUOMxRout</f>
        <v/>
      </c>
      <c r="AI11" s="14" t="str">
        <f>PG_ValRout</f>
        <v/>
      </c>
      <c r="AJ11" s="15" t="str">
        <f>PG_ValRout</f>
        <v/>
      </c>
      <c r="AK11" s="16" t="str">
        <f>PG_ValRout</f>
        <v/>
      </c>
      <c r="AL11" s="11" t="str">
        <f>PG_ValUOMxRout</f>
        <v/>
      </c>
      <c r="AM11" s="13" t="str">
        <f>PG_ValUOMxRout</f>
        <v/>
      </c>
      <c r="AN11" s="30"/>
      <c r="AO11" s="17" t="str">
        <f>PG_ConstNmRand</f>
        <v/>
      </c>
      <c r="AP11" s="10" t="str">
        <f>PG_ValUOMxRand</f>
        <v/>
      </c>
      <c r="AQ11" s="11" t="str">
        <f>PG_ValUOMxRand</f>
        <v/>
      </c>
      <c r="AR11" s="12" t="str">
        <f>PG_ValUOMxRand</f>
        <v/>
      </c>
      <c r="AS11" s="12" t="str">
        <f>PG_ValUOMxRand</f>
        <v/>
      </c>
      <c r="AT11" s="12" t="str">
        <f>PG_ValUOMxRand</f>
        <v/>
      </c>
      <c r="AU11" s="13" t="str">
        <f>PG_ValUOMxRand</f>
        <v/>
      </c>
      <c r="AV11" s="14" t="str">
        <f>PG_ValRand</f>
        <v/>
      </c>
      <c r="AW11" s="15" t="str">
        <f>PG_ValRand</f>
        <v/>
      </c>
      <c r="AX11" s="16" t="str">
        <f>PG_ValRand</f>
        <v/>
      </c>
      <c r="AY11" s="11" t="str">
        <f>PG_ValUOMxRand</f>
        <v/>
      </c>
      <c r="AZ11" s="13" t="str">
        <f>PG_ValUOMxRand</f>
        <v/>
      </c>
    </row>
    <row r="12" spans="1:52" ht="15" customHeight="1">
      <c r="A12" s="65"/>
      <c r="B12" s="17"/>
      <c r="C12" s="10"/>
      <c r="D12" s="11"/>
      <c r="E12" s="12"/>
      <c r="F12" s="12"/>
      <c r="G12" s="12"/>
      <c r="H12" s="13"/>
      <c r="I12" s="14"/>
      <c r="J12" s="15"/>
      <c r="K12" s="16"/>
      <c r="L12" s="11"/>
      <c r="M12" s="13"/>
      <c r="N12" s="30"/>
      <c r="O12" s="17"/>
      <c r="P12" s="10"/>
      <c r="Q12" s="11"/>
      <c r="R12" s="12"/>
      <c r="S12" s="12"/>
      <c r="T12" s="12"/>
      <c r="U12" s="13"/>
      <c r="V12" s="14"/>
      <c r="W12" s="15"/>
      <c r="X12" s="16"/>
      <c r="Y12" s="11"/>
      <c r="Z12" s="13"/>
      <c r="AA12" s="31"/>
      <c r="AB12" s="17" t="str">
        <f>PG_ConstNmRout</f>
        <v/>
      </c>
      <c r="AC12" s="10" t="str">
        <f>PG_ValUOMxRout</f>
        <v/>
      </c>
      <c r="AD12" s="11" t="str">
        <f>PG_ValUOMxRout</f>
        <v/>
      </c>
      <c r="AE12" s="12" t="str">
        <f>PG_ValUOMxRout</f>
        <v/>
      </c>
      <c r="AF12" s="12" t="str">
        <f>PG_ValUOMxRout</f>
        <v/>
      </c>
      <c r="AG12" s="12" t="str">
        <f>PG_ValUOMxRout</f>
        <v/>
      </c>
      <c r="AH12" s="13" t="str">
        <f>PG_ValUOMxRout</f>
        <v/>
      </c>
      <c r="AI12" s="14" t="str">
        <f>PG_ValRout</f>
        <v/>
      </c>
      <c r="AJ12" s="15" t="str">
        <f>PG_ValRout</f>
        <v/>
      </c>
      <c r="AK12" s="16" t="str">
        <f>PG_ValRout</f>
        <v/>
      </c>
      <c r="AL12" s="11" t="str">
        <f>PG_ValUOMxRout</f>
        <v/>
      </c>
      <c r="AM12" s="13" t="str">
        <f>PG_ValUOMxRout</f>
        <v/>
      </c>
      <c r="AN12" s="30"/>
      <c r="AO12" s="17" t="str">
        <f>PG_ConstNmRand</f>
        <v/>
      </c>
      <c r="AP12" s="10" t="str">
        <f>PG_ValUOMxRand</f>
        <v/>
      </c>
      <c r="AQ12" s="11" t="str">
        <f>PG_ValUOMxRand</f>
        <v/>
      </c>
      <c r="AR12" s="12" t="str">
        <f>PG_ValUOMxRand</f>
        <v/>
      </c>
      <c r="AS12" s="12" t="str">
        <f>PG_ValUOMxRand</f>
        <v/>
      </c>
      <c r="AT12" s="12" t="str">
        <f>PG_ValUOMxRand</f>
        <v/>
      </c>
      <c r="AU12" s="13" t="str">
        <f>PG_ValUOMxRand</f>
        <v/>
      </c>
      <c r="AV12" s="14" t="str">
        <f>PG_ValRand</f>
        <v/>
      </c>
      <c r="AW12" s="15" t="str">
        <f>PG_ValRand</f>
        <v/>
      </c>
      <c r="AX12" s="16" t="str">
        <f>PG_ValRand</f>
        <v/>
      </c>
      <c r="AY12" s="11" t="str">
        <f>PG_ValUOMxRand</f>
        <v/>
      </c>
      <c r="AZ12" s="13" t="str">
        <f>PG_ValUOMxRand</f>
        <v/>
      </c>
    </row>
    <row r="13" spans="1:52" ht="15" customHeight="1">
      <c r="A13" s="65"/>
      <c r="B13" s="17"/>
      <c r="C13" s="10"/>
      <c r="D13" s="11"/>
      <c r="E13" s="12"/>
      <c r="F13" s="12"/>
      <c r="G13" s="12"/>
      <c r="H13" s="13"/>
      <c r="I13" s="14"/>
      <c r="J13" s="15"/>
      <c r="K13" s="16"/>
      <c r="L13" s="11"/>
      <c r="M13" s="13"/>
      <c r="N13" s="30"/>
      <c r="O13" s="17"/>
      <c r="P13" s="10"/>
      <c r="Q13" s="11"/>
      <c r="R13" s="12"/>
      <c r="S13" s="12"/>
      <c r="T13" s="12"/>
      <c r="U13" s="13"/>
      <c r="V13" s="14"/>
      <c r="W13" s="15"/>
      <c r="X13" s="16"/>
      <c r="Y13" s="11"/>
      <c r="Z13" s="13"/>
      <c r="AA13" s="31"/>
      <c r="AB13" s="17" t="str">
        <f>PG_ConstNmRout</f>
        <v/>
      </c>
      <c r="AC13" s="10" t="str">
        <f>PG_ValUOMxRout</f>
        <v/>
      </c>
      <c r="AD13" s="11" t="str">
        <f>PG_ValUOMxRout</f>
        <v/>
      </c>
      <c r="AE13" s="12" t="str">
        <f>PG_ValUOMxRout</f>
        <v/>
      </c>
      <c r="AF13" s="12" t="str">
        <f>PG_ValUOMxRout</f>
        <v/>
      </c>
      <c r="AG13" s="12" t="str">
        <f>PG_ValUOMxRout</f>
        <v/>
      </c>
      <c r="AH13" s="13" t="str">
        <f>PG_ValUOMxRout</f>
        <v/>
      </c>
      <c r="AI13" s="14" t="str">
        <f>PG_ValRout</f>
        <v/>
      </c>
      <c r="AJ13" s="15" t="str">
        <f>PG_ValRout</f>
        <v/>
      </c>
      <c r="AK13" s="16" t="str">
        <f>PG_ValRout</f>
        <v/>
      </c>
      <c r="AL13" s="11" t="str">
        <f>PG_ValUOMxRout</f>
        <v/>
      </c>
      <c r="AM13" s="13" t="str">
        <f>PG_ValUOMxRout</f>
        <v/>
      </c>
      <c r="AN13" s="30"/>
      <c r="AO13" s="17" t="str">
        <f>PG_ConstNmRand</f>
        <v/>
      </c>
      <c r="AP13" s="10" t="str">
        <f>PG_ValUOMxRand</f>
        <v/>
      </c>
      <c r="AQ13" s="11" t="str">
        <f>PG_ValUOMxRand</f>
        <v/>
      </c>
      <c r="AR13" s="12" t="str">
        <f>PG_ValUOMxRand</f>
        <v/>
      </c>
      <c r="AS13" s="12" t="str">
        <f>PG_ValUOMxRand</f>
        <v/>
      </c>
      <c r="AT13" s="12" t="str">
        <f>PG_ValUOMxRand</f>
        <v/>
      </c>
      <c r="AU13" s="13" t="str">
        <f>PG_ValUOMxRand</f>
        <v/>
      </c>
      <c r="AV13" s="14" t="str">
        <f>PG_ValRand</f>
        <v/>
      </c>
      <c r="AW13" s="15" t="str">
        <f>PG_ValRand</f>
        <v/>
      </c>
      <c r="AX13" s="16" t="str">
        <f>PG_ValRand</f>
        <v/>
      </c>
      <c r="AY13" s="11" t="str">
        <f>PG_ValUOMxRand</f>
        <v/>
      </c>
      <c r="AZ13" s="13" t="str">
        <f>PG_ValUOMxRand</f>
        <v/>
      </c>
    </row>
    <row r="14" spans="1:52" ht="15" customHeight="1">
      <c r="A14" s="65"/>
      <c r="B14" s="66"/>
      <c r="C14" s="10"/>
      <c r="D14" s="11"/>
      <c r="E14" s="12"/>
      <c r="F14" s="12"/>
      <c r="G14" s="12"/>
      <c r="H14" s="13"/>
      <c r="I14" s="14"/>
      <c r="J14" s="15"/>
      <c r="K14" s="16"/>
      <c r="L14" s="11"/>
      <c r="M14" s="13"/>
      <c r="N14" s="30"/>
      <c r="O14" s="17"/>
      <c r="P14" s="10"/>
      <c r="Q14" s="11"/>
      <c r="R14" s="12"/>
      <c r="S14" s="12"/>
      <c r="T14" s="12"/>
      <c r="U14" s="13"/>
      <c r="V14" s="14"/>
      <c r="W14" s="15"/>
      <c r="X14" s="16"/>
      <c r="Y14" s="11"/>
      <c r="Z14" s="13"/>
      <c r="AA14" s="31"/>
      <c r="AB14" s="17" t="str">
        <f>PG_ConstNmRout</f>
        <v/>
      </c>
      <c r="AC14" s="10" t="str">
        <f>PG_ValUOMxRout</f>
        <v/>
      </c>
      <c r="AD14" s="11" t="str">
        <f>PG_ValUOMxRout</f>
        <v/>
      </c>
      <c r="AE14" s="12" t="str">
        <f>PG_ValUOMxRout</f>
        <v/>
      </c>
      <c r="AF14" s="12" t="str">
        <f>PG_ValUOMxRout</f>
        <v/>
      </c>
      <c r="AG14" s="12" t="str">
        <f>PG_ValUOMxRout</f>
        <v/>
      </c>
      <c r="AH14" s="13" t="str">
        <f>PG_ValUOMxRout</f>
        <v/>
      </c>
      <c r="AI14" s="14" t="str">
        <f>PG_ValRout</f>
        <v/>
      </c>
      <c r="AJ14" s="15" t="str">
        <f>PG_ValRout</f>
        <v/>
      </c>
      <c r="AK14" s="16" t="str">
        <f>PG_ValRout</f>
        <v/>
      </c>
      <c r="AL14" s="11" t="str">
        <f>PG_ValUOMxRout</f>
        <v/>
      </c>
      <c r="AM14" s="13" t="str">
        <f>PG_ValUOMxRout</f>
        <v/>
      </c>
      <c r="AN14" s="30"/>
      <c r="AO14" s="17" t="str">
        <f>PG_ConstNmRand</f>
        <v/>
      </c>
      <c r="AP14" s="10" t="str">
        <f>PG_ValUOMxRand</f>
        <v/>
      </c>
      <c r="AQ14" s="11" t="str">
        <f>PG_ValUOMxRand</f>
        <v/>
      </c>
      <c r="AR14" s="12" t="str">
        <f>PG_ValUOMxRand</f>
        <v/>
      </c>
      <c r="AS14" s="12" t="str">
        <f>PG_ValUOMxRand</f>
        <v/>
      </c>
      <c r="AT14" s="12" t="str">
        <f>PG_ValUOMxRand</f>
        <v/>
      </c>
      <c r="AU14" s="13" t="str">
        <f>PG_ValUOMxRand</f>
        <v/>
      </c>
      <c r="AV14" s="14" t="str">
        <f>PG_ValRand</f>
        <v/>
      </c>
      <c r="AW14" s="15" t="str">
        <f>PG_ValRand</f>
        <v/>
      </c>
      <c r="AX14" s="16" t="str">
        <f>PG_ValRand</f>
        <v/>
      </c>
      <c r="AY14" s="11" t="str">
        <f>PG_ValUOMxRand</f>
        <v/>
      </c>
      <c r="AZ14" s="13" t="str">
        <f>PG_ValUOMxRand</f>
        <v/>
      </c>
    </row>
    <row r="15" spans="1:52" ht="15" customHeight="1">
      <c r="A15" s="65"/>
      <c r="B15" s="17"/>
      <c r="C15" s="10"/>
      <c r="D15" s="11"/>
      <c r="E15" s="12"/>
      <c r="F15" s="12"/>
      <c r="G15" s="12"/>
      <c r="H15" s="13"/>
      <c r="I15" s="14"/>
      <c r="J15" s="15"/>
      <c r="K15" s="16"/>
      <c r="L15" s="11"/>
      <c r="M15" s="13"/>
      <c r="N15" s="30"/>
      <c r="O15" s="17"/>
      <c r="P15" s="10"/>
      <c r="Q15" s="11"/>
      <c r="R15" s="12"/>
      <c r="S15" s="12"/>
      <c r="T15" s="12"/>
      <c r="U15" s="13"/>
      <c r="V15" s="14"/>
      <c r="W15" s="15"/>
      <c r="X15" s="16"/>
      <c r="Y15" s="11"/>
      <c r="Z15" s="13"/>
      <c r="AA15" s="31"/>
      <c r="AB15" s="17" t="str">
        <f>PG_ConstNmRout</f>
        <v/>
      </c>
      <c r="AC15" s="10" t="str">
        <f>PG_ValUOMxRout</f>
        <v/>
      </c>
      <c r="AD15" s="11" t="str">
        <f>PG_ValUOMxRout</f>
        <v/>
      </c>
      <c r="AE15" s="12" t="str">
        <f>PG_ValUOMxRout</f>
        <v/>
      </c>
      <c r="AF15" s="12" t="str">
        <f>PG_ValUOMxRout</f>
        <v/>
      </c>
      <c r="AG15" s="12" t="str">
        <f>PG_ValUOMxRout</f>
        <v/>
      </c>
      <c r="AH15" s="13" t="str">
        <f>PG_ValUOMxRout</f>
        <v/>
      </c>
      <c r="AI15" s="14" t="str">
        <f>PG_ValRout</f>
        <v/>
      </c>
      <c r="AJ15" s="15" t="str">
        <f>PG_ValRout</f>
        <v/>
      </c>
      <c r="AK15" s="16" t="str">
        <f>PG_ValRout</f>
        <v/>
      </c>
      <c r="AL15" s="11" t="str">
        <f>PG_ValUOMxRout</f>
        <v/>
      </c>
      <c r="AM15" s="13" t="str">
        <f>PG_ValUOMxRout</f>
        <v/>
      </c>
      <c r="AN15" s="30"/>
      <c r="AO15" s="17" t="str">
        <f>PG_ConstNmRand</f>
        <v/>
      </c>
      <c r="AP15" s="10" t="str">
        <f>PG_ValUOMxRand</f>
        <v/>
      </c>
      <c r="AQ15" s="11" t="str">
        <f>PG_ValUOMxRand</f>
        <v/>
      </c>
      <c r="AR15" s="12" t="str">
        <f>PG_ValUOMxRand</f>
        <v/>
      </c>
      <c r="AS15" s="12" t="str">
        <f>PG_ValUOMxRand</f>
        <v/>
      </c>
      <c r="AT15" s="12" t="str">
        <f>PG_ValUOMxRand</f>
        <v/>
      </c>
      <c r="AU15" s="13" t="str">
        <f>PG_ValUOMxRand</f>
        <v/>
      </c>
      <c r="AV15" s="14" t="str">
        <f>PG_ValRand</f>
        <v/>
      </c>
      <c r="AW15" s="15" t="str">
        <f>PG_ValRand</f>
        <v/>
      </c>
      <c r="AX15" s="16" t="str">
        <f>PG_ValRand</f>
        <v/>
      </c>
      <c r="AY15" s="11" t="str">
        <f>PG_ValUOMxRand</f>
        <v/>
      </c>
      <c r="AZ15" s="13" t="str">
        <f>PG_ValUOMxRand</f>
        <v/>
      </c>
    </row>
    <row r="16" spans="1:52" ht="15" customHeight="1">
      <c r="A16" s="65"/>
      <c r="B16" s="17"/>
      <c r="C16" s="10"/>
      <c r="D16" s="11"/>
      <c r="E16" s="12"/>
      <c r="F16" s="12"/>
      <c r="G16" s="12"/>
      <c r="H16" s="13"/>
      <c r="I16" s="14"/>
      <c r="J16" s="15"/>
      <c r="K16" s="16"/>
      <c r="L16" s="11"/>
      <c r="M16" s="13"/>
      <c r="N16" s="30"/>
      <c r="O16" s="17"/>
      <c r="P16" s="10"/>
      <c r="Q16" s="11"/>
      <c r="R16" s="12"/>
      <c r="S16" s="12"/>
      <c r="T16" s="12"/>
      <c r="U16" s="13"/>
      <c r="V16" s="14"/>
      <c r="W16" s="15"/>
      <c r="X16" s="16"/>
      <c r="Y16" s="11"/>
      <c r="Z16" s="13"/>
      <c r="AA16" s="31"/>
      <c r="AB16" s="17" t="str">
        <f>PG_ConstNmRout</f>
        <v/>
      </c>
      <c r="AC16" s="10" t="str">
        <f>PG_ValUOMxRout</f>
        <v/>
      </c>
      <c r="AD16" s="11" t="str">
        <f>PG_ValUOMxRout</f>
        <v/>
      </c>
      <c r="AE16" s="12" t="str">
        <f>PG_ValUOMxRout</f>
        <v/>
      </c>
      <c r="AF16" s="12" t="str">
        <f>PG_ValUOMxRout</f>
        <v/>
      </c>
      <c r="AG16" s="12" t="str">
        <f>PG_ValUOMxRout</f>
        <v/>
      </c>
      <c r="AH16" s="13" t="str">
        <f>PG_ValUOMxRout</f>
        <v/>
      </c>
      <c r="AI16" s="14" t="str">
        <f>PG_ValRout</f>
        <v/>
      </c>
      <c r="AJ16" s="15" t="str">
        <f>PG_ValRout</f>
        <v/>
      </c>
      <c r="AK16" s="16" t="str">
        <f>PG_ValRout</f>
        <v/>
      </c>
      <c r="AL16" s="11" t="str">
        <f>PG_ValUOMxRout</f>
        <v/>
      </c>
      <c r="AM16" s="13" t="str">
        <f>PG_ValUOMxRout</f>
        <v/>
      </c>
      <c r="AN16" s="30"/>
      <c r="AO16" s="17" t="str">
        <f>PG_ConstNmRand</f>
        <v/>
      </c>
      <c r="AP16" s="10" t="str">
        <f>PG_ValUOMxRand</f>
        <v/>
      </c>
      <c r="AQ16" s="11" t="str">
        <f>PG_ValUOMxRand</f>
        <v/>
      </c>
      <c r="AR16" s="12" t="str">
        <f>PG_ValUOMxRand</f>
        <v/>
      </c>
      <c r="AS16" s="12" t="str">
        <f>PG_ValUOMxRand</f>
        <v/>
      </c>
      <c r="AT16" s="12" t="str">
        <f>PG_ValUOMxRand</f>
        <v/>
      </c>
      <c r="AU16" s="13" t="str">
        <f>PG_ValUOMxRand</f>
        <v/>
      </c>
      <c r="AV16" s="14" t="str">
        <f>PG_ValRand</f>
        <v/>
      </c>
      <c r="AW16" s="15" t="str">
        <f>PG_ValRand</f>
        <v/>
      </c>
      <c r="AX16" s="16" t="str">
        <f>PG_ValRand</f>
        <v/>
      </c>
      <c r="AY16" s="11" t="str">
        <f>PG_ValUOMxRand</f>
        <v/>
      </c>
      <c r="AZ16" s="13" t="str">
        <f>PG_ValUOMxRand</f>
        <v/>
      </c>
    </row>
    <row r="17" spans="1:52" ht="15" customHeight="1">
      <c r="A17" s="65"/>
      <c r="B17" s="17"/>
      <c r="C17" s="10"/>
      <c r="D17" s="11"/>
      <c r="E17" s="12"/>
      <c r="F17" s="12"/>
      <c r="G17" s="12"/>
      <c r="H17" s="13"/>
      <c r="I17" s="14"/>
      <c r="J17" s="15"/>
      <c r="K17" s="16"/>
      <c r="L17" s="11"/>
      <c r="M17" s="13"/>
      <c r="N17" s="30"/>
      <c r="O17" s="17"/>
      <c r="P17" s="10"/>
      <c r="Q17" s="11"/>
      <c r="R17" s="12"/>
      <c r="S17" s="12"/>
      <c r="T17" s="12"/>
      <c r="U17" s="13"/>
      <c r="V17" s="14"/>
      <c r="W17" s="15"/>
      <c r="X17" s="16"/>
      <c r="Y17" s="11"/>
      <c r="Z17" s="13"/>
      <c r="AA17" s="31"/>
      <c r="AB17" s="17" t="str">
        <f>PG_ConstNmRout</f>
        <v/>
      </c>
      <c r="AC17" s="10" t="str">
        <f>PG_ValUOMxRout</f>
        <v/>
      </c>
      <c r="AD17" s="11" t="str">
        <f>PG_ValUOMxRout</f>
        <v/>
      </c>
      <c r="AE17" s="12" t="str">
        <f>PG_ValUOMxRout</f>
        <v/>
      </c>
      <c r="AF17" s="12" t="str">
        <f>PG_ValUOMxRout</f>
        <v/>
      </c>
      <c r="AG17" s="12" t="str">
        <f>PG_ValUOMxRout</f>
        <v/>
      </c>
      <c r="AH17" s="13" t="str">
        <f>PG_ValUOMxRout</f>
        <v/>
      </c>
      <c r="AI17" s="14" t="str">
        <f>PG_ValRout</f>
        <v/>
      </c>
      <c r="AJ17" s="15" t="str">
        <f>PG_ValRout</f>
        <v/>
      </c>
      <c r="AK17" s="16" t="str">
        <f>PG_ValRout</f>
        <v/>
      </c>
      <c r="AL17" s="11" t="str">
        <f>PG_ValUOMxRout</f>
        <v/>
      </c>
      <c r="AM17" s="13" t="str">
        <f>PG_ValUOMxRout</f>
        <v/>
      </c>
      <c r="AN17" s="30"/>
      <c r="AO17" s="17" t="str">
        <f>PG_ConstNmRand</f>
        <v/>
      </c>
      <c r="AP17" s="10" t="str">
        <f>PG_ValUOMxRand</f>
        <v/>
      </c>
      <c r="AQ17" s="11" t="str">
        <f>PG_ValUOMxRand</f>
        <v/>
      </c>
      <c r="AR17" s="12" t="str">
        <f>PG_ValUOMxRand</f>
        <v/>
      </c>
      <c r="AS17" s="12" t="str">
        <f>PG_ValUOMxRand</f>
        <v/>
      </c>
      <c r="AT17" s="12" t="str">
        <f>PG_ValUOMxRand</f>
        <v/>
      </c>
      <c r="AU17" s="13" t="str">
        <f>PG_ValUOMxRand</f>
        <v/>
      </c>
      <c r="AV17" s="14" t="str">
        <f>PG_ValRand</f>
        <v/>
      </c>
      <c r="AW17" s="15" t="str">
        <f>PG_ValRand</f>
        <v/>
      </c>
      <c r="AX17" s="16" t="str">
        <f>PG_ValRand</f>
        <v/>
      </c>
      <c r="AY17" s="11" t="str">
        <f>PG_ValUOMxRand</f>
        <v/>
      </c>
      <c r="AZ17" s="13" t="str">
        <f>PG_ValUOMxRand</f>
        <v/>
      </c>
    </row>
    <row r="18" spans="1:52" ht="15" customHeight="1">
      <c r="A18" s="65"/>
      <c r="B18" s="17"/>
      <c r="C18" s="10"/>
      <c r="D18" s="11"/>
      <c r="E18" s="12"/>
      <c r="F18" s="12"/>
      <c r="G18" s="12"/>
      <c r="H18" s="13"/>
      <c r="I18" s="14"/>
      <c r="J18" s="15"/>
      <c r="K18" s="16"/>
      <c r="L18" s="11"/>
      <c r="M18" s="13"/>
      <c r="N18" s="30"/>
      <c r="O18" s="17"/>
      <c r="P18" s="10"/>
      <c r="Q18" s="11"/>
      <c r="R18" s="12"/>
      <c r="S18" s="12"/>
      <c r="T18" s="12"/>
      <c r="U18" s="13"/>
      <c r="V18" s="14"/>
      <c r="W18" s="15"/>
      <c r="X18" s="16"/>
      <c r="Y18" s="11"/>
      <c r="Z18" s="13"/>
      <c r="AA18" s="31"/>
      <c r="AB18" s="17" t="str">
        <f>PG_ConstNmRout</f>
        <v/>
      </c>
      <c r="AC18" s="10" t="str">
        <f>PG_ValUOMxRout</f>
        <v/>
      </c>
      <c r="AD18" s="11" t="str">
        <f>PG_ValUOMxRout</f>
        <v/>
      </c>
      <c r="AE18" s="12" t="str">
        <f>PG_ValUOMxRout</f>
        <v/>
      </c>
      <c r="AF18" s="12" t="str">
        <f>PG_ValUOMxRout</f>
        <v/>
      </c>
      <c r="AG18" s="12" t="str">
        <f>PG_ValUOMxRout</f>
        <v/>
      </c>
      <c r="AH18" s="13" t="str">
        <f>PG_ValUOMxRout</f>
        <v/>
      </c>
      <c r="AI18" s="14" t="str">
        <f>PG_ValRout</f>
        <v/>
      </c>
      <c r="AJ18" s="15" t="str">
        <f>PG_ValRout</f>
        <v/>
      </c>
      <c r="AK18" s="16" t="str">
        <f>PG_ValRout</f>
        <v/>
      </c>
      <c r="AL18" s="11" t="str">
        <f>PG_ValUOMxRout</f>
        <v/>
      </c>
      <c r="AM18" s="13" t="str">
        <f>PG_ValUOMxRout</f>
        <v/>
      </c>
      <c r="AN18" s="30"/>
      <c r="AO18" s="17" t="str">
        <f>PG_ConstNmRand</f>
        <v/>
      </c>
      <c r="AP18" s="10" t="str">
        <f>PG_ValUOMxRand</f>
        <v/>
      </c>
      <c r="AQ18" s="11" t="str">
        <f>PG_ValUOMxRand</f>
        <v/>
      </c>
      <c r="AR18" s="12" t="str">
        <f>PG_ValUOMxRand</f>
        <v/>
      </c>
      <c r="AS18" s="12" t="str">
        <f>PG_ValUOMxRand</f>
        <v/>
      </c>
      <c r="AT18" s="12" t="str">
        <f>PG_ValUOMxRand</f>
        <v/>
      </c>
      <c r="AU18" s="13" t="str">
        <f>PG_ValUOMxRand</f>
        <v/>
      </c>
      <c r="AV18" s="14" t="str">
        <f>PG_ValRand</f>
        <v/>
      </c>
      <c r="AW18" s="15" t="str">
        <f>PG_ValRand</f>
        <v/>
      </c>
      <c r="AX18" s="16" t="str">
        <f>PG_ValRand</f>
        <v/>
      </c>
      <c r="AY18" s="11" t="str">
        <f>PG_ValUOMxRand</f>
        <v/>
      </c>
      <c r="AZ18" s="13" t="str">
        <f>PG_ValUOMxRand</f>
        <v/>
      </c>
    </row>
    <row r="19" spans="1:52" ht="15" customHeight="1">
      <c r="A19" s="65"/>
      <c r="B19" s="17"/>
      <c r="C19" s="10"/>
      <c r="D19" s="11"/>
      <c r="E19" s="12"/>
      <c r="F19" s="12"/>
      <c r="G19" s="12"/>
      <c r="H19" s="13"/>
      <c r="I19" s="14"/>
      <c r="J19" s="15"/>
      <c r="K19" s="16"/>
      <c r="L19" s="11"/>
      <c r="M19" s="13"/>
      <c r="N19" s="30"/>
      <c r="O19" s="17"/>
      <c r="P19" s="10"/>
      <c r="Q19" s="11"/>
      <c r="R19" s="12"/>
      <c r="S19" s="12"/>
      <c r="T19" s="12"/>
      <c r="U19" s="13"/>
      <c r="V19" s="14"/>
      <c r="W19" s="15"/>
      <c r="X19" s="16"/>
      <c r="Y19" s="11"/>
      <c r="Z19" s="13"/>
      <c r="AA19" s="31"/>
      <c r="AB19" s="17" t="str">
        <f>PG_ConstNmRout</f>
        <v/>
      </c>
      <c r="AC19" s="10" t="str">
        <f>PG_ValUOMxRout</f>
        <v/>
      </c>
      <c r="AD19" s="11" t="str">
        <f>PG_ValUOMxRout</f>
        <v/>
      </c>
      <c r="AE19" s="12" t="str">
        <f>PG_ValUOMxRout</f>
        <v/>
      </c>
      <c r="AF19" s="12" t="str">
        <f>PG_ValUOMxRout</f>
        <v/>
      </c>
      <c r="AG19" s="12" t="str">
        <f>PG_ValUOMxRout</f>
        <v/>
      </c>
      <c r="AH19" s="13" t="str">
        <f>PG_ValUOMxRout</f>
        <v/>
      </c>
      <c r="AI19" s="14" t="str">
        <f>PG_ValRout</f>
        <v/>
      </c>
      <c r="AJ19" s="15" t="str">
        <f>PG_ValRout</f>
        <v/>
      </c>
      <c r="AK19" s="16" t="str">
        <f>PG_ValRout</f>
        <v/>
      </c>
      <c r="AL19" s="11" t="str">
        <f>PG_ValUOMxRout</f>
        <v/>
      </c>
      <c r="AM19" s="13" t="str">
        <f>PG_ValUOMxRout</f>
        <v/>
      </c>
      <c r="AN19" s="30"/>
      <c r="AO19" s="17" t="str">
        <f>PG_ConstNmRand</f>
        <v/>
      </c>
      <c r="AP19" s="10" t="str">
        <f>PG_ValUOMxRand</f>
        <v/>
      </c>
      <c r="AQ19" s="11" t="str">
        <f>PG_ValUOMxRand</f>
        <v/>
      </c>
      <c r="AR19" s="12" t="str">
        <f>PG_ValUOMxRand</f>
        <v/>
      </c>
      <c r="AS19" s="12" t="str">
        <f>PG_ValUOMxRand</f>
        <v/>
      </c>
      <c r="AT19" s="12" t="str">
        <f>PG_ValUOMxRand</f>
        <v/>
      </c>
      <c r="AU19" s="13" t="str">
        <f>PG_ValUOMxRand</f>
        <v/>
      </c>
      <c r="AV19" s="14" t="str">
        <f>PG_ValRand</f>
        <v/>
      </c>
      <c r="AW19" s="15" t="str">
        <f>PG_ValRand</f>
        <v/>
      </c>
      <c r="AX19" s="16" t="str">
        <f>PG_ValRand</f>
        <v/>
      </c>
      <c r="AY19" s="11" t="str">
        <f>PG_ValUOMxRand</f>
        <v/>
      </c>
      <c r="AZ19" s="13" t="str">
        <f>PG_ValUOMxRand</f>
        <v/>
      </c>
    </row>
    <row r="20" spans="1:52" ht="15" customHeight="1">
      <c r="A20" s="65"/>
      <c r="B20" s="17"/>
      <c r="C20" s="10"/>
      <c r="D20" s="11"/>
      <c r="E20" s="12"/>
      <c r="F20" s="12"/>
      <c r="G20" s="12"/>
      <c r="H20" s="13"/>
      <c r="I20" s="14"/>
      <c r="J20" s="15"/>
      <c r="K20" s="16"/>
      <c r="L20" s="11"/>
      <c r="M20" s="13"/>
      <c r="N20" s="30"/>
      <c r="O20" s="17"/>
      <c r="P20" s="10"/>
      <c r="Q20" s="11"/>
      <c r="R20" s="12"/>
      <c r="S20" s="12"/>
      <c r="T20" s="12"/>
      <c r="U20" s="13"/>
      <c r="V20" s="14"/>
      <c r="W20" s="15"/>
      <c r="X20" s="16"/>
      <c r="Y20" s="11"/>
      <c r="Z20" s="13"/>
      <c r="AA20" s="31"/>
      <c r="AB20" s="17" t="str">
        <f>PG_ConstNmRout</f>
        <v/>
      </c>
      <c r="AC20" s="10" t="str">
        <f>PG_ValUOMxRout</f>
        <v/>
      </c>
      <c r="AD20" s="11" t="str">
        <f>PG_ValUOMxRout</f>
        <v/>
      </c>
      <c r="AE20" s="12" t="str">
        <f>PG_ValUOMxRout</f>
        <v/>
      </c>
      <c r="AF20" s="12" t="str">
        <f>PG_ValUOMxRout</f>
        <v/>
      </c>
      <c r="AG20" s="12" t="str">
        <f>PG_ValUOMxRout</f>
        <v/>
      </c>
      <c r="AH20" s="13" t="str">
        <f>PG_ValUOMxRout</f>
        <v/>
      </c>
      <c r="AI20" s="14" t="str">
        <f>PG_ValRout</f>
        <v/>
      </c>
      <c r="AJ20" s="15" t="str">
        <f>PG_ValRout</f>
        <v/>
      </c>
      <c r="AK20" s="16" t="str">
        <f>PG_ValRout</f>
        <v/>
      </c>
      <c r="AL20" s="11" t="str">
        <f>PG_ValUOMxRout</f>
        <v/>
      </c>
      <c r="AM20" s="13" t="str">
        <f>PG_ValUOMxRout</f>
        <v/>
      </c>
      <c r="AN20" s="30"/>
      <c r="AO20" s="17" t="str">
        <f>PG_ConstNmRand</f>
        <v/>
      </c>
      <c r="AP20" s="10" t="str">
        <f>PG_ValUOMxRand</f>
        <v/>
      </c>
      <c r="AQ20" s="11" t="str">
        <f>PG_ValUOMxRand</f>
        <v/>
      </c>
      <c r="AR20" s="12" t="str">
        <f>PG_ValUOMxRand</f>
        <v/>
      </c>
      <c r="AS20" s="12" t="str">
        <f>PG_ValUOMxRand</f>
        <v/>
      </c>
      <c r="AT20" s="12" t="str">
        <f>PG_ValUOMxRand</f>
        <v/>
      </c>
      <c r="AU20" s="13" t="str">
        <f>PG_ValUOMxRand</f>
        <v/>
      </c>
      <c r="AV20" s="14" t="str">
        <f>PG_ValRand</f>
        <v/>
      </c>
      <c r="AW20" s="15" t="str">
        <f>PG_ValRand</f>
        <v/>
      </c>
      <c r="AX20" s="16" t="str">
        <f>PG_ValRand</f>
        <v/>
      </c>
      <c r="AY20" s="11" t="str">
        <f>PG_ValUOMxRand</f>
        <v/>
      </c>
      <c r="AZ20" s="13" t="str">
        <f>PG_ValUOMxRand</f>
        <v/>
      </c>
    </row>
    <row r="21" spans="1:52" ht="15" customHeight="1">
      <c r="A21" s="65"/>
      <c r="B21" s="17"/>
      <c r="C21" s="10"/>
      <c r="D21" s="11"/>
      <c r="E21" s="12"/>
      <c r="F21" s="12"/>
      <c r="G21" s="12"/>
      <c r="H21" s="13"/>
      <c r="I21" s="14"/>
      <c r="J21" s="15"/>
      <c r="K21" s="16"/>
      <c r="L21" s="11"/>
      <c r="M21" s="13"/>
      <c r="N21" s="30"/>
      <c r="O21" s="17"/>
      <c r="P21" s="10"/>
      <c r="Q21" s="11"/>
      <c r="R21" s="12"/>
      <c r="S21" s="12"/>
      <c r="T21" s="12"/>
      <c r="U21" s="13"/>
      <c r="V21" s="14"/>
      <c r="W21" s="15"/>
      <c r="X21" s="16"/>
      <c r="Y21" s="11"/>
      <c r="Z21" s="13"/>
      <c r="AA21" s="31"/>
      <c r="AB21" s="17" t="str">
        <f>PG_ConstNmRout</f>
        <v/>
      </c>
      <c r="AC21" s="10" t="str">
        <f>PG_ValUOMxRout</f>
        <v/>
      </c>
      <c r="AD21" s="11" t="str">
        <f>PG_ValUOMxRout</f>
        <v/>
      </c>
      <c r="AE21" s="12" t="str">
        <f>PG_ValUOMxRout</f>
        <v/>
      </c>
      <c r="AF21" s="12" t="str">
        <f>PG_ValUOMxRout</f>
        <v/>
      </c>
      <c r="AG21" s="12" t="str">
        <f>PG_ValUOMxRout</f>
        <v/>
      </c>
      <c r="AH21" s="13" t="str">
        <f>PG_ValUOMxRout</f>
        <v/>
      </c>
      <c r="AI21" s="14" t="str">
        <f>PG_ValRout</f>
        <v/>
      </c>
      <c r="AJ21" s="15" t="str">
        <f>PG_ValRout</f>
        <v/>
      </c>
      <c r="AK21" s="16" t="str">
        <f>PG_ValRout</f>
        <v/>
      </c>
      <c r="AL21" s="11" t="str">
        <f>PG_ValUOMxRout</f>
        <v/>
      </c>
      <c r="AM21" s="13" t="str">
        <f>PG_ValUOMxRout</f>
        <v/>
      </c>
      <c r="AN21" s="30"/>
      <c r="AO21" s="17" t="str">
        <f>PG_ConstNmRand</f>
        <v/>
      </c>
      <c r="AP21" s="10" t="str">
        <f>PG_ValUOMxRand</f>
        <v/>
      </c>
      <c r="AQ21" s="11" t="str">
        <f>PG_ValUOMxRand</f>
        <v/>
      </c>
      <c r="AR21" s="12" t="str">
        <f>PG_ValUOMxRand</f>
        <v/>
      </c>
      <c r="AS21" s="12" t="str">
        <f>PG_ValUOMxRand</f>
        <v/>
      </c>
      <c r="AT21" s="12" t="str">
        <f>PG_ValUOMxRand</f>
        <v/>
      </c>
      <c r="AU21" s="13" t="str">
        <f>PG_ValUOMxRand</f>
        <v/>
      </c>
      <c r="AV21" s="14" t="str">
        <f>PG_ValRand</f>
        <v/>
      </c>
      <c r="AW21" s="15" t="str">
        <f>PG_ValRand</f>
        <v/>
      </c>
      <c r="AX21" s="16" t="str">
        <f>PG_ValRand</f>
        <v/>
      </c>
      <c r="AY21" s="11" t="str">
        <f>PG_ValUOMxRand</f>
        <v/>
      </c>
      <c r="AZ21" s="13" t="str">
        <f>PG_ValUOMxRand</f>
        <v/>
      </c>
    </row>
    <row r="22" spans="1:52" ht="15" customHeight="1">
      <c r="A22" s="65"/>
      <c r="B22" s="17"/>
      <c r="C22" s="10"/>
      <c r="D22" s="11"/>
      <c r="E22" s="12"/>
      <c r="F22" s="12"/>
      <c r="G22" s="12"/>
      <c r="H22" s="13"/>
      <c r="I22" s="14"/>
      <c r="J22" s="15"/>
      <c r="K22" s="16"/>
      <c r="L22" s="11"/>
      <c r="M22" s="13"/>
      <c r="N22" s="30"/>
      <c r="O22" s="17"/>
      <c r="P22" s="10"/>
      <c r="Q22" s="11"/>
      <c r="R22" s="12"/>
      <c r="S22" s="12"/>
      <c r="T22" s="12"/>
      <c r="U22" s="13"/>
      <c r="V22" s="14"/>
      <c r="W22" s="15"/>
      <c r="X22" s="16"/>
      <c r="Y22" s="11"/>
      <c r="Z22" s="13"/>
      <c r="AA22" s="31"/>
      <c r="AB22" s="17" t="str">
        <f>PG_ConstNmRout</f>
        <v/>
      </c>
      <c r="AC22" s="10" t="str">
        <f>PG_ValUOMxRout</f>
        <v/>
      </c>
      <c r="AD22" s="11" t="str">
        <f>PG_ValUOMxRout</f>
        <v/>
      </c>
      <c r="AE22" s="12" t="str">
        <f>PG_ValUOMxRout</f>
        <v/>
      </c>
      <c r="AF22" s="12" t="str">
        <f>PG_ValUOMxRout</f>
        <v/>
      </c>
      <c r="AG22" s="12" t="str">
        <f>PG_ValUOMxRout</f>
        <v/>
      </c>
      <c r="AH22" s="13" t="str">
        <f>PG_ValUOMxRout</f>
        <v/>
      </c>
      <c r="AI22" s="14" t="str">
        <f>PG_ValRout</f>
        <v/>
      </c>
      <c r="AJ22" s="15" t="str">
        <f>PG_ValRout</f>
        <v/>
      </c>
      <c r="AK22" s="16" t="str">
        <f>PG_ValRout</f>
        <v/>
      </c>
      <c r="AL22" s="11" t="str">
        <f>PG_ValUOMxRout</f>
        <v/>
      </c>
      <c r="AM22" s="13" t="str">
        <f>PG_ValUOMxRout</f>
        <v/>
      </c>
      <c r="AN22" s="30"/>
      <c r="AO22" s="17" t="str">
        <f>PG_ConstNmRand</f>
        <v/>
      </c>
      <c r="AP22" s="10" t="str">
        <f>PG_ValUOMxRand</f>
        <v/>
      </c>
      <c r="AQ22" s="11" t="str">
        <f>PG_ValUOMxRand</f>
        <v/>
      </c>
      <c r="AR22" s="12" t="str">
        <f>PG_ValUOMxRand</f>
        <v/>
      </c>
      <c r="AS22" s="12" t="str">
        <f>PG_ValUOMxRand</f>
        <v/>
      </c>
      <c r="AT22" s="12" t="str">
        <f>PG_ValUOMxRand</f>
        <v/>
      </c>
      <c r="AU22" s="13" t="str">
        <f>PG_ValUOMxRand</f>
        <v/>
      </c>
      <c r="AV22" s="14" t="str">
        <f>PG_ValRand</f>
        <v/>
      </c>
      <c r="AW22" s="15" t="str">
        <f>PG_ValRand</f>
        <v/>
      </c>
      <c r="AX22" s="16" t="str">
        <f>PG_ValRand</f>
        <v/>
      </c>
      <c r="AY22" s="11" t="str">
        <f>PG_ValUOMxRand</f>
        <v/>
      </c>
      <c r="AZ22" s="13" t="str">
        <f>PG_ValUOMxRand</f>
        <v/>
      </c>
    </row>
    <row r="23" spans="1:52" ht="15" customHeight="1">
      <c r="A23" s="65"/>
      <c r="B23" s="17"/>
      <c r="C23" s="10"/>
      <c r="D23" s="11"/>
      <c r="E23" s="12"/>
      <c r="F23" s="12"/>
      <c r="G23" s="12"/>
      <c r="H23" s="13"/>
      <c r="I23" s="14"/>
      <c r="J23" s="15"/>
      <c r="K23" s="16"/>
      <c r="L23" s="11"/>
      <c r="M23" s="13"/>
      <c r="N23" s="30"/>
      <c r="O23" s="17"/>
      <c r="P23" s="10"/>
      <c r="Q23" s="11"/>
      <c r="R23" s="12"/>
      <c r="S23" s="12"/>
      <c r="T23" s="12"/>
      <c r="U23" s="13"/>
      <c r="V23" s="14"/>
      <c r="W23" s="15"/>
      <c r="X23" s="16"/>
      <c r="Y23" s="11"/>
      <c r="Z23" s="13"/>
      <c r="AA23" s="31"/>
      <c r="AB23" s="17" t="str">
        <f>PG_ConstNmRout</f>
        <v/>
      </c>
      <c r="AC23" s="10" t="str">
        <f>PG_ValUOMxRout</f>
        <v/>
      </c>
      <c r="AD23" s="11" t="str">
        <f>PG_ValUOMxRout</f>
        <v/>
      </c>
      <c r="AE23" s="12" t="str">
        <f>PG_ValUOMxRout</f>
        <v/>
      </c>
      <c r="AF23" s="12" t="str">
        <f>PG_ValUOMxRout</f>
        <v/>
      </c>
      <c r="AG23" s="12" t="str">
        <f>PG_ValUOMxRout</f>
        <v/>
      </c>
      <c r="AH23" s="13" t="str">
        <f>PG_ValUOMxRout</f>
        <v/>
      </c>
      <c r="AI23" s="14" t="str">
        <f>PG_ValRout</f>
        <v/>
      </c>
      <c r="AJ23" s="15" t="str">
        <f>PG_ValRout</f>
        <v/>
      </c>
      <c r="AK23" s="16" t="str">
        <f>PG_ValRout</f>
        <v/>
      </c>
      <c r="AL23" s="11" t="str">
        <f>PG_ValUOMxRout</f>
        <v/>
      </c>
      <c r="AM23" s="13" t="str">
        <f>PG_ValUOMxRout</f>
        <v/>
      </c>
      <c r="AN23" s="30"/>
      <c r="AO23" s="17" t="str">
        <f>PG_ConstNmRand</f>
        <v/>
      </c>
      <c r="AP23" s="10" t="str">
        <f>PG_ValUOMxRand</f>
        <v/>
      </c>
      <c r="AQ23" s="11" t="str">
        <f>PG_ValUOMxRand</f>
        <v/>
      </c>
      <c r="AR23" s="12" t="str">
        <f>PG_ValUOMxRand</f>
        <v/>
      </c>
      <c r="AS23" s="12" t="str">
        <f>PG_ValUOMxRand</f>
        <v/>
      </c>
      <c r="AT23" s="12" t="str">
        <f>PG_ValUOMxRand</f>
        <v/>
      </c>
      <c r="AU23" s="13" t="str">
        <f>PG_ValUOMxRand</f>
        <v/>
      </c>
      <c r="AV23" s="14" t="str">
        <f>PG_ValRand</f>
        <v/>
      </c>
      <c r="AW23" s="15" t="str">
        <f>PG_ValRand</f>
        <v/>
      </c>
      <c r="AX23" s="16" t="str">
        <f>PG_ValRand</f>
        <v/>
      </c>
      <c r="AY23" s="11" t="str">
        <f>PG_ValUOMxRand</f>
        <v/>
      </c>
      <c r="AZ23" s="13" t="str">
        <f>PG_ValUOMxRand</f>
        <v/>
      </c>
    </row>
    <row r="24" spans="1:52" ht="15" customHeight="1">
      <c r="A24" s="65"/>
      <c r="B24" s="17"/>
      <c r="C24" s="10"/>
      <c r="D24" s="11"/>
      <c r="E24" s="12"/>
      <c r="F24" s="12"/>
      <c r="G24" s="12"/>
      <c r="H24" s="13"/>
      <c r="I24" s="14"/>
      <c r="J24" s="15"/>
      <c r="K24" s="16"/>
      <c r="L24" s="11"/>
      <c r="M24" s="13"/>
      <c r="N24" s="30"/>
      <c r="O24" s="17"/>
      <c r="P24" s="10"/>
      <c r="Q24" s="11"/>
      <c r="R24" s="12"/>
      <c r="S24" s="12"/>
      <c r="T24" s="12"/>
      <c r="U24" s="13"/>
      <c r="V24" s="14"/>
      <c r="W24" s="15"/>
      <c r="X24" s="16"/>
      <c r="Y24" s="11"/>
      <c r="Z24" s="13"/>
      <c r="AA24" s="31"/>
      <c r="AB24" s="17" t="str">
        <f>PG_ConstNmRout</f>
        <v/>
      </c>
      <c r="AC24" s="10" t="str">
        <f>PG_ValUOMxRout</f>
        <v/>
      </c>
      <c r="AD24" s="11" t="str">
        <f>PG_ValUOMxRout</f>
        <v/>
      </c>
      <c r="AE24" s="12" t="str">
        <f>PG_ValUOMxRout</f>
        <v/>
      </c>
      <c r="AF24" s="12" t="str">
        <f>PG_ValUOMxRout</f>
        <v/>
      </c>
      <c r="AG24" s="12" t="str">
        <f>PG_ValUOMxRout</f>
        <v/>
      </c>
      <c r="AH24" s="13" t="str">
        <f>PG_ValUOMxRout</f>
        <v/>
      </c>
      <c r="AI24" s="14" t="str">
        <f>PG_ValRout</f>
        <v/>
      </c>
      <c r="AJ24" s="15" t="str">
        <f>PG_ValRout</f>
        <v/>
      </c>
      <c r="AK24" s="16" t="str">
        <f>PG_ValRout</f>
        <v/>
      </c>
      <c r="AL24" s="11" t="str">
        <f>PG_ValUOMxRout</f>
        <v/>
      </c>
      <c r="AM24" s="13" t="str">
        <f>PG_ValUOMxRout</f>
        <v/>
      </c>
      <c r="AN24" s="30"/>
      <c r="AO24" s="17" t="str">
        <f>PG_ConstNmRand</f>
        <v/>
      </c>
      <c r="AP24" s="10" t="str">
        <f>PG_ValUOMxRand</f>
        <v/>
      </c>
      <c r="AQ24" s="11" t="str">
        <f>PG_ValUOMxRand</f>
        <v/>
      </c>
      <c r="AR24" s="12" t="str">
        <f>PG_ValUOMxRand</f>
        <v/>
      </c>
      <c r="AS24" s="12" t="str">
        <f>PG_ValUOMxRand</f>
        <v/>
      </c>
      <c r="AT24" s="12" t="str">
        <f>PG_ValUOMxRand</f>
        <v/>
      </c>
      <c r="AU24" s="13" t="str">
        <f>PG_ValUOMxRand</f>
        <v/>
      </c>
      <c r="AV24" s="14" t="str">
        <f>PG_ValRand</f>
        <v/>
      </c>
      <c r="AW24" s="15" t="str">
        <f>PG_ValRand</f>
        <v/>
      </c>
      <c r="AX24" s="16" t="str">
        <f>PG_ValRand</f>
        <v/>
      </c>
      <c r="AY24" s="11" t="str">
        <f>PG_ValUOMxRand</f>
        <v/>
      </c>
      <c r="AZ24" s="13" t="str">
        <f>PG_ValUOMxRand</f>
        <v/>
      </c>
    </row>
    <row r="25" spans="1:52" ht="15" customHeight="1">
      <c r="A25" s="65"/>
      <c r="B25" s="17"/>
      <c r="C25" s="10"/>
      <c r="D25" s="11"/>
      <c r="E25" s="12"/>
      <c r="F25" s="12"/>
      <c r="G25" s="12"/>
      <c r="H25" s="13"/>
      <c r="I25" s="14"/>
      <c r="J25" s="15"/>
      <c r="K25" s="16"/>
      <c r="L25" s="11"/>
      <c r="M25" s="13"/>
      <c r="N25" s="30"/>
      <c r="O25" s="17"/>
      <c r="P25" s="10"/>
      <c r="Q25" s="11"/>
      <c r="R25" s="12"/>
      <c r="S25" s="12"/>
      <c r="T25" s="12"/>
      <c r="U25" s="13"/>
      <c r="V25" s="14"/>
      <c r="W25" s="15"/>
      <c r="X25" s="16"/>
      <c r="Y25" s="11"/>
      <c r="Z25" s="13"/>
      <c r="AA25" s="31"/>
      <c r="AB25" s="17" t="str">
        <f>PG_ConstNmRout</f>
        <v/>
      </c>
      <c r="AC25" s="10" t="str">
        <f>PG_ValUOMxRout</f>
        <v/>
      </c>
      <c r="AD25" s="11" t="str">
        <f>PG_ValUOMxRout</f>
        <v/>
      </c>
      <c r="AE25" s="12" t="str">
        <f>PG_ValUOMxRout</f>
        <v/>
      </c>
      <c r="AF25" s="12" t="str">
        <f>PG_ValUOMxRout</f>
        <v/>
      </c>
      <c r="AG25" s="12" t="str">
        <f>PG_ValUOMxRout</f>
        <v/>
      </c>
      <c r="AH25" s="13" t="str">
        <f>PG_ValUOMxRout</f>
        <v/>
      </c>
      <c r="AI25" s="14" t="str">
        <f>PG_ValRout</f>
        <v/>
      </c>
      <c r="AJ25" s="15" t="str">
        <f>PG_ValRout</f>
        <v/>
      </c>
      <c r="AK25" s="16" t="str">
        <f>PG_ValRout</f>
        <v/>
      </c>
      <c r="AL25" s="11" t="str">
        <f>PG_ValUOMxRout</f>
        <v/>
      </c>
      <c r="AM25" s="13" t="str">
        <f>PG_ValUOMxRout</f>
        <v/>
      </c>
      <c r="AN25" s="30"/>
      <c r="AO25" s="17" t="str">
        <f>PG_ConstNmRand</f>
        <v/>
      </c>
      <c r="AP25" s="10" t="str">
        <f>PG_ValUOMxRand</f>
        <v/>
      </c>
      <c r="AQ25" s="11" t="str">
        <f>PG_ValUOMxRand</f>
        <v/>
      </c>
      <c r="AR25" s="12" t="str">
        <f>PG_ValUOMxRand</f>
        <v/>
      </c>
      <c r="AS25" s="12" t="str">
        <f>PG_ValUOMxRand</f>
        <v/>
      </c>
      <c r="AT25" s="12" t="str">
        <f>PG_ValUOMxRand</f>
        <v/>
      </c>
      <c r="AU25" s="13" t="str">
        <f>PG_ValUOMxRand</f>
        <v/>
      </c>
      <c r="AV25" s="14" t="str">
        <f>PG_ValRand</f>
        <v/>
      </c>
      <c r="AW25" s="15" t="str">
        <f>PG_ValRand</f>
        <v/>
      </c>
      <c r="AX25" s="16" t="str">
        <f>PG_ValRand</f>
        <v/>
      </c>
      <c r="AY25" s="11" t="str">
        <f>PG_ValUOMxRand</f>
        <v/>
      </c>
      <c r="AZ25" s="13" t="str">
        <f>PG_ValUOMxRand</f>
        <v/>
      </c>
    </row>
    <row r="26" spans="1:52" ht="15" customHeight="1">
      <c r="A26" s="65"/>
      <c r="B26" s="17"/>
      <c r="C26" s="10"/>
      <c r="D26" s="11"/>
      <c r="E26" s="12"/>
      <c r="F26" s="12"/>
      <c r="G26" s="12"/>
      <c r="H26" s="13"/>
      <c r="I26" s="14"/>
      <c r="J26" s="15"/>
      <c r="K26" s="16"/>
      <c r="L26" s="11"/>
      <c r="M26" s="13"/>
      <c r="N26" s="30"/>
      <c r="O26" s="17"/>
      <c r="P26" s="10"/>
      <c r="Q26" s="11"/>
      <c r="R26" s="12"/>
      <c r="S26" s="12"/>
      <c r="T26" s="12"/>
      <c r="U26" s="13"/>
      <c r="V26" s="14"/>
      <c r="W26" s="15"/>
      <c r="X26" s="16"/>
      <c r="Y26" s="11"/>
      <c r="Z26" s="13"/>
      <c r="AA26" s="31"/>
      <c r="AB26" s="17" t="str">
        <f>PG_ConstNmRout</f>
        <v/>
      </c>
      <c r="AC26" s="10" t="str">
        <f>PG_ValUOMxRout</f>
        <v/>
      </c>
      <c r="AD26" s="11" t="str">
        <f>PG_ValUOMxRout</f>
        <v/>
      </c>
      <c r="AE26" s="12" t="str">
        <f>PG_ValUOMxRout</f>
        <v/>
      </c>
      <c r="AF26" s="12" t="str">
        <f>PG_ValUOMxRout</f>
        <v/>
      </c>
      <c r="AG26" s="12" t="str">
        <f>PG_ValUOMxRout</f>
        <v/>
      </c>
      <c r="AH26" s="13" t="str">
        <f>PG_ValUOMxRout</f>
        <v/>
      </c>
      <c r="AI26" s="14" t="str">
        <f>PG_ValRout</f>
        <v/>
      </c>
      <c r="AJ26" s="15" t="str">
        <f>PG_ValRout</f>
        <v/>
      </c>
      <c r="AK26" s="16" t="str">
        <f>PG_ValRout</f>
        <v/>
      </c>
      <c r="AL26" s="11" t="str">
        <f>PG_ValUOMxRout</f>
        <v/>
      </c>
      <c r="AM26" s="13" t="str">
        <f>PG_ValUOMxRout</f>
        <v/>
      </c>
      <c r="AN26" s="30"/>
      <c r="AO26" s="17" t="str">
        <f>PG_ConstNmRand</f>
        <v/>
      </c>
      <c r="AP26" s="10" t="str">
        <f>PG_ValUOMxRand</f>
        <v/>
      </c>
      <c r="AQ26" s="11" t="str">
        <f>PG_ValUOMxRand</f>
        <v/>
      </c>
      <c r="AR26" s="12" t="str">
        <f>PG_ValUOMxRand</f>
        <v/>
      </c>
      <c r="AS26" s="12" t="str">
        <f>PG_ValUOMxRand</f>
        <v/>
      </c>
      <c r="AT26" s="12" t="str">
        <f>PG_ValUOMxRand</f>
        <v/>
      </c>
      <c r="AU26" s="13" t="str">
        <f>PG_ValUOMxRand</f>
        <v/>
      </c>
      <c r="AV26" s="14" t="str">
        <f>PG_ValRand</f>
        <v/>
      </c>
      <c r="AW26" s="15" t="str">
        <f>PG_ValRand</f>
        <v/>
      </c>
      <c r="AX26" s="16" t="str">
        <f>PG_ValRand</f>
        <v/>
      </c>
      <c r="AY26" s="11" t="str">
        <f>PG_ValUOMxRand</f>
        <v/>
      </c>
      <c r="AZ26" s="13" t="str">
        <f>PG_ValUOMxRand</f>
        <v/>
      </c>
    </row>
    <row r="27" spans="1:52" ht="15" customHeight="1">
      <c r="A27" s="65"/>
      <c r="B27" s="17"/>
      <c r="C27" s="10"/>
      <c r="D27" s="11"/>
      <c r="E27" s="12"/>
      <c r="F27" s="12"/>
      <c r="G27" s="12"/>
      <c r="H27" s="13"/>
      <c r="I27" s="14"/>
      <c r="J27" s="15"/>
      <c r="K27" s="16"/>
      <c r="L27" s="11"/>
      <c r="M27" s="13"/>
      <c r="N27" s="30"/>
      <c r="O27" s="17"/>
      <c r="P27" s="10"/>
      <c r="Q27" s="11"/>
      <c r="R27" s="12"/>
      <c r="S27" s="12"/>
      <c r="T27" s="12"/>
      <c r="U27" s="13"/>
      <c r="V27" s="14"/>
      <c r="W27" s="15"/>
      <c r="X27" s="16"/>
      <c r="Y27" s="11"/>
      <c r="Z27" s="13"/>
      <c r="AA27" s="31"/>
      <c r="AB27" s="17" t="str">
        <f>PG_ConstNmRout</f>
        <v/>
      </c>
      <c r="AC27" s="10" t="str">
        <f>PG_ValUOMxRout</f>
        <v/>
      </c>
      <c r="AD27" s="11" t="str">
        <f>PG_ValUOMxRout</f>
        <v/>
      </c>
      <c r="AE27" s="12" t="str">
        <f>PG_ValUOMxRout</f>
        <v/>
      </c>
      <c r="AF27" s="12" t="str">
        <f>PG_ValUOMxRout</f>
        <v/>
      </c>
      <c r="AG27" s="12" t="str">
        <f>PG_ValUOMxRout</f>
        <v/>
      </c>
      <c r="AH27" s="13" t="str">
        <f>PG_ValUOMxRout</f>
        <v/>
      </c>
      <c r="AI27" s="14" t="str">
        <f>PG_ValRout</f>
        <v/>
      </c>
      <c r="AJ27" s="15" t="str">
        <f>PG_ValRout</f>
        <v/>
      </c>
      <c r="AK27" s="16" t="str">
        <f>PG_ValRout</f>
        <v/>
      </c>
      <c r="AL27" s="11" t="str">
        <f>PG_ValUOMxRout</f>
        <v/>
      </c>
      <c r="AM27" s="13" t="str">
        <f>PG_ValUOMxRout</f>
        <v/>
      </c>
      <c r="AN27" s="30"/>
      <c r="AO27" s="17" t="str">
        <f>PG_ConstNmRand</f>
        <v/>
      </c>
      <c r="AP27" s="10" t="str">
        <f>PG_ValUOMxRand</f>
        <v/>
      </c>
      <c r="AQ27" s="11" t="str">
        <f>PG_ValUOMxRand</f>
        <v/>
      </c>
      <c r="AR27" s="12" t="str">
        <f>PG_ValUOMxRand</f>
        <v/>
      </c>
      <c r="AS27" s="12" t="str">
        <f>PG_ValUOMxRand</f>
        <v/>
      </c>
      <c r="AT27" s="12" t="str">
        <f>PG_ValUOMxRand</f>
        <v/>
      </c>
      <c r="AU27" s="13" t="str">
        <f>PG_ValUOMxRand</f>
        <v/>
      </c>
      <c r="AV27" s="14" t="str">
        <f>PG_ValRand</f>
        <v/>
      </c>
      <c r="AW27" s="15" t="str">
        <f>PG_ValRand</f>
        <v/>
      </c>
      <c r="AX27" s="16" t="str">
        <f>PG_ValRand</f>
        <v/>
      </c>
      <c r="AY27" s="11" t="str">
        <f>PG_ValUOMxRand</f>
        <v/>
      </c>
      <c r="AZ27" s="13" t="str">
        <f>PG_ValUOMxRand</f>
        <v/>
      </c>
    </row>
    <row r="28" spans="1:52" ht="15" customHeight="1">
      <c r="A28" s="65"/>
      <c r="B28" s="17"/>
      <c r="C28" s="10"/>
      <c r="D28" s="11"/>
      <c r="E28" s="12"/>
      <c r="F28" s="12"/>
      <c r="G28" s="12"/>
      <c r="H28" s="13"/>
      <c r="I28" s="14"/>
      <c r="J28" s="15"/>
      <c r="K28" s="16"/>
      <c r="L28" s="11"/>
      <c r="M28" s="13"/>
      <c r="N28" s="30"/>
      <c r="O28" s="17"/>
      <c r="P28" s="10"/>
      <c r="Q28" s="11"/>
      <c r="R28" s="12"/>
      <c r="S28" s="12"/>
      <c r="T28" s="12"/>
      <c r="U28" s="13"/>
      <c r="V28" s="14"/>
      <c r="W28" s="15"/>
      <c r="X28" s="16"/>
      <c r="Y28" s="11"/>
      <c r="Z28" s="13"/>
      <c r="AA28" s="31"/>
      <c r="AB28" s="17" t="str">
        <f>PG_ConstNmRout</f>
        <v/>
      </c>
      <c r="AC28" s="10" t="str">
        <f>PG_ValUOMxRout</f>
        <v/>
      </c>
      <c r="AD28" s="11" t="str">
        <f>PG_ValUOMxRout</f>
        <v/>
      </c>
      <c r="AE28" s="12" t="str">
        <f>PG_ValUOMxRout</f>
        <v/>
      </c>
      <c r="AF28" s="12" t="str">
        <f>PG_ValUOMxRout</f>
        <v/>
      </c>
      <c r="AG28" s="12" t="str">
        <f>PG_ValUOMxRout</f>
        <v/>
      </c>
      <c r="AH28" s="13" t="str">
        <f>PG_ValUOMxRout</f>
        <v/>
      </c>
      <c r="AI28" s="14" t="str">
        <f>PG_ValRout</f>
        <v/>
      </c>
      <c r="AJ28" s="15" t="str">
        <f>PG_ValRout</f>
        <v/>
      </c>
      <c r="AK28" s="16" t="str">
        <f>PG_ValRout</f>
        <v/>
      </c>
      <c r="AL28" s="11" t="str">
        <f>PG_ValUOMxRout</f>
        <v/>
      </c>
      <c r="AM28" s="13" t="str">
        <f>PG_ValUOMxRout</f>
        <v/>
      </c>
      <c r="AN28" s="30"/>
      <c r="AO28" s="17" t="str">
        <f>PG_ConstNmRand</f>
        <v/>
      </c>
      <c r="AP28" s="10" t="str">
        <f>PG_ValUOMxRand</f>
        <v/>
      </c>
      <c r="AQ28" s="11" t="str">
        <f>PG_ValUOMxRand</f>
        <v/>
      </c>
      <c r="AR28" s="12" t="str">
        <f>PG_ValUOMxRand</f>
        <v/>
      </c>
      <c r="AS28" s="12" t="str">
        <f>PG_ValUOMxRand</f>
        <v/>
      </c>
      <c r="AT28" s="12" t="str">
        <f>PG_ValUOMxRand</f>
        <v/>
      </c>
      <c r="AU28" s="13" t="str">
        <f>PG_ValUOMxRand</f>
        <v/>
      </c>
      <c r="AV28" s="14" t="str">
        <f>PG_ValRand</f>
        <v/>
      </c>
      <c r="AW28" s="15" t="str">
        <f>PG_ValRand</f>
        <v/>
      </c>
      <c r="AX28" s="16" t="str">
        <f>PG_ValRand</f>
        <v/>
      </c>
      <c r="AY28" s="11" t="str">
        <f>PG_ValUOMxRand</f>
        <v/>
      </c>
      <c r="AZ28" s="13" t="str">
        <f>PG_ValUOMxRand</f>
        <v/>
      </c>
    </row>
    <row r="29" spans="1:52" ht="15" customHeight="1">
      <c r="A29" s="65"/>
      <c r="B29" s="17"/>
      <c r="C29" s="10"/>
      <c r="D29" s="11"/>
      <c r="E29" s="12"/>
      <c r="F29" s="12"/>
      <c r="G29" s="12"/>
      <c r="H29" s="13"/>
      <c r="I29" s="14"/>
      <c r="J29" s="15"/>
      <c r="K29" s="16"/>
      <c r="L29" s="11"/>
      <c r="M29" s="13"/>
      <c r="N29" s="30"/>
      <c r="O29" s="17"/>
      <c r="P29" s="10"/>
      <c r="Q29" s="11"/>
      <c r="R29" s="12"/>
      <c r="S29" s="12"/>
      <c r="T29" s="12"/>
      <c r="U29" s="13"/>
      <c r="V29" s="14"/>
      <c r="W29" s="15"/>
      <c r="X29" s="16"/>
      <c r="Y29" s="11"/>
      <c r="Z29" s="13"/>
      <c r="AA29" s="31"/>
      <c r="AB29" s="17" t="str">
        <f>PG_ConstNmRout</f>
        <v/>
      </c>
      <c r="AC29" s="10" t="str">
        <f>PG_ValUOMxRout</f>
        <v/>
      </c>
      <c r="AD29" s="11" t="str">
        <f>PG_ValUOMxRout</f>
        <v/>
      </c>
      <c r="AE29" s="12" t="str">
        <f>PG_ValUOMxRout</f>
        <v/>
      </c>
      <c r="AF29" s="12" t="str">
        <f>PG_ValUOMxRout</f>
        <v/>
      </c>
      <c r="AG29" s="12" t="str">
        <f>PG_ValUOMxRout</f>
        <v/>
      </c>
      <c r="AH29" s="13" t="str">
        <f>PG_ValUOMxRout</f>
        <v/>
      </c>
      <c r="AI29" s="14" t="str">
        <f>PG_ValRout</f>
        <v/>
      </c>
      <c r="AJ29" s="15" t="str">
        <f>PG_ValRout</f>
        <v/>
      </c>
      <c r="AK29" s="16" t="str">
        <f>PG_ValRout</f>
        <v/>
      </c>
      <c r="AL29" s="11" t="str">
        <f>PG_ValUOMxRout</f>
        <v/>
      </c>
      <c r="AM29" s="13" t="str">
        <f>PG_ValUOMxRout</f>
        <v/>
      </c>
      <c r="AN29" s="30"/>
      <c r="AO29" s="17" t="str">
        <f>PG_ConstNmRand</f>
        <v/>
      </c>
      <c r="AP29" s="10" t="str">
        <f>PG_ValUOMxRand</f>
        <v/>
      </c>
      <c r="AQ29" s="11" t="str">
        <f>PG_ValUOMxRand</f>
        <v/>
      </c>
      <c r="AR29" s="12" t="str">
        <f>PG_ValUOMxRand</f>
        <v/>
      </c>
      <c r="AS29" s="12" t="str">
        <f>PG_ValUOMxRand</f>
        <v/>
      </c>
      <c r="AT29" s="12" t="str">
        <f>PG_ValUOMxRand</f>
        <v/>
      </c>
      <c r="AU29" s="13" t="str">
        <f>PG_ValUOMxRand</f>
        <v/>
      </c>
      <c r="AV29" s="14" t="str">
        <f>PG_ValRand</f>
        <v/>
      </c>
      <c r="AW29" s="15" t="str">
        <f>PG_ValRand</f>
        <v/>
      </c>
      <c r="AX29" s="16" t="str">
        <f>PG_ValRand</f>
        <v/>
      </c>
      <c r="AY29" s="11" t="str">
        <f>PG_ValUOMxRand</f>
        <v/>
      </c>
      <c r="AZ29" s="13" t="str">
        <f>PG_ValUOMxRand</f>
        <v/>
      </c>
    </row>
    <row r="30" spans="1:52" ht="15" customHeight="1">
      <c r="A30" s="65"/>
      <c r="B30" s="17"/>
      <c r="C30" s="10"/>
      <c r="D30" s="11"/>
      <c r="E30" s="12"/>
      <c r="F30" s="12"/>
      <c r="G30" s="12"/>
      <c r="H30" s="13"/>
      <c r="I30" s="14"/>
      <c r="J30" s="15"/>
      <c r="K30" s="16"/>
      <c r="L30" s="11"/>
      <c r="M30" s="13"/>
      <c r="N30" s="30"/>
      <c r="O30" s="17"/>
      <c r="P30" s="10"/>
      <c r="Q30" s="11"/>
      <c r="R30" s="12"/>
      <c r="S30" s="12"/>
      <c r="T30" s="12"/>
      <c r="U30" s="13"/>
      <c r="V30" s="14"/>
      <c r="W30" s="15"/>
      <c r="X30" s="16"/>
      <c r="Y30" s="11"/>
      <c r="Z30" s="13"/>
      <c r="AA30" s="31"/>
      <c r="AB30" s="17" t="str">
        <f>PG_ConstNmRout</f>
        <v/>
      </c>
      <c r="AC30" s="10" t="str">
        <f>PG_ValUOMxRout</f>
        <v/>
      </c>
      <c r="AD30" s="11" t="str">
        <f>PG_ValUOMxRout</f>
        <v/>
      </c>
      <c r="AE30" s="12" t="str">
        <f>PG_ValUOMxRout</f>
        <v/>
      </c>
      <c r="AF30" s="12" t="str">
        <f>PG_ValUOMxRout</f>
        <v/>
      </c>
      <c r="AG30" s="12" t="str">
        <f>PG_ValUOMxRout</f>
        <v/>
      </c>
      <c r="AH30" s="13" t="str">
        <f>PG_ValUOMxRout</f>
        <v/>
      </c>
      <c r="AI30" s="14" t="str">
        <f>PG_ValRout</f>
        <v/>
      </c>
      <c r="AJ30" s="15" t="str">
        <f>PG_ValRout</f>
        <v/>
      </c>
      <c r="AK30" s="16" t="str">
        <f>PG_ValRout</f>
        <v/>
      </c>
      <c r="AL30" s="11" t="str">
        <f>PG_ValUOMxRout</f>
        <v/>
      </c>
      <c r="AM30" s="13" t="str">
        <f>PG_ValUOMxRout</f>
        <v/>
      </c>
      <c r="AN30" s="30"/>
      <c r="AO30" s="17" t="str">
        <f>PG_ConstNmRand</f>
        <v/>
      </c>
      <c r="AP30" s="10" t="str">
        <f>PG_ValUOMxRand</f>
        <v/>
      </c>
      <c r="AQ30" s="11" t="str">
        <f>PG_ValUOMxRand</f>
        <v/>
      </c>
      <c r="AR30" s="12" t="str">
        <f>PG_ValUOMxRand</f>
        <v/>
      </c>
      <c r="AS30" s="12" t="str">
        <f>PG_ValUOMxRand</f>
        <v/>
      </c>
      <c r="AT30" s="12" t="str">
        <f>PG_ValUOMxRand</f>
        <v/>
      </c>
      <c r="AU30" s="13" t="str">
        <f>PG_ValUOMxRand</f>
        <v/>
      </c>
      <c r="AV30" s="14" t="str">
        <f>PG_ValRand</f>
        <v/>
      </c>
      <c r="AW30" s="15" t="str">
        <f>PG_ValRand</f>
        <v/>
      </c>
      <c r="AX30" s="16" t="str">
        <f>PG_ValRand</f>
        <v/>
      </c>
      <c r="AY30" s="11" t="str">
        <f>PG_ValUOMxRand</f>
        <v/>
      </c>
      <c r="AZ30" s="13" t="str">
        <f>PG_ValUOMxRand</f>
        <v/>
      </c>
    </row>
    <row r="31" spans="1:52" ht="15" customHeight="1">
      <c r="A31" s="65"/>
      <c r="B31" s="17"/>
      <c r="C31" s="10"/>
      <c r="D31" s="11"/>
      <c r="E31" s="12"/>
      <c r="F31" s="12"/>
      <c r="G31" s="12"/>
      <c r="H31" s="13"/>
      <c r="I31" s="14"/>
      <c r="J31" s="15"/>
      <c r="K31" s="16"/>
      <c r="L31" s="11"/>
      <c r="M31" s="13"/>
      <c r="N31" s="30"/>
      <c r="O31" s="17"/>
      <c r="P31" s="10"/>
      <c r="Q31" s="11"/>
      <c r="R31" s="12"/>
      <c r="S31" s="12"/>
      <c r="T31" s="12"/>
      <c r="U31" s="13"/>
      <c r="V31" s="14"/>
      <c r="W31" s="15"/>
      <c r="X31" s="16"/>
      <c r="Y31" s="11"/>
      <c r="Z31" s="13"/>
      <c r="AA31" s="31"/>
      <c r="AB31" s="17" t="str">
        <f>PG_ConstNmRout</f>
        <v/>
      </c>
      <c r="AC31" s="10" t="str">
        <f>PG_ValUOMxRout</f>
        <v/>
      </c>
      <c r="AD31" s="11" t="str">
        <f>PG_ValUOMxRout</f>
        <v/>
      </c>
      <c r="AE31" s="12" t="str">
        <f>PG_ValUOMxRout</f>
        <v/>
      </c>
      <c r="AF31" s="12" t="str">
        <f>PG_ValUOMxRout</f>
        <v/>
      </c>
      <c r="AG31" s="12" t="str">
        <f>PG_ValUOMxRout</f>
        <v/>
      </c>
      <c r="AH31" s="13" t="str">
        <f>PG_ValUOMxRout</f>
        <v/>
      </c>
      <c r="AI31" s="14" t="str">
        <f>PG_ValRout</f>
        <v/>
      </c>
      <c r="AJ31" s="15" t="str">
        <f>PG_ValRout</f>
        <v/>
      </c>
      <c r="AK31" s="16" t="str">
        <f>PG_ValRout</f>
        <v/>
      </c>
      <c r="AL31" s="11" t="str">
        <f>PG_ValUOMxRout</f>
        <v/>
      </c>
      <c r="AM31" s="13" t="str">
        <f>PG_ValUOMxRout</f>
        <v/>
      </c>
      <c r="AN31" s="30"/>
      <c r="AO31" s="17" t="str">
        <f>PG_ConstNmRand</f>
        <v/>
      </c>
      <c r="AP31" s="10" t="str">
        <f>PG_ValUOMxRand</f>
        <v/>
      </c>
      <c r="AQ31" s="11" t="str">
        <f>PG_ValUOMxRand</f>
        <v/>
      </c>
      <c r="AR31" s="12" t="str">
        <f>PG_ValUOMxRand</f>
        <v/>
      </c>
      <c r="AS31" s="12" t="str">
        <f>PG_ValUOMxRand</f>
        <v/>
      </c>
      <c r="AT31" s="12" t="str">
        <f>PG_ValUOMxRand</f>
        <v/>
      </c>
      <c r="AU31" s="13" t="str">
        <f>PG_ValUOMxRand</f>
        <v/>
      </c>
      <c r="AV31" s="14" t="str">
        <f>PG_ValRand</f>
        <v/>
      </c>
      <c r="AW31" s="15" t="str">
        <f>PG_ValRand</f>
        <v/>
      </c>
      <c r="AX31" s="16" t="str">
        <f>PG_ValRand</f>
        <v/>
      </c>
      <c r="AY31" s="11" t="str">
        <f>PG_ValUOMxRand</f>
        <v/>
      </c>
      <c r="AZ31" s="13" t="str">
        <f>PG_ValUOMxRand</f>
        <v/>
      </c>
    </row>
    <row r="32" spans="1:52" ht="15" customHeight="1">
      <c r="A32" s="65"/>
      <c r="B32" s="17"/>
      <c r="C32" s="10"/>
      <c r="D32" s="11"/>
      <c r="E32" s="12"/>
      <c r="F32" s="12"/>
      <c r="G32" s="12"/>
      <c r="H32" s="13"/>
      <c r="I32" s="14"/>
      <c r="J32" s="15"/>
      <c r="K32" s="16"/>
      <c r="L32" s="11"/>
      <c r="M32" s="13"/>
      <c r="N32" s="30"/>
      <c r="O32" s="17"/>
      <c r="P32" s="10"/>
      <c r="Q32" s="11"/>
      <c r="R32" s="12"/>
      <c r="S32" s="12"/>
      <c r="T32" s="12"/>
      <c r="U32" s="13"/>
      <c r="V32" s="14"/>
      <c r="W32" s="15"/>
      <c r="X32" s="16"/>
      <c r="Y32" s="11"/>
      <c r="Z32" s="13"/>
      <c r="AA32" s="31"/>
      <c r="AB32" s="17" t="str">
        <f>PG_ConstNmRout</f>
        <v/>
      </c>
      <c r="AC32" s="10" t="str">
        <f>PG_ValUOMxRout</f>
        <v/>
      </c>
      <c r="AD32" s="11" t="str">
        <f>PG_ValUOMxRout</f>
        <v/>
      </c>
      <c r="AE32" s="12" t="str">
        <f>PG_ValUOMxRout</f>
        <v/>
      </c>
      <c r="AF32" s="12" t="str">
        <f>PG_ValUOMxRout</f>
        <v/>
      </c>
      <c r="AG32" s="12" t="str">
        <f>PG_ValUOMxRout</f>
        <v/>
      </c>
      <c r="AH32" s="13" t="str">
        <f>PG_ValUOMxRout</f>
        <v/>
      </c>
      <c r="AI32" s="14" t="str">
        <f>PG_ValRout</f>
        <v/>
      </c>
      <c r="AJ32" s="15" t="str">
        <f>PG_ValRout</f>
        <v/>
      </c>
      <c r="AK32" s="16" t="str">
        <f>PG_ValRout</f>
        <v/>
      </c>
      <c r="AL32" s="11" t="str">
        <f>PG_ValUOMxRout</f>
        <v/>
      </c>
      <c r="AM32" s="13" t="str">
        <f>PG_ValUOMxRout</f>
        <v/>
      </c>
      <c r="AN32" s="30"/>
      <c r="AO32" s="17" t="str">
        <f>PG_ConstNmRand</f>
        <v/>
      </c>
      <c r="AP32" s="10" t="str">
        <f>PG_ValUOMxRand</f>
        <v/>
      </c>
      <c r="AQ32" s="11" t="str">
        <f>PG_ValUOMxRand</f>
        <v/>
      </c>
      <c r="AR32" s="12" t="str">
        <f>PG_ValUOMxRand</f>
        <v/>
      </c>
      <c r="AS32" s="12" t="str">
        <f>PG_ValUOMxRand</f>
        <v/>
      </c>
      <c r="AT32" s="12" t="str">
        <f>PG_ValUOMxRand</f>
        <v/>
      </c>
      <c r="AU32" s="13" t="str">
        <f>PG_ValUOMxRand</f>
        <v/>
      </c>
      <c r="AV32" s="14" t="str">
        <f>PG_ValRand</f>
        <v/>
      </c>
      <c r="AW32" s="15" t="str">
        <f>PG_ValRand</f>
        <v/>
      </c>
      <c r="AX32" s="16" t="str">
        <f>PG_ValRand</f>
        <v/>
      </c>
      <c r="AY32" s="11" t="str">
        <f>PG_ValUOMxRand</f>
        <v/>
      </c>
      <c r="AZ32" s="13" t="str">
        <f>PG_ValUOMxRand</f>
        <v/>
      </c>
    </row>
    <row r="33" spans="1:52" ht="15" customHeight="1">
      <c r="A33" s="65"/>
      <c r="B33" s="17"/>
      <c r="C33" s="10"/>
      <c r="D33" s="11"/>
      <c r="E33" s="12"/>
      <c r="F33" s="12"/>
      <c r="G33" s="12"/>
      <c r="H33" s="13"/>
      <c r="I33" s="14"/>
      <c r="J33" s="15"/>
      <c r="K33" s="16"/>
      <c r="L33" s="11"/>
      <c r="M33" s="13"/>
      <c r="N33" s="30"/>
      <c r="O33" s="17"/>
      <c r="P33" s="10"/>
      <c r="Q33" s="11"/>
      <c r="R33" s="12"/>
      <c r="S33" s="12"/>
      <c r="T33" s="12"/>
      <c r="U33" s="13"/>
      <c r="V33" s="14"/>
      <c r="W33" s="15"/>
      <c r="X33" s="16"/>
      <c r="Y33" s="11"/>
      <c r="Z33" s="13"/>
      <c r="AA33" s="31"/>
      <c r="AB33" s="17" t="str">
        <f>PG_ConstNmRout</f>
        <v/>
      </c>
      <c r="AC33" s="10" t="str">
        <f>PG_ValUOMxRout</f>
        <v/>
      </c>
      <c r="AD33" s="11" t="str">
        <f>PG_ValUOMxRout</f>
        <v/>
      </c>
      <c r="AE33" s="12" t="str">
        <f>PG_ValUOMxRout</f>
        <v/>
      </c>
      <c r="AF33" s="12" t="str">
        <f>PG_ValUOMxRout</f>
        <v/>
      </c>
      <c r="AG33" s="12" t="str">
        <f>PG_ValUOMxRout</f>
        <v/>
      </c>
      <c r="AH33" s="13" t="str">
        <f>PG_ValUOMxRout</f>
        <v/>
      </c>
      <c r="AI33" s="14" t="str">
        <f>PG_ValRout</f>
        <v/>
      </c>
      <c r="AJ33" s="15" t="str">
        <f>PG_ValRout</f>
        <v/>
      </c>
      <c r="AK33" s="16" t="str">
        <f>PG_ValRout</f>
        <v/>
      </c>
      <c r="AL33" s="11" t="str">
        <f>PG_ValUOMxRout</f>
        <v/>
      </c>
      <c r="AM33" s="13" t="str">
        <f>PG_ValUOMxRout</f>
        <v/>
      </c>
      <c r="AN33" s="30"/>
      <c r="AO33" s="17" t="str">
        <f>PG_ConstNmRand</f>
        <v/>
      </c>
      <c r="AP33" s="10" t="str">
        <f>PG_ValUOMxRand</f>
        <v/>
      </c>
      <c r="AQ33" s="11" t="str">
        <f>PG_ValUOMxRand</f>
        <v/>
      </c>
      <c r="AR33" s="12" t="str">
        <f>PG_ValUOMxRand</f>
        <v/>
      </c>
      <c r="AS33" s="12" t="str">
        <f>PG_ValUOMxRand</f>
        <v/>
      </c>
      <c r="AT33" s="12" t="str">
        <f>PG_ValUOMxRand</f>
        <v/>
      </c>
      <c r="AU33" s="13" t="str">
        <f>PG_ValUOMxRand</f>
        <v/>
      </c>
      <c r="AV33" s="14" t="str">
        <f>PG_ValRand</f>
        <v/>
      </c>
      <c r="AW33" s="15" t="str">
        <f>PG_ValRand</f>
        <v/>
      </c>
      <c r="AX33" s="16" t="str">
        <f>PG_ValRand</f>
        <v/>
      </c>
      <c r="AY33" s="11" t="str">
        <f>PG_ValUOMxRand</f>
        <v/>
      </c>
      <c r="AZ33" s="13" t="str">
        <f>PG_ValUOMxRand</f>
        <v/>
      </c>
    </row>
    <row r="34" spans="1:52" ht="15" customHeight="1">
      <c r="A34" s="65"/>
      <c r="B34" s="17"/>
      <c r="C34" s="10"/>
      <c r="D34" s="11"/>
      <c r="E34" s="12"/>
      <c r="F34" s="12"/>
      <c r="G34" s="12"/>
      <c r="H34" s="13"/>
      <c r="I34" s="14"/>
      <c r="J34" s="15"/>
      <c r="K34" s="16"/>
      <c r="L34" s="11"/>
      <c r="M34" s="13"/>
      <c r="N34" s="30"/>
      <c r="O34" s="17"/>
      <c r="P34" s="10"/>
      <c r="Q34" s="11"/>
      <c r="R34" s="12"/>
      <c r="S34" s="12"/>
      <c r="T34" s="12"/>
      <c r="U34" s="13"/>
      <c r="V34" s="14"/>
      <c r="W34" s="15"/>
      <c r="X34" s="16"/>
      <c r="Y34" s="11"/>
      <c r="Z34" s="13"/>
      <c r="AA34" s="31"/>
      <c r="AB34" s="17" t="str">
        <f>PG_ConstNmRout</f>
        <v/>
      </c>
      <c r="AC34" s="10" t="str">
        <f>PG_ValUOMxRout</f>
        <v/>
      </c>
      <c r="AD34" s="11" t="str">
        <f>PG_ValUOMxRout</f>
        <v/>
      </c>
      <c r="AE34" s="12" t="str">
        <f>PG_ValUOMxRout</f>
        <v/>
      </c>
      <c r="AF34" s="12" t="str">
        <f>PG_ValUOMxRout</f>
        <v/>
      </c>
      <c r="AG34" s="12" t="str">
        <f>PG_ValUOMxRout</f>
        <v/>
      </c>
      <c r="AH34" s="13" t="str">
        <f>PG_ValUOMxRout</f>
        <v/>
      </c>
      <c r="AI34" s="14" t="str">
        <f>PG_ValRout</f>
        <v/>
      </c>
      <c r="AJ34" s="15" t="str">
        <f>PG_ValRout</f>
        <v/>
      </c>
      <c r="AK34" s="16" t="str">
        <f>PG_ValRout</f>
        <v/>
      </c>
      <c r="AL34" s="11" t="str">
        <f>PG_ValUOMxRout</f>
        <v/>
      </c>
      <c r="AM34" s="13" t="str">
        <f>PG_ValUOMxRout</f>
        <v/>
      </c>
      <c r="AN34" s="30"/>
      <c r="AO34" s="17" t="str">
        <f>PG_ConstNmRand</f>
        <v/>
      </c>
      <c r="AP34" s="10" t="str">
        <f>PG_ValUOMxRand</f>
        <v/>
      </c>
      <c r="AQ34" s="11" t="str">
        <f>PG_ValUOMxRand</f>
        <v/>
      </c>
      <c r="AR34" s="12" t="str">
        <f>PG_ValUOMxRand</f>
        <v/>
      </c>
      <c r="AS34" s="12" t="str">
        <f>PG_ValUOMxRand</f>
        <v/>
      </c>
      <c r="AT34" s="12" t="str">
        <f>PG_ValUOMxRand</f>
        <v/>
      </c>
      <c r="AU34" s="13" t="str">
        <f>PG_ValUOMxRand</f>
        <v/>
      </c>
      <c r="AV34" s="14" t="str">
        <f>PG_ValRand</f>
        <v/>
      </c>
      <c r="AW34" s="15" t="str">
        <f>PG_ValRand</f>
        <v/>
      </c>
      <c r="AX34" s="16" t="str">
        <f>PG_ValRand</f>
        <v/>
      </c>
      <c r="AY34" s="11" t="str">
        <f>PG_ValUOMxRand</f>
        <v/>
      </c>
      <c r="AZ34" s="13" t="str">
        <f>PG_ValUOMxRand</f>
        <v/>
      </c>
    </row>
    <row r="35" spans="1:52" ht="15" customHeight="1">
      <c r="A35" s="65"/>
      <c r="B35" s="17"/>
      <c r="C35" s="10"/>
      <c r="D35" s="11"/>
      <c r="E35" s="12"/>
      <c r="F35" s="12"/>
      <c r="G35" s="12"/>
      <c r="H35" s="13"/>
      <c r="I35" s="14"/>
      <c r="J35" s="15"/>
      <c r="K35" s="16"/>
      <c r="L35" s="11"/>
      <c r="M35" s="13"/>
      <c r="N35" s="30"/>
      <c r="O35" s="17"/>
      <c r="P35" s="10"/>
      <c r="Q35" s="11"/>
      <c r="R35" s="12"/>
      <c r="S35" s="12"/>
      <c r="T35" s="12"/>
      <c r="U35" s="13"/>
      <c r="V35" s="14"/>
      <c r="W35" s="15"/>
      <c r="X35" s="16"/>
      <c r="Y35" s="11"/>
      <c r="Z35" s="13"/>
      <c r="AA35" s="31"/>
      <c r="AB35" s="17" t="str">
        <f>PG_ConstNmRout</f>
        <v/>
      </c>
      <c r="AC35" s="10" t="str">
        <f>PG_ValUOMxRout</f>
        <v/>
      </c>
      <c r="AD35" s="11" t="str">
        <f>PG_ValUOMxRout</f>
        <v/>
      </c>
      <c r="AE35" s="12" t="str">
        <f>PG_ValUOMxRout</f>
        <v/>
      </c>
      <c r="AF35" s="12" t="str">
        <f>PG_ValUOMxRout</f>
        <v/>
      </c>
      <c r="AG35" s="12" t="str">
        <f>PG_ValUOMxRout</f>
        <v/>
      </c>
      <c r="AH35" s="13" t="str">
        <f>PG_ValUOMxRout</f>
        <v/>
      </c>
      <c r="AI35" s="14" t="str">
        <f>PG_ValRout</f>
        <v/>
      </c>
      <c r="AJ35" s="15" t="str">
        <f>PG_ValRout</f>
        <v/>
      </c>
      <c r="AK35" s="16" t="str">
        <f>PG_ValRout</f>
        <v/>
      </c>
      <c r="AL35" s="11" t="str">
        <f>PG_ValUOMxRout</f>
        <v/>
      </c>
      <c r="AM35" s="13" t="str">
        <f>PG_ValUOMxRout</f>
        <v/>
      </c>
      <c r="AN35" s="30"/>
      <c r="AO35" s="17" t="str">
        <f>PG_ConstNmRand</f>
        <v/>
      </c>
      <c r="AP35" s="10" t="str">
        <f>PG_ValUOMxRand</f>
        <v/>
      </c>
      <c r="AQ35" s="11" t="str">
        <f>PG_ValUOMxRand</f>
        <v/>
      </c>
      <c r="AR35" s="12" t="str">
        <f>PG_ValUOMxRand</f>
        <v/>
      </c>
      <c r="AS35" s="12" t="str">
        <f>PG_ValUOMxRand</f>
        <v/>
      </c>
      <c r="AT35" s="12" t="str">
        <f>PG_ValUOMxRand</f>
        <v/>
      </c>
      <c r="AU35" s="13" t="str">
        <f>PG_ValUOMxRand</f>
        <v/>
      </c>
      <c r="AV35" s="14" t="str">
        <f>PG_ValRand</f>
        <v/>
      </c>
      <c r="AW35" s="15" t="str">
        <f>PG_ValRand</f>
        <v/>
      </c>
      <c r="AX35" s="16" t="str">
        <f>PG_ValRand</f>
        <v/>
      </c>
      <c r="AY35" s="11" t="str">
        <f>PG_ValUOMxRand</f>
        <v/>
      </c>
      <c r="AZ35" s="13" t="str">
        <f>PG_ValUOMxRand</f>
        <v/>
      </c>
    </row>
    <row r="36" spans="1:52" ht="15" customHeight="1">
      <c r="A36" s="65"/>
      <c r="B36" s="17"/>
      <c r="C36" s="10"/>
      <c r="D36" s="11"/>
      <c r="E36" s="12"/>
      <c r="F36" s="12"/>
      <c r="G36" s="12"/>
      <c r="H36" s="13"/>
      <c r="I36" s="14"/>
      <c r="J36" s="15"/>
      <c r="K36" s="16"/>
      <c r="L36" s="11"/>
      <c r="M36" s="13"/>
      <c r="N36" s="30"/>
      <c r="O36" s="17"/>
      <c r="P36" s="10"/>
      <c r="Q36" s="11"/>
      <c r="R36" s="12"/>
      <c r="S36" s="12"/>
      <c r="T36" s="12"/>
      <c r="U36" s="13"/>
      <c r="V36" s="14"/>
      <c r="W36" s="15"/>
      <c r="X36" s="16"/>
      <c r="Y36" s="11"/>
      <c r="Z36" s="13"/>
      <c r="AA36" s="31"/>
      <c r="AB36" s="17" t="str">
        <f>PG_ConstNmRout</f>
        <v/>
      </c>
      <c r="AC36" s="10" t="str">
        <f>PG_ValUOMxRout</f>
        <v/>
      </c>
      <c r="AD36" s="11" t="str">
        <f>PG_ValUOMxRout</f>
        <v/>
      </c>
      <c r="AE36" s="12" t="str">
        <f>PG_ValUOMxRout</f>
        <v/>
      </c>
      <c r="AF36" s="12" t="str">
        <f>PG_ValUOMxRout</f>
        <v/>
      </c>
      <c r="AG36" s="12" t="str">
        <f>PG_ValUOMxRout</f>
        <v/>
      </c>
      <c r="AH36" s="13" t="str">
        <f>PG_ValUOMxRout</f>
        <v/>
      </c>
      <c r="AI36" s="14" t="str">
        <f>PG_ValRout</f>
        <v/>
      </c>
      <c r="AJ36" s="15" t="str">
        <f>PG_ValRout</f>
        <v/>
      </c>
      <c r="AK36" s="16" t="str">
        <f>PG_ValRout</f>
        <v/>
      </c>
      <c r="AL36" s="11" t="str">
        <f>PG_ValUOMxRout</f>
        <v/>
      </c>
      <c r="AM36" s="13" t="str">
        <f>PG_ValUOMxRout</f>
        <v/>
      </c>
      <c r="AN36" s="30"/>
      <c r="AO36" s="17" t="str">
        <f>PG_ConstNmRand</f>
        <v/>
      </c>
      <c r="AP36" s="10" t="str">
        <f>PG_ValUOMxRand</f>
        <v/>
      </c>
      <c r="AQ36" s="11" t="str">
        <f>PG_ValUOMxRand</f>
        <v/>
      </c>
      <c r="AR36" s="12" t="str">
        <f>PG_ValUOMxRand</f>
        <v/>
      </c>
      <c r="AS36" s="12" t="str">
        <f>PG_ValUOMxRand</f>
        <v/>
      </c>
      <c r="AT36" s="12" t="str">
        <f>PG_ValUOMxRand</f>
        <v/>
      </c>
      <c r="AU36" s="13" t="str">
        <f>PG_ValUOMxRand</f>
        <v/>
      </c>
      <c r="AV36" s="14" t="str">
        <f>PG_ValRand</f>
        <v/>
      </c>
      <c r="AW36" s="15" t="str">
        <f>PG_ValRand</f>
        <v/>
      </c>
      <c r="AX36" s="16" t="str">
        <f>PG_ValRand</f>
        <v/>
      </c>
      <c r="AY36" s="11" t="str">
        <f>PG_ValUOMxRand</f>
        <v/>
      </c>
      <c r="AZ36" s="13" t="str">
        <f>PG_ValUOMxRand</f>
        <v/>
      </c>
    </row>
    <row r="37" spans="1:52" ht="15" customHeight="1">
      <c r="A37" s="65"/>
      <c r="B37" s="17"/>
      <c r="C37" s="10"/>
      <c r="D37" s="11"/>
      <c r="E37" s="12"/>
      <c r="F37" s="12"/>
      <c r="G37" s="12"/>
      <c r="H37" s="13"/>
      <c r="I37" s="14"/>
      <c r="J37" s="15"/>
      <c r="K37" s="16"/>
      <c r="L37" s="11"/>
      <c r="M37" s="13"/>
      <c r="N37" s="30"/>
      <c r="O37" s="17"/>
      <c r="P37" s="10"/>
      <c r="Q37" s="11"/>
      <c r="R37" s="12"/>
      <c r="S37" s="12"/>
      <c r="T37" s="12"/>
      <c r="U37" s="13"/>
      <c r="V37" s="14"/>
      <c r="W37" s="15"/>
      <c r="X37" s="16"/>
      <c r="Y37" s="11"/>
      <c r="Z37" s="13"/>
      <c r="AA37" s="31"/>
      <c r="AB37" s="17" t="str">
        <f>PG_ConstNmRout</f>
        <v/>
      </c>
      <c r="AC37" s="10" t="str">
        <f>PG_ValUOMxRout</f>
        <v/>
      </c>
      <c r="AD37" s="11" t="str">
        <f>PG_ValUOMxRout</f>
        <v/>
      </c>
      <c r="AE37" s="12" t="str">
        <f>PG_ValUOMxRout</f>
        <v/>
      </c>
      <c r="AF37" s="12" t="str">
        <f>PG_ValUOMxRout</f>
        <v/>
      </c>
      <c r="AG37" s="12" t="str">
        <f>PG_ValUOMxRout</f>
        <v/>
      </c>
      <c r="AH37" s="13" t="str">
        <f>PG_ValUOMxRout</f>
        <v/>
      </c>
      <c r="AI37" s="14" t="str">
        <f>PG_ValRout</f>
        <v/>
      </c>
      <c r="AJ37" s="15" t="s">
        <v>102</v>
      </c>
      <c r="AK37" s="16" t="str">
        <f>PG_ValRout</f>
        <v/>
      </c>
      <c r="AL37" s="11" t="str">
        <f>PG_ValUOMxRout</f>
        <v/>
      </c>
      <c r="AM37" s="13" t="str">
        <f>PG_ValUOMxRout</f>
        <v/>
      </c>
      <c r="AN37" s="30"/>
      <c r="AO37" s="17" t="str">
        <f>PG_ConstNmRand</f>
        <v/>
      </c>
      <c r="AP37" s="10" t="str">
        <f>PG_ValUOMxRand</f>
        <v/>
      </c>
      <c r="AQ37" s="11" t="str">
        <f>PG_ValUOMxRand</f>
        <v/>
      </c>
      <c r="AR37" s="12" t="str">
        <f>PG_ValUOMxRand</f>
        <v/>
      </c>
      <c r="AS37" s="12" t="str">
        <f>PG_ValUOMxRand</f>
        <v/>
      </c>
      <c r="AT37" s="12" t="str">
        <f>PG_ValUOMxRand</f>
        <v/>
      </c>
      <c r="AU37" s="13" t="str">
        <f>PG_ValUOMxRand</f>
        <v/>
      </c>
      <c r="AV37" s="14" t="str">
        <f>PG_ValRand</f>
        <v/>
      </c>
      <c r="AW37" s="15" t="str">
        <f>PG_ValRand</f>
        <v/>
      </c>
      <c r="AX37" s="16" t="str">
        <f>PG_ValRand</f>
        <v/>
      </c>
      <c r="AY37" s="11" t="str">
        <f>PG_ValUOMxRand</f>
        <v/>
      </c>
      <c r="AZ37" s="13" t="str">
        <f>PG_ValUOMxRand</f>
        <v/>
      </c>
    </row>
    <row r="38" spans="1:52" ht="15" customHeight="1">
      <c r="A38" s="65"/>
      <c r="B38" s="17"/>
      <c r="C38" s="10"/>
      <c r="D38" s="11"/>
      <c r="E38" s="12"/>
      <c r="F38" s="12"/>
      <c r="G38" s="12"/>
      <c r="H38" s="13"/>
      <c r="I38" s="14"/>
      <c r="J38" s="15"/>
      <c r="K38" s="16"/>
      <c r="L38" s="11"/>
      <c r="M38" s="13"/>
      <c r="N38" s="30"/>
      <c r="O38" s="17"/>
      <c r="P38" s="10"/>
      <c r="Q38" s="11"/>
      <c r="R38" s="12"/>
      <c r="S38" s="12"/>
      <c r="T38" s="12"/>
      <c r="U38" s="13"/>
      <c r="V38" s="14"/>
      <c r="W38" s="15"/>
      <c r="X38" s="16"/>
      <c r="Y38" s="11"/>
      <c r="Z38" s="13"/>
      <c r="AA38" s="31"/>
      <c r="AB38" s="17" t="str">
        <f>PG_ConstNmRout</f>
        <v/>
      </c>
      <c r="AC38" s="10" t="str">
        <f>PG_ValUOMxRout</f>
        <v/>
      </c>
      <c r="AD38" s="11" t="str">
        <f>PG_ValUOMxRout</f>
        <v/>
      </c>
      <c r="AE38" s="12" t="str">
        <f>PG_ValUOMxRout</f>
        <v/>
      </c>
      <c r="AF38" s="12" t="str">
        <f>PG_ValUOMxRout</f>
        <v/>
      </c>
      <c r="AG38" s="12" t="str">
        <f>PG_ValUOMxRout</f>
        <v/>
      </c>
      <c r="AH38" s="13" t="str">
        <f>PG_ValUOMxRout</f>
        <v/>
      </c>
      <c r="AI38" s="14" t="str">
        <f>PG_ValRout</f>
        <v/>
      </c>
      <c r="AJ38" s="15" t="str">
        <f>PG_ValRout</f>
        <v/>
      </c>
      <c r="AK38" s="16" t="str">
        <f>PG_ValRout</f>
        <v/>
      </c>
      <c r="AL38" s="11" t="str">
        <f>PG_ValUOMxRout</f>
        <v/>
      </c>
      <c r="AM38" s="13" t="str">
        <f>PG_ValUOMxRout</f>
        <v/>
      </c>
      <c r="AN38" s="30"/>
      <c r="AO38" s="17" t="str">
        <f>PG_ConstNmRand</f>
        <v/>
      </c>
      <c r="AP38" s="10" t="str">
        <f>PG_ValUOMxRand</f>
        <v/>
      </c>
      <c r="AQ38" s="11" t="str">
        <f>PG_ValUOMxRand</f>
        <v/>
      </c>
      <c r="AR38" s="12" t="str">
        <f>PG_ValUOMxRand</f>
        <v/>
      </c>
      <c r="AS38" s="12" t="str">
        <f>PG_ValUOMxRand</f>
        <v/>
      </c>
      <c r="AT38" s="12" t="str">
        <f>PG_ValUOMxRand</f>
        <v/>
      </c>
      <c r="AU38" s="13" t="str">
        <f>PG_ValUOMxRand</f>
        <v/>
      </c>
      <c r="AV38" s="14" t="str">
        <f>PG_ValRand</f>
        <v/>
      </c>
      <c r="AW38" s="15" t="str">
        <f>PG_ValRand</f>
        <v/>
      </c>
      <c r="AX38" s="16" t="str">
        <f>PG_ValRand</f>
        <v/>
      </c>
      <c r="AY38" s="11" t="str">
        <f>PG_ValUOMxRand</f>
        <v/>
      </c>
      <c r="AZ38" s="13" t="str">
        <f>PG_ValUOMxRand</f>
        <v/>
      </c>
    </row>
    <row r="39" spans="1:52" ht="15" customHeight="1">
      <c r="A39" s="65"/>
      <c r="B39" s="17"/>
      <c r="C39" s="10"/>
      <c r="D39" s="11"/>
      <c r="E39" s="12"/>
      <c r="F39" s="12"/>
      <c r="G39" s="12"/>
      <c r="H39" s="13"/>
      <c r="I39" s="14"/>
      <c r="J39" s="15"/>
      <c r="K39" s="16"/>
      <c r="L39" s="11"/>
      <c r="M39" s="13"/>
      <c r="N39" s="30"/>
      <c r="O39" s="17"/>
      <c r="P39" s="10"/>
      <c r="Q39" s="11"/>
      <c r="R39" s="12"/>
      <c r="S39" s="12"/>
      <c r="T39" s="12"/>
      <c r="U39" s="13"/>
      <c r="V39" s="14"/>
      <c r="W39" s="15"/>
      <c r="X39" s="16"/>
      <c r="Y39" s="11"/>
      <c r="Z39" s="13"/>
      <c r="AA39" s="31"/>
      <c r="AB39" s="17" t="str">
        <f>PG_ConstNmRout</f>
        <v/>
      </c>
      <c r="AC39" s="10" t="str">
        <f>PG_ValUOMxRout</f>
        <v/>
      </c>
      <c r="AD39" s="11" t="str">
        <f>PG_ValUOMxRout</f>
        <v/>
      </c>
      <c r="AE39" s="12" t="str">
        <f>PG_ValUOMxRout</f>
        <v/>
      </c>
      <c r="AF39" s="12" t="str">
        <f>PG_ValUOMxRout</f>
        <v/>
      </c>
      <c r="AG39" s="12" t="str">
        <f>PG_ValUOMxRout</f>
        <v/>
      </c>
      <c r="AH39" s="13" t="str">
        <f>PG_ValUOMxRout</f>
        <v/>
      </c>
      <c r="AI39" s="14" t="str">
        <f>PG_ValRout</f>
        <v/>
      </c>
      <c r="AJ39" s="15" t="str">
        <f>PG_ValRout</f>
        <v/>
      </c>
      <c r="AK39" s="16" t="str">
        <f>PG_ValRout</f>
        <v/>
      </c>
      <c r="AL39" s="11" t="str">
        <f>PG_ValUOMxRout</f>
        <v/>
      </c>
      <c r="AM39" s="13" t="str">
        <f>PG_ValUOMxRout</f>
        <v/>
      </c>
      <c r="AN39" s="30"/>
      <c r="AO39" s="17" t="str">
        <f>PG_ConstNmRand</f>
        <v/>
      </c>
      <c r="AP39" s="10" t="str">
        <f>PG_ValUOMxRand</f>
        <v/>
      </c>
      <c r="AQ39" s="11" t="str">
        <f>PG_ValUOMxRand</f>
        <v/>
      </c>
      <c r="AR39" s="12" t="str">
        <f>PG_ValUOMxRand</f>
        <v/>
      </c>
      <c r="AS39" s="12" t="str">
        <f>PG_ValUOMxRand</f>
        <v/>
      </c>
      <c r="AT39" s="12" t="str">
        <f>PG_ValUOMxRand</f>
        <v/>
      </c>
      <c r="AU39" s="13" t="str">
        <f>PG_ValUOMxRand</f>
        <v/>
      </c>
      <c r="AV39" s="14" t="str">
        <f>PG_ValRand</f>
        <v/>
      </c>
      <c r="AW39" s="15" t="str">
        <f>PG_ValRand</f>
        <v/>
      </c>
      <c r="AX39" s="16" t="str">
        <f>PG_ValRand</f>
        <v/>
      </c>
      <c r="AY39" s="11" t="str">
        <f>PG_ValUOMxRand</f>
        <v/>
      </c>
      <c r="AZ39" s="13" t="str">
        <f>PG_ValUOMxRand</f>
        <v/>
      </c>
    </row>
    <row r="40" spans="1:52" ht="15" customHeight="1">
      <c r="A40" s="65"/>
      <c r="B40" s="17"/>
      <c r="C40" s="10"/>
      <c r="D40" s="11"/>
      <c r="E40" s="12"/>
      <c r="F40" s="12"/>
      <c r="G40" s="12"/>
      <c r="H40" s="13"/>
      <c r="I40" s="14"/>
      <c r="J40" s="15"/>
      <c r="K40" s="16"/>
      <c r="L40" s="11"/>
      <c r="M40" s="13"/>
      <c r="N40" s="30"/>
      <c r="O40" s="17"/>
      <c r="P40" s="10"/>
      <c r="Q40" s="11"/>
      <c r="R40" s="12"/>
      <c r="S40" s="12"/>
      <c r="T40" s="12"/>
      <c r="U40" s="13"/>
      <c r="V40" s="14"/>
      <c r="W40" s="15"/>
      <c r="X40" s="16"/>
      <c r="Y40" s="11"/>
      <c r="Z40" s="13"/>
      <c r="AA40" s="31"/>
      <c r="AB40" s="17" t="str">
        <f>PG_ConstNmRout</f>
        <v/>
      </c>
      <c r="AC40" s="10" t="str">
        <f>PG_ValUOMxRout</f>
        <v/>
      </c>
      <c r="AD40" s="11" t="str">
        <f>PG_ValUOMxRout</f>
        <v/>
      </c>
      <c r="AE40" s="12" t="str">
        <f>PG_ValUOMxRout</f>
        <v/>
      </c>
      <c r="AF40" s="12" t="str">
        <f>PG_ValUOMxRout</f>
        <v/>
      </c>
      <c r="AG40" s="12" t="str">
        <f>PG_ValUOMxRout</f>
        <v/>
      </c>
      <c r="AH40" s="13" t="str">
        <f>PG_ValUOMxRout</f>
        <v/>
      </c>
      <c r="AI40" s="14" t="str">
        <f>PG_ValRout</f>
        <v/>
      </c>
      <c r="AJ40" s="15" t="str">
        <f>PG_ValRout</f>
        <v/>
      </c>
      <c r="AK40" s="16" t="str">
        <f>PG_ValRout</f>
        <v/>
      </c>
      <c r="AL40" s="11" t="str">
        <f>PG_ValUOMxRout</f>
        <v/>
      </c>
      <c r="AM40" s="13" t="str">
        <f>PG_ValUOMxRout</f>
        <v/>
      </c>
      <c r="AN40" s="30"/>
      <c r="AO40" s="17" t="str">
        <f>PG_ConstNmRand</f>
        <v/>
      </c>
      <c r="AP40" s="10" t="str">
        <f>PG_ValUOMxRand</f>
        <v/>
      </c>
      <c r="AQ40" s="11" t="str">
        <f>PG_ValUOMxRand</f>
        <v/>
      </c>
      <c r="AR40" s="12" t="str">
        <f>PG_ValUOMxRand</f>
        <v/>
      </c>
      <c r="AS40" s="12" t="str">
        <f>PG_ValUOMxRand</f>
        <v/>
      </c>
      <c r="AT40" s="12" t="str">
        <f>PG_ValUOMxRand</f>
        <v/>
      </c>
      <c r="AU40" s="13" t="str">
        <f>PG_ValUOMxRand</f>
        <v/>
      </c>
      <c r="AV40" s="14" t="str">
        <f>PG_ValRand</f>
        <v/>
      </c>
      <c r="AW40" s="15" t="str">
        <f>PG_ValRand</f>
        <v/>
      </c>
      <c r="AX40" s="16" t="str">
        <f>PG_ValRand</f>
        <v/>
      </c>
      <c r="AY40" s="11" t="str">
        <f>PG_ValUOMxRand</f>
        <v/>
      </c>
      <c r="AZ40" s="13" t="str">
        <f>PG_ValUOMxRand</f>
        <v/>
      </c>
    </row>
    <row r="41" spans="1:52" ht="15" customHeight="1">
      <c r="A41" s="65"/>
      <c r="B41" s="17"/>
      <c r="C41" s="10"/>
      <c r="D41" s="11"/>
      <c r="E41" s="12"/>
      <c r="F41" s="12"/>
      <c r="G41" s="12"/>
      <c r="H41" s="13"/>
      <c r="I41" s="14"/>
      <c r="J41" s="15"/>
      <c r="K41" s="16"/>
      <c r="L41" s="11"/>
      <c r="M41" s="13"/>
      <c r="N41" s="30"/>
      <c r="O41" s="17"/>
      <c r="P41" s="10"/>
      <c r="Q41" s="11"/>
      <c r="R41" s="12"/>
      <c r="S41" s="12"/>
      <c r="T41" s="12"/>
      <c r="U41" s="13"/>
      <c r="V41" s="14"/>
      <c r="W41" s="15"/>
      <c r="X41" s="16"/>
      <c r="Y41" s="11"/>
      <c r="Z41" s="13"/>
      <c r="AA41" s="31"/>
      <c r="AB41" s="17" t="str">
        <f>PG_ConstNmRout</f>
        <v/>
      </c>
      <c r="AC41" s="10" t="str">
        <f>PG_ValUOMxRout</f>
        <v/>
      </c>
      <c r="AD41" s="11" t="str">
        <f>PG_ValUOMxRout</f>
        <v/>
      </c>
      <c r="AE41" s="12" t="str">
        <f>PG_ValUOMxRout</f>
        <v/>
      </c>
      <c r="AF41" s="12" t="str">
        <f>PG_ValUOMxRout</f>
        <v/>
      </c>
      <c r="AG41" s="12" t="str">
        <f>PG_ValUOMxRout</f>
        <v/>
      </c>
      <c r="AH41" s="13" t="str">
        <f>PG_ValUOMxRout</f>
        <v/>
      </c>
      <c r="AI41" s="14" t="str">
        <f>PG_ValRout</f>
        <v/>
      </c>
      <c r="AJ41" s="15" t="str">
        <f>PG_ValRout</f>
        <v/>
      </c>
      <c r="AK41" s="16" t="str">
        <f>PG_ValRout</f>
        <v/>
      </c>
      <c r="AL41" s="11" t="str">
        <f>PG_ValUOMxRout</f>
        <v/>
      </c>
      <c r="AM41" s="13" t="str">
        <f>PG_ValUOMxRout</f>
        <v/>
      </c>
      <c r="AN41" s="30"/>
      <c r="AO41" s="17" t="str">
        <f>PG_ConstNmRand</f>
        <v/>
      </c>
      <c r="AP41" s="10" t="str">
        <f>PG_ValUOMxRand</f>
        <v/>
      </c>
      <c r="AQ41" s="11" t="str">
        <f>PG_ValUOMxRand</f>
        <v/>
      </c>
      <c r="AR41" s="12" t="str">
        <f>PG_ValUOMxRand</f>
        <v/>
      </c>
      <c r="AS41" s="12" t="str">
        <f>PG_ValUOMxRand</f>
        <v/>
      </c>
      <c r="AT41" s="12" t="str">
        <f>PG_ValUOMxRand</f>
        <v/>
      </c>
      <c r="AU41" s="13" t="str">
        <f>PG_ValUOMxRand</f>
        <v/>
      </c>
      <c r="AV41" s="14" t="str">
        <f>PG_ValRand</f>
        <v/>
      </c>
      <c r="AW41" s="15" t="str">
        <f>PG_ValRand</f>
        <v/>
      </c>
      <c r="AX41" s="16" t="str">
        <f>PG_ValRand</f>
        <v/>
      </c>
      <c r="AY41" s="11" t="str">
        <f>PG_ValUOMxRand</f>
        <v/>
      </c>
      <c r="AZ41" s="13" t="str">
        <f>PG_ValUOMxRand</f>
        <v/>
      </c>
    </row>
    <row r="42" spans="1:52" ht="15" customHeight="1">
      <c r="A42" s="65"/>
      <c r="B42" s="17"/>
      <c r="C42" s="10"/>
      <c r="D42" s="11"/>
      <c r="E42" s="12"/>
      <c r="F42" s="12"/>
      <c r="G42" s="12"/>
      <c r="H42" s="13"/>
      <c r="I42" s="14"/>
      <c r="J42" s="15"/>
      <c r="K42" s="16"/>
      <c r="L42" s="11"/>
      <c r="M42" s="13"/>
      <c r="N42" s="30"/>
      <c r="O42" s="17"/>
      <c r="P42" s="10"/>
      <c r="Q42" s="11"/>
      <c r="R42" s="12"/>
      <c r="S42" s="12"/>
      <c r="T42" s="12"/>
      <c r="U42" s="13"/>
      <c r="V42" s="14"/>
      <c r="W42" s="15"/>
      <c r="X42" s="16"/>
      <c r="Y42" s="11"/>
      <c r="Z42" s="13"/>
      <c r="AA42" s="31"/>
      <c r="AB42" s="17" t="str">
        <f>PG_ConstNmRout</f>
        <v/>
      </c>
      <c r="AC42" s="10" t="str">
        <f>PG_ValUOMxRout</f>
        <v/>
      </c>
      <c r="AD42" s="11" t="str">
        <f>PG_ValUOMxRout</f>
        <v/>
      </c>
      <c r="AE42" s="12" t="str">
        <f>PG_ValUOMxRout</f>
        <v/>
      </c>
      <c r="AF42" s="12" t="str">
        <f>PG_ValUOMxRout</f>
        <v/>
      </c>
      <c r="AG42" s="12" t="str">
        <f>PG_ValUOMxRout</f>
        <v/>
      </c>
      <c r="AH42" s="13" t="str">
        <f>PG_ValUOMxRout</f>
        <v/>
      </c>
      <c r="AI42" s="14" t="str">
        <f>PG_ValRout</f>
        <v/>
      </c>
      <c r="AJ42" s="15" t="str">
        <f>PG_ValRout</f>
        <v/>
      </c>
      <c r="AK42" s="16" t="str">
        <f>PG_ValRout</f>
        <v/>
      </c>
      <c r="AL42" s="11" t="str">
        <f>PG_ValUOMxRout</f>
        <v/>
      </c>
      <c r="AM42" s="13" t="str">
        <f>PG_ValUOMxRout</f>
        <v/>
      </c>
      <c r="AN42" s="30"/>
      <c r="AO42" s="17" t="str">
        <f>PG_ConstNmRand</f>
        <v/>
      </c>
      <c r="AP42" s="10" t="str">
        <f>PG_ValUOMxRand</f>
        <v/>
      </c>
      <c r="AQ42" s="11" t="str">
        <f>PG_ValUOMxRand</f>
        <v/>
      </c>
      <c r="AR42" s="12" t="str">
        <f>PG_ValUOMxRand</f>
        <v/>
      </c>
      <c r="AS42" s="12" t="str">
        <f>PG_ValUOMxRand</f>
        <v/>
      </c>
      <c r="AT42" s="12" t="str">
        <f>PG_ValUOMxRand</f>
        <v/>
      </c>
      <c r="AU42" s="13" t="str">
        <f>PG_ValUOMxRand</f>
        <v/>
      </c>
      <c r="AV42" s="14" t="str">
        <f>PG_ValRand</f>
        <v/>
      </c>
      <c r="AW42" s="15" t="str">
        <f>PG_ValRand</f>
        <v/>
      </c>
      <c r="AX42" s="16" t="str">
        <f>PG_ValRand</f>
        <v/>
      </c>
      <c r="AY42" s="11" t="str">
        <f>PG_ValUOMxRand</f>
        <v/>
      </c>
      <c r="AZ42" s="13" t="str">
        <f>PG_ValUOMxRand</f>
        <v/>
      </c>
    </row>
    <row r="43" spans="1:52" ht="15" customHeight="1">
      <c r="A43" s="65"/>
      <c r="B43" s="17"/>
      <c r="C43" s="10"/>
      <c r="D43" s="11"/>
      <c r="E43" s="12"/>
      <c r="F43" s="12"/>
      <c r="G43" s="12"/>
      <c r="H43" s="13"/>
      <c r="I43" s="14"/>
      <c r="J43" s="15"/>
      <c r="K43" s="16"/>
      <c r="L43" s="11"/>
      <c r="M43" s="13"/>
      <c r="N43" s="30"/>
      <c r="O43" s="17"/>
      <c r="P43" s="10"/>
      <c r="Q43" s="11"/>
      <c r="R43" s="12"/>
      <c r="S43" s="12"/>
      <c r="T43" s="12"/>
      <c r="U43" s="13"/>
      <c r="V43" s="14"/>
      <c r="W43" s="15"/>
      <c r="X43" s="16"/>
      <c r="Y43" s="11"/>
      <c r="Z43" s="13"/>
      <c r="AA43" s="31"/>
      <c r="AB43" s="17" t="str">
        <f>PG_ConstNmRout</f>
        <v/>
      </c>
      <c r="AC43" s="10" t="str">
        <f>PG_ValUOMxRout</f>
        <v/>
      </c>
      <c r="AD43" s="11" t="str">
        <f>PG_ValUOMxRout</f>
        <v/>
      </c>
      <c r="AE43" s="12" t="str">
        <f>PG_ValUOMxRout</f>
        <v/>
      </c>
      <c r="AF43" s="12" t="str">
        <f>PG_ValUOMxRout</f>
        <v/>
      </c>
      <c r="AG43" s="12" t="str">
        <f>PG_ValUOMxRout</f>
        <v/>
      </c>
      <c r="AH43" s="13" t="str">
        <f>PG_ValUOMxRout</f>
        <v/>
      </c>
      <c r="AI43" s="14" t="str">
        <f>PG_ValRout</f>
        <v/>
      </c>
      <c r="AJ43" s="15" t="str">
        <f>PG_ValRout</f>
        <v/>
      </c>
      <c r="AK43" s="16" t="str">
        <f>PG_ValRout</f>
        <v/>
      </c>
      <c r="AL43" s="11" t="str">
        <f>PG_ValUOMxRout</f>
        <v/>
      </c>
      <c r="AM43" s="13" t="str">
        <f>PG_ValUOMxRout</f>
        <v/>
      </c>
      <c r="AN43" s="30"/>
      <c r="AO43" s="17" t="str">
        <f>PG_ConstNmRand</f>
        <v/>
      </c>
      <c r="AP43" s="10" t="str">
        <f>PG_ValUOMxRand</f>
        <v/>
      </c>
      <c r="AQ43" s="11" t="str">
        <f>PG_ValUOMxRand</f>
        <v/>
      </c>
      <c r="AR43" s="12" t="str">
        <f>PG_ValUOMxRand</f>
        <v/>
      </c>
      <c r="AS43" s="12" t="str">
        <f>PG_ValUOMxRand</f>
        <v/>
      </c>
      <c r="AT43" s="12" t="str">
        <f>PG_ValUOMxRand</f>
        <v/>
      </c>
      <c r="AU43" s="13" t="str">
        <f>PG_ValUOMxRand</f>
        <v/>
      </c>
      <c r="AV43" s="14" t="str">
        <f>PG_ValRand</f>
        <v/>
      </c>
      <c r="AW43" s="15" t="str">
        <f>PG_ValRand</f>
        <v/>
      </c>
      <c r="AX43" s="16" t="str">
        <f>PG_ValRand</f>
        <v/>
      </c>
      <c r="AY43" s="11" t="str">
        <f>PG_ValUOMxRand</f>
        <v/>
      </c>
      <c r="AZ43" s="13" t="str">
        <f>PG_ValUOMxRand</f>
        <v/>
      </c>
    </row>
    <row r="44" spans="1:52" ht="15" customHeight="1">
      <c r="A44" s="65"/>
      <c r="B44" s="17"/>
      <c r="C44" s="10"/>
      <c r="D44" s="11"/>
      <c r="E44" s="12"/>
      <c r="F44" s="12"/>
      <c r="G44" s="12"/>
      <c r="H44" s="13"/>
      <c r="I44" s="14"/>
      <c r="J44" s="15"/>
      <c r="K44" s="16"/>
      <c r="L44" s="11"/>
      <c r="M44" s="13"/>
      <c r="N44" s="30"/>
      <c r="O44" s="17"/>
      <c r="P44" s="10"/>
      <c r="Q44" s="11"/>
      <c r="R44" s="12"/>
      <c r="S44" s="12"/>
      <c r="T44" s="12"/>
      <c r="U44" s="13"/>
      <c r="V44" s="14"/>
      <c r="W44" s="15"/>
      <c r="X44" s="16"/>
      <c r="Y44" s="11"/>
      <c r="Z44" s="13"/>
      <c r="AA44" s="31"/>
      <c r="AB44" s="17" t="str">
        <f>PG_ConstNmRout</f>
        <v/>
      </c>
      <c r="AC44" s="10" t="str">
        <f>PG_ValUOMxRout</f>
        <v/>
      </c>
      <c r="AD44" s="11" t="str">
        <f>PG_ValUOMxRout</f>
        <v/>
      </c>
      <c r="AE44" s="12" t="str">
        <f>PG_ValUOMxRout</f>
        <v/>
      </c>
      <c r="AF44" s="12" t="str">
        <f>PG_ValUOMxRout</f>
        <v/>
      </c>
      <c r="AG44" s="12" t="str">
        <f>PG_ValUOMxRout</f>
        <v/>
      </c>
      <c r="AH44" s="13" t="str">
        <f>PG_ValUOMxRout</f>
        <v/>
      </c>
      <c r="AI44" s="14" t="str">
        <f>PG_ValRout</f>
        <v/>
      </c>
      <c r="AJ44" s="15" t="str">
        <f>PG_ValRout</f>
        <v/>
      </c>
      <c r="AK44" s="16" t="str">
        <f>PG_ValRout</f>
        <v/>
      </c>
      <c r="AL44" s="11" t="str">
        <f>PG_ValUOMxRout</f>
        <v/>
      </c>
      <c r="AM44" s="13" t="str">
        <f>PG_ValUOMxRout</f>
        <v/>
      </c>
      <c r="AN44" s="30"/>
      <c r="AO44" s="17" t="str">
        <f>PG_ConstNmRand</f>
        <v/>
      </c>
      <c r="AP44" s="10" t="str">
        <f>PG_ValUOMxRand</f>
        <v/>
      </c>
      <c r="AQ44" s="11" t="str">
        <f>PG_ValUOMxRand</f>
        <v/>
      </c>
      <c r="AR44" s="12" t="str">
        <f>PG_ValUOMxRand</f>
        <v/>
      </c>
      <c r="AS44" s="12" t="str">
        <f>PG_ValUOMxRand</f>
        <v/>
      </c>
      <c r="AT44" s="12" t="str">
        <f>PG_ValUOMxRand</f>
        <v/>
      </c>
      <c r="AU44" s="13" t="str">
        <f>PG_ValUOMxRand</f>
        <v/>
      </c>
      <c r="AV44" s="14" t="str">
        <f>PG_ValRand</f>
        <v/>
      </c>
      <c r="AW44" s="15" t="str">
        <f>PG_ValRand</f>
        <v/>
      </c>
      <c r="AX44" s="16" t="str">
        <f>PG_ValRand</f>
        <v/>
      </c>
      <c r="AY44" s="11" t="str">
        <f>PG_ValUOMxRand</f>
        <v/>
      </c>
      <c r="AZ44" s="13" t="str">
        <f>PG_ValUOMxRand</f>
        <v/>
      </c>
    </row>
    <row r="45" spans="1:52" ht="15" customHeight="1">
      <c r="A45" s="65"/>
      <c r="B45" s="17"/>
      <c r="C45" s="10"/>
      <c r="D45" s="11"/>
      <c r="E45" s="12"/>
      <c r="F45" s="12"/>
      <c r="G45" s="12"/>
      <c r="H45" s="13"/>
      <c r="I45" s="14"/>
      <c r="J45" s="15"/>
      <c r="K45" s="16"/>
      <c r="L45" s="11"/>
      <c r="M45" s="13"/>
      <c r="N45" s="30"/>
      <c r="O45" s="17"/>
      <c r="P45" s="10"/>
      <c r="Q45" s="11"/>
      <c r="R45" s="12"/>
      <c r="S45" s="12"/>
      <c r="T45" s="12"/>
      <c r="U45" s="13"/>
      <c r="V45" s="14"/>
      <c r="W45" s="15"/>
      <c r="X45" s="16"/>
      <c r="Y45" s="11"/>
      <c r="Z45" s="13"/>
      <c r="AA45" s="31"/>
      <c r="AB45" s="17" t="str">
        <f>PG_ConstNmRout</f>
        <v/>
      </c>
      <c r="AC45" s="10" t="str">
        <f>PG_ValUOMxRout</f>
        <v/>
      </c>
      <c r="AD45" s="11" t="str">
        <f>PG_ValUOMxRout</f>
        <v/>
      </c>
      <c r="AE45" s="12" t="str">
        <f>PG_ValUOMxRout</f>
        <v/>
      </c>
      <c r="AF45" s="12" t="str">
        <f>PG_ValUOMxRout</f>
        <v/>
      </c>
      <c r="AG45" s="12" t="str">
        <f>PG_ValUOMxRout</f>
        <v/>
      </c>
      <c r="AH45" s="13" t="str">
        <f>PG_ValUOMxRout</f>
        <v/>
      </c>
      <c r="AI45" s="14" t="str">
        <f>PG_ValRout</f>
        <v/>
      </c>
      <c r="AJ45" s="15" t="str">
        <f>PG_ValRout</f>
        <v/>
      </c>
      <c r="AK45" s="16" t="str">
        <f>PG_ValRout</f>
        <v/>
      </c>
      <c r="AL45" s="11" t="str">
        <f>PG_ValUOMxRout</f>
        <v/>
      </c>
      <c r="AM45" s="13" t="str">
        <f>PG_ValUOMxRout</f>
        <v/>
      </c>
      <c r="AN45" s="30"/>
      <c r="AO45" s="17" t="str">
        <f>PG_ConstNmRand</f>
        <v/>
      </c>
      <c r="AP45" s="10" t="str">
        <f>PG_ValUOMxRand</f>
        <v/>
      </c>
      <c r="AQ45" s="11" t="str">
        <f>PG_ValUOMxRand</f>
        <v/>
      </c>
      <c r="AR45" s="12" t="str">
        <f>PG_ValUOMxRand</f>
        <v/>
      </c>
      <c r="AS45" s="12" t="str">
        <f>PG_ValUOMxRand</f>
        <v/>
      </c>
      <c r="AT45" s="12" t="str">
        <f>PG_ValUOMxRand</f>
        <v/>
      </c>
      <c r="AU45" s="13" t="str">
        <f>PG_ValUOMxRand</f>
        <v/>
      </c>
      <c r="AV45" s="14" t="str">
        <f>PG_ValRand</f>
        <v/>
      </c>
      <c r="AW45" s="15" t="str">
        <f>PG_ValRand</f>
        <v/>
      </c>
      <c r="AX45" s="16" t="str">
        <f>PG_ValRand</f>
        <v/>
      </c>
      <c r="AY45" s="11" t="str">
        <f>PG_ValUOMxRand</f>
        <v/>
      </c>
      <c r="AZ45" s="13" t="str">
        <f>PG_ValUOMxRand</f>
        <v/>
      </c>
    </row>
    <row r="46" spans="1:52" ht="15" customHeight="1">
      <c r="A46" s="65"/>
      <c r="B46" s="17"/>
      <c r="C46" s="10"/>
      <c r="D46" s="11"/>
      <c r="E46" s="12"/>
      <c r="F46" s="12"/>
      <c r="G46" s="12"/>
      <c r="H46" s="13"/>
      <c r="I46" s="14"/>
      <c r="J46" s="15"/>
      <c r="K46" s="16"/>
      <c r="L46" s="11"/>
      <c r="M46" s="13"/>
      <c r="N46" s="30"/>
      <c r="O46" s="17"/>
      <c r="P46" s="10"/>
      <c r="Q46" s="11"/>
      <c r="R46" s="12"/>
      <c r="S46" s="12"/>
      <c r="T46" s="12"/>
      <c r="U46" s="13"/>
      <c r="V46" s="14"/>
      <c r="W46" s="15"/>
      <c r="X46" s="16"/>
      <c r="Y46" s="11"/>
      <c r="Z46" s="13"/>
      <c r="AA46" s="31"/>
      <c r="AB46" s="17" t="str">
        <f>PG_ConstNmRout</f>
        <v/>
      </c>
      <c r="AC46" s="10" t="str">
        <f>PG_ValUOMxRout</f>
        <v/>
      </c>
      <c r="AD46" s="11" t="str">
        <f>PG_ValUOMxRout</f>
        <v/>
      </c>
      <c r="AE46" s="12" t="str">
        <f>PG_ValUOMxRout</f>
        <v/>
      </c>
      <c r="AF46" s="12" t="str">
        <f>PG_ValUOMxRout</f>
        <v/>
      </c>
      <c r="AG46" s="12" t="str">
        <f>PG_ValUOMxRout</f>
        <v/>
      </c>
      <c r="AH46" s="13" t="str">
        <f>PG_ValUOMxRout</f>
        <v/>
      </c>
      <c r="AI46" s="14" t="str">
        <f>PG_ValRout</f>
        <v/>
      </c>
      <c r="AJ46" s="15" t="str">
        <f>PG_ValRout</f>
        <v/>
      </c>
      <c r="AK46" s="16" t="str">
        <f>PG_ValRout</f>
        <v/>
      </c>
      <c r="AL46" s="11" t="str">
        <f>PG_ValUOMxRout</f>
        <v/>
      </c>
      <c r="AM46" s="13" t="str">
        <f>PG_ValUOMxRout</f>
        <v/>
      </c>
      <c r="AN46" s="30"/>
      <c r="AO46" s="17" t="str">
        <f>PG_ConstNmRand</f>
        <v/>
      </c>
      <c r="AP46" s="10" t="str">
        <f>PG_ValUOMxRand</f>
        <v/>
      </c>
      <c r="AQ46" s="11" t="str">
        <f>PG_ValUOMxRand</f>
        <v/>
      </c>
      <c r="AR46" s="12" t="str">
        <f>PG_ValUOMxRand</f>
        <v/>
      </c>
      <c r="AS46" s="12" t="str">
        <f>PG_ValUOMxRand</f>
        <v/>
      </c>
      <c r="AT46" s="12" t="str">
        <f>PG_ValUOMxRand</f>
        <v/>
      </c>
      <c r="AU46" s="13" t="str">
        <f>PG_ValUOMxRand</f>
        <v/>
      </c>
      <c r="AV46" s="14" t="str">
        <f>PG_ValRand</f>
        <v/>
      </c>
      <c r="AW46" s="15" t="str">
        <f>PG_ValRand</f>
        <v/>
      </c>
      <c r="AX46" s="16" t="str">
        <f>PG_ValRand</f>
        <v/>
      </c>
      <c r="AY46" s="11" t="str">
        <f>PG_ValUOMxRand</f>
        <v/>
      </c>
      <c r="AZ46" s="13" t="str">
        <f>PG_ValUOMxRand</f>
        <v/>
      </c>
    </row>
    <row r="47" spans="1:52" ht="15" customHeight="1">
      <c r="A47" s="65"/>
      <c r="B47" s="17"/>
      <c r="C47" s="10"/>
      <c r="D47" s="11"/>
      <c r="E47" s="12"/>
      <c r="F47" s="12"/>
      <c r="G47" s="12"/>
      <c r="H47" s="13"/>
      <c r="I47" s="14"/>
      <c r="J47" s="15"/>
      <c r="K47" s="16"/>
      <c r="L47" s="11"/>
      <c r="M47" s="13"/>
      <c r="N47" s="30"/>
      <c r="O47" s="17"/>
      <c r="P47" s="10"/>
      <c r="Q47" s="11"/>
      <c r="R47" s="12"/>
      <c r="S47" s="12"/>
      <c r="T47" s="12"/>
      <c r="U47" s="13"/>
      <c r="V47" s="14"/>
      <c r="W47" s="15"/>
      <c r="X47" s="16"/>
      <c r="Y47" s="11"/>
      <c r="Z47" s="13"/>
      <c r="AA47" s="31"/>
      <c r="AB47" s="17" t="str">
        <f>PG_ConstNmRout</f>
        <v/>
      </c>
      <c r="AC47" s="10" t="str">
        <f>PG_ValUOMxRout</f>
        <v/>
      </c>
      <c r="AD47" s="11" t="str">
        <f>PG_ValUOMxRout</f>
        <v/>
      </c>
      <c r="AE47" s="12" t="str">
        <f>PG_ValUOMxRout</f>
        <v/>
      </c>
      <c r="AF47" s="12" t="str">
        <f>PG_ValUOMxRout</f>
        <v/>
      </c>
      <c r="AG47" s="12" t="str">
        <f>PG_ValUOMxRout</f>
        <v/>
      </c>
      <c r="AH47" s="13" t="str">
        <f>PG_ValUOMxRout</f>
        <v/>
      </c>
      <c r="AI47" s="14" t="str">
        <f>PG_ValRout</f>
        <v/>
      </c>
      <c r="AJ47" s="15" t="str">
        <f>PG_ValRout</f>
        <v/>
      </c>
      <c r="AK47" s="16" t="str">
        <f>PG_ValRout</f>
        <v/>
      </c>
      <c r="AL47" s="11" t="str">
        <f>PG_ValUOMxRout</f>
        <v/>
      </c>
      <c r="AM47" s="13" t="str">
        <f>PG_ValUOMxRout</f>
        <v/>
      </c>
      <c r="AN47" s="30"/>
      <c r="AO47" s="17" t="str">
        <f>PG_ConstNmRand</f>
        <v/>
      </c>
      <c r="AP47" s="10" t="str">
        <f>PG_ValUOMxRand</f>
        <v/>
      </c>
      <c r="AQ47" s="11" t="str">
        <f>PG_ValUOMxRand</f>
        <v/>
      </c>
      <c r="AR47" s="12" t="str">
        <f>PG_ValUOMxRand</f>
        <v/>
      </c>
      <c r="AS47" s="12" t="str">
        <f>PG_ValUOMxRand</f>
        <v/>
      </c>
      <c r="AT47" s="12" t="str">
        <f>PG_ValUOMxRand</f>
        <v/>
      </c>
      <c r="AU47" s="13" t="str">
        <f>PG_ValUOMxRand</f>
        <v/>
      </c>
      <c r="AV47" s="14" t="str">
        <f>PG_ValRand</f>
        <v/>
      </c>
      <c r="AW47" s="15" t="str">
        <f>PG_ValRand</f>
        <v/>
      </c>
      <c r="AX47" s="16" t="str">
        <f>PG_ValRand</f>
        <v/>
      </c>
      <c r="AY47" s="11" t="str">
        <f>PG_ValUOMxRand</f>
        <v/>
      </c>
      <c r="AZ47" s="13" t="str">
        <f>PG_ValUOMxRand</f>
        <v/>
      </c>
    </row>
    <row r="48" spans="1:52" ht="15" customHeight="1">
      <c r="A48" s="65"/>
      <c r="B48" s="17"/>
      <c r="C48" s="10"/>
      <c r="D48" s="11"/>
      <c r="E48" s="12"/>
      <c r="F48" s="12"/>
      <c r="G48" s="12"/>
      <c r="H48" s="13"/>
      <c r="I48" s="14"/>
      <c r="J48" s="15"/>
      <c r="K48" s="16"/>
      <c r="L48" s="11"/>
      <c r="M48" s="13"/>
      <c r="N48" s="30"/>
      <c r="O48" s="17"/>
      <c r="P48" s="10"/>
      <c r="Q48" s="11"/>
      <c r="R48" s="12"/>
      <c r="S48" s="12"/>
      <c r="T48" s="12"/>
      <c r="U48" s="13"/>
      <c r="V48" s="14"/>
      <c r="W48" s="15"/>
      <c r="X48" s="16"/>
      <c r="Y48" s="11"/>
      <c r="Z48" s="13"/>
      <c r="AA48" s="31"/>
      <c r="AB48" s="17" t="str">
        <f>PG_ConstNmRout</f>
        <v/>
      </c>
      <c r="AC48" s="10" t="str">
        <f>PG_ValUOMxRout</f>
        <v/>
      </c>
      <c r="AD48" s="11" t="str">
        <f>PG_ValUOMxRout</f>
        <v/>
      </c>
      <c r="AE48" s="12" t="str">
        <f>PG_ValUOMxRout</f>
        <v/>
      </c>
      <c r="AF48" s="12" t="str">
        <f>PG_ValUOMxRout</f>
        <v/>
      </c>
      <c r="AG48" s="12" t="str">
        <f>PG_ValUOMxRout</f>
        <v/>
      </c>
      <c r="AH48" s="13" t="str">
        <f>PG_ValUOMxRout</f>
        <v/>
      </c>
      <c r="AI48" s="14" t="str">
        <f>PG_ValRout</f>
        <v/>
      </c>
      <c r="AJ48" s="15" t="str">
        <f>PG_ValRout</f>
        <v/>
      </c>
      <c r="AK48" s="16" t="str">
        <f>PG_ValRout</f>
        <v/>
      </c>
      <c r="AL48" s="11" t="str">
        <f>PG_ValUOMxRout</f>
        <v/>
      </c>
      <c r="AM48" s="13" t="str">
        <f>PG_ValUOMxRout</f>
        <v/>
      </c>
      <c r="AN48" s="30"/>
      <c r="AO48" s="17" t="str">
        <f>PG_ConstNmRand</f>
        <v/>
      </c>
      <c r="AP48" s="10" t="str">
        <f>PG_ValUOMxRand</f>
        <v/>
      </c>
      <c r="AQ48" s="11" t="str">
        <f>PG_ValUOMxRand</f>
        <v/>
      </c>
      <c r="AR48" s="12" t="str">
        <f>PG_ValUOMxRand</f>
        <v/>
      </c>
      <c r="AS48" s="12" t="str">
        <f>PG_ValUOMxRand</f>
        <v/>
      </c>
      <c r="AT48" s="12" t="str">
        <f>PG_ValUOMxRand</f>
        <v/>
      </c>
      <c r="AU48" s="13" t="str">
        <f>PG_ValUOMxRand</f>
        <v/>
      </c>
      <c r="AV48" s="14" t="str">
        <f>PG_ValRand</f>
        <v/>
      </c>
      <c r="AW48" s="15" t="str">
        <f>PG_ValRand</f>
        <v/>
      </c>
      <c r="AX48" s="16" t="str">
        <f>PG_ValRand</f>
        <v/>
      </c>
      <c r="AY48" s="11" t="str">
        <f>PG_ValUOMxRand</f>
        <v/>
      </c>
      <c r="AZ48" s="13" t="str">
        <f>PG_ValUOMxRand</f>
        <v/>
      </c>
    </row>
    <row r="49" spans="1:52" ht="15" customHeight="1">
      <c r="A49" s="65"/>
      <c r="B49" s="17"/>
      <c r="C49" s="10"/>
      <c r="D49" s="11"/>
      <c r="E49" s="12"/>
      <c r="F49" s="12"/>
      <c r="G49" s="12"/>
      <c r="H49" s="13"/>
      <c r="I49" s="14"/>
      <c r="J49" s="15"/>
      <c r="K49" s="16"/>
      <c r="L49" s="11"/>
      <c r="M49" s="13"/>
      <c r="N49" s="30"/>
      <c r="O49" s="17"/>
      <c r="P49" s="10"/>
      <c r="Q49" s="11"/>
      <c r="R49" s="12"/>
      <c r="S49" s="12"/>
      <c r="T49" s="12"/>
      <c r="U49" s="13"/>
      <c r="V49" s="14"/>
      <c r="W49" s="15"/>
      <c r="X49" s="16"/>
      <c r="Y49" s="11"/>
      <c r="Z49" s="13"/>
      <c r="AA49" s="31"/>
      <c r="AB49" s="17" t="str">
        <f>PG_ConstNmRout</f>
        <v/>
      </c>
      <c r="AC49" s="10" t="str">
        <f>PG_ValUOMxRout</f>
        <v/>
      </c>
      <c r="AD49" s="11" t="str">
        <f>PG_ValUOMxRout</f>
        <v/>
      </c>
      <c r="AE49" s="12" t="str">
        <f>PG_ValUOMxRout</f>
        <v/>
      </c>
      <c r="AF49" s="12" t="str">
        <f>PG_ValUOMxRout</f>
        <v/>
      </c>
      <c r="AG49" s="12" t="str">
        <f>PG_ValUOMxRout</f>
        <v/>
      </c>
      <c r="AH49" s="13" t="str">
        <f>PG_ValUOMxRout</f>
        <v/>
      </c>
      <c r="AI49" s="14" t="str">
        <f>PG_ValRout</f>
        <v/>
      </c>
      <c r="AJ49" s="15" t="str">
        <f>PG_ValRout</f>
        <v/>
      </c>
      <c r="AK49" s="16" t="str">
        <f>PG_ValRout</f>
        <v/>
      </c>
      <c r="AL49" s="11" t="str">
        <f>PG_ValUOMxRout</f>
        <v/>
      </c>
      <c r="AM49" s="13" t="str">
        <f>PG_ValUOMxRout</f>
        <v/>
      </c>
      <c r="AN49" s="30"/>
      <c r="AO49" s="17" t="str">
        <f>PG_ConstNmRand</f>
        <v/>
      </c>
      <c r="AP49" s="10" t="str">
        <f>PG_ValUOMxRand</f>
        <v/>
      </c>
      <c r="AQ49" s="11" t="str">
        <f>PG_ValUOMxRand</f>
        <v/>
      </c>
      <c r="AR49" s="12" t="str">
        <f>PG_ValUOMxRand</f>
        <v/>
      </c>
      <c r="AS49" s="12" t="str">
        <f>PG_ValUOMxRand</f>
        <v/>
      </c>
      <c r="AT49" s="12" t="str">
        <f>PG_ValUOMxRand</f>
        <v/>
      </c>
      <c r="AU49" s="13" t="str">
        <f>PG_ValUOMxRand</f>
        <v/>
      </c>
      <c r="AV49" s="14" t="str">
        <f>PG_ValRand</f>
        <v/>
      </c>
      <c r="AW49" s="15" t="str">
        <f>PG_ValRand</f>
        <v/>
      </c>
      <c r="AX49" s="16" t="str">
        <f>PG_ValRand</f>
        <v/>
      </c>
      <c r="AY49" s="11" t="str">
        <f>PG_ValUOMxRand</f>
        <v/>
      </c>
      <c r="AZ49" s="13" t="str">
        <f>PG_ValUOMxRand</f>
        <v/>
      </c>
    </row>
    <row r="50" spans="1:52" ht="15" customHeight="1">
      <c r="A50" s="65"/>
      <c r="B50" s="17"/>
      <c r="C50" s="10"/>
      <c r="D50" s="11"/>
      <c r="E50" s="12"/>
      <c r="F50" s="12"/>
      <c r="G50" s="12"/>
      <c r="H50" s="13"/>
      <c r="I50" s="14"/>
      <c r="J50" s="15"/>
      <c r="K50" s="16"/>
      <c r="L50" s="11"/>
      <c r="M50" s="13"/>
      <c r="N50" s="30"/>
      <c r="O50" s="17"/>
      <c r="P50" s="10"/>
      <c r="Q50" s="11"/>
      <c r="R50" s="12"/>
      <c r="S50" s="12"/>
      <c r="T50" s="12"/>
      <c r="U50" s="13"/>
      <c r="V50" s="14"/>
      <c r="W50" s="15"/>
      <c r="X50" s="16"/>
      <c r="Y50" s="11"/>
      <c r="Z50" s="13"/>
      <c r="AA50" s="31"/>
      <c r="AB50" s="17" t="str">
        <f>PG_ConstNmRout</f>
        <v/>
      </c>
      <c r="AC50" s="10" t="str">
        <f>PG_ValUOMxRout</f>
        <v/>
      </c>
      <c r="AD50" s="11" t="str">
        <f>PG_ValUOMxRout</f>
        <v/>
      </c>
      <c r="AE50" s="12" t="str">
        <f>PG_ValUOMxRout</f>
        <v/>
      </c>
      <c r="AF50" s="12" t="str">
        <f>PG_ValUOMxRout</f>
        <v/>
      </c>
      <c r="AG50" s="12" t="str">
        <f>PG_ValUOMxRout</f>
        <v/>
      </c>
      <c r="AH50" s="13" t="str">
        <f>PG_ValUOMxRout</f>
        <v/>
      </c>
      <c r="AI50" s="14" t="str">
        <f>PG_ValRout</f>
        <v/>
      </c>
      <c r="AJ50" s="15" t="str">
        <f>PG_ValRout</f>
        <v/>
      </c>
      <c r="AK50" s="16" t="str">
        <f>PG_ValRout</f>
        <v/>
      </c>
      <c r="AL50" s="11" t="str">
        <f>PG_ValUOMxRout</f>
        <v/>
      </c>
      <c r="AM50" s="13" t="str">
        <f>PG_ValUOMxRout</f>
        <v/>
      </c>
      <c r="AN50" s="30"/>
      <c r="AO50" s="17" t="str">
        <f>PG_ConstNmRand</f>
        <v/>
      </c>
      <c r="AP50" s="10" t="str">
        <f>PG_ValUOMxRand</f>
        <v/>
      </c>
      <c r="AQ50" s="11" t="str">
        <f>PG_ValUOMxRand</f>
        <v/>
      </c>
      <c r="AR50" s="12" t="str">
        <f>PG_ValUOMxRand</f>
        <v/>
      </c>
      <c r="AS50" s="12" t="str">
        <f>PG_ValUOMxRand</f>
        <v/>
      </c>
      <c r="AT50" s="12" t="str">
        <f>PG_ValUOMxRand</f>
        <v/>
      </c>
      <c r="AU50" s="13" t="str">
        <f>PG_ValUOMxRand</f>
        <v/>
      </c>
      <c r="AV50" s="14" t="str">
        <f>PG_ValRand</f>
        <v/>
      </c>
      <c r="AW50" s="15" t="str">
        <f>PG_ValRand</f>
        <v/>
      </c>
      <c r="AX50" s="16" t="str">
        <f>PG_ValRand</f>
        <v/>
      </c>
      <c r="AY50" s="11" t="str">
        <f>PG_ValUOMxRand</f>
        <v/>
      </c>
      <c r="AZ50" s="13" t="str">
        <f>PG_ValUOMxRand</f>
        <v/>
      </c>
    </row>
    <row r="51" spans="1:52" ht="15" customHeight="1">
      <c r="A51" s="65"/>
      <c r="B51" s="17"/>
      <c r="C51" s="10"/>
      <c r="D51" s="11"/>
      <c r="E51" s="12"/>
      <c r="F51" s="12"/>
      <c r="G51" s="12"/>
      <c r="H51" s="13"/>
      <c r="I51" s="14"/>
      <c r="J51" s="15"/>
      <c r="K51" s="16"/>
      <c r="L51" s="11"/>
      <c r="M51" s="13"/>
      <c r="N51" s="30"/>
      <c r="O51" s="17"/>
      <c r="P51" s="10"/>
      <c r="Q51" s="11"/>
      <c r="R51" s="12"/>
      <c r="S51" s="12"/>
      <c r="T51" s="12"/>
      <c r="U51" s="13"/>
      <c r="V51" s="14"/>
      <c r="W51" s="15"/>
      <c r="X51" s="16"/>
      <c r="Y51" s="11"/>
      <c r="Z51" s="13"/>
      <c r="AA51" s="31"/>
      <c r="AB51" s="17" t="str">
        <f>PG_ConstNmRout</f>
        <v/>
      </c>
      <c r="AC51" s="10" t="str">
        <f>PG_ValUOMxRout</f>
        <v/>
      </c>
      <c r="AD51" s="11" t="str">
        <f>PG_ValUOMxRout</f>
        <v/>
      </c>
      <c r="AE51" s="12" t="str">
        <f>PG_ValUOMxRout</f>
        <v/>
      </c>
      <c r="AF51" s="12" t="str">
        <f>PG_ValUOMxRout</f>
        <v/>
      </c>
      <c r="AG51" s="12" t="str">
        <f>PG_ValUOMxRout</f>
        <v/>
      </c>
      <c r="AH51" s="13" t="str">
        <f>PG_ValUOMxRout</f>
        <v/>
      </c>
      <c r="AI51" s="14" t="str">
        <f>PG_ValRout</f>
        <v/>
      </c>
      <c r="AJ51" s="15" t="str">
        <f>PG_ValRout</f>
        <v/>
      </c>
      <c r="AK51" s="16" t="str">
        <f>PG_ValRout</f>
        <v/>
      </c>
      <c r="AL51" s="11" t="str">
        <f>PG_ValUOMxRout</f>
        <v/>
      </c>
      <c r="AM51" s="13" t="str">
        <f>PG_ValUOMxRout</f>
        <v/>
      </c>
      <c r="AN51" s="30"/>
      <c r="AO51" s="17" t="str">
        <f>PG_ConstNmRand</f>
        <v/>
      </c>
      <c r="AP51" s="10" t="str">
        <f>PG_ValUOMxRand</f>
        <v/>
      </c>
      <c r="AQ51" s="11" t="str">
        <f>PG_ValUOMxRand</f>
        <v/>
      </c>
      <c r="AR51" s="12" t="str">
        <f>PG_ValUOMxRand</f>
        <v/>
      </c>
      <c r="AS51" s="12" t="str">
        <f>PG_ValUOMxRand</f>
        <v/>
      </c>
      <c r="AT51" s="12" t="str">
        <f>PG_ValUOMxRand</f>
        <v/>
      </c>
      <c r="AU51" s="13" t="str">
        <f>PG_ValUOMxRand</f>
        <v/>
      </c>
      <c r="AV51" s="14" t="str">
        <f>PG_ValRand</f>
        <v/>
      </c>
      <c r="AW51" s="15" t="str">
        <f>PG_ValRand</f>
        <v/>
      </c>
      <c r="AX51" s="16" t="str">
        <f>PG_ValRand</f>
        <v/>
      </c>
      <c r="AY51" s="11" t="str">
        <f>PG_ValUOMxRand</f>
        <v/>
      </c>
      <c r="AZ51" s="13" t="str">
        <f>PG_ValUOMxRand</f>
        <v/>
      </c>
    </row>
    <row r="52" spans="1:52" ht="15" customHeight="1">
      <c r="A52" s="65"/>
      <c r="B52" s="17"/>
      <c r="C52" s="10"/>
      <c r="D52" s="11"/>
      <c r="E52" s="12"/>
      <c r="F52" s="12"/>
      <c r="G52" s="12"/>
      <c r="H52" s="13"/>
      <c r="I52" s="14"/>
      <c r="J52" s="15"/>
      <c r="K52" s="16"/>
      <c r="L52" s="11"/>
      <c r="M52" s="13"/>
      <c r="N52" s="30"/>
      <c r="O52" s="17"/>
      <c r="P52" s="10"/>
      <c r="Q52" s="11"/>
      <c r="R52" s="12"/>
      <c r="S52" s="12"/>
      <c r="T52" s="12"/>
      <c r="U52" s="13"/>
      <c r="V52" s="14"/>
      <c r="W52" s="15"/>
      <c r="X52" s="16"/>
      <c r="Y52" s="11"/>
      <c r="Z52" s="13"/>
      <c r="AA52" s="31"/>
      <c r="AB52" s="17" t="str">
        <f>PG_ConstNmRout</f>
        <v/>
      </c>
      <c r="AC52" s="10" t="str">
        <f>PG_ValUOMxRout</f>
        <v/>
      </c>
      <c r="AD52" s="11" t="str">
        <f>PG_ValUOMxRout</f>
        <v/>
      </c>
      <c r="AE52" s="12" t="str">
        <f>PG_ValUOMxRout</f>
        <v/>
      </c>
      <c r="AF52" s="12" t="str">
        <f>PG_ValUOMxRout</f>
        <v/>
      </c>
      <c r="AG52" s="12" t="str">
        <f>PG_ValUOMxRout</f>
        <v/>
      </c>
      <c r="AH52" s="13" t="str">
        <f>PG_ValUOMxRout</f>
        <v/>
      </c>
      <c r="AI52" s="14" t="str">
        <f>PG_ValRout</f>
        <v/>
      </c>
      <c r="AJ52" s="15" t="str">
        <f>PG_ValRout</f>
        <v/>
      </c>
      <c r="AK52" s="16" t="str">
        <f>PG_ValRout</f>
        <v/>
      </c>
      <c r="AL52" s="11" t="str">
        <f>PG_ValUOMxRout</f>
        <v/>
      </c>
      <c r="AM52" s="13" t="str">
        <f>PG_ValUOMxRout</f>
        <v/>
      </c>
      <c r="AN52" s="30"/>
      <c r="AO52" s="17" t="str">
        <f>PG_ConstNmRand</f>
        <v/>
      </c>
      <c r="AP52" s="10" t="str">
        <f>PG_ValUOMxRand</f>
        <v/>
      </c>
      <c r="AQ52" s="11" t="str">
        <f>PG_ValUOMxRand</f>
        <v/>
      </c>
      <c r="AR52" s="12" t="str">
        <f>PG_ValUOMxRand</f>
        <v/>
      </c>
      <c r="AS52" s="12" t="str">
        <f>PG_ValUOMxRand</f>
        <v/>
      </c>
      <c r="AT52" s="12" t="str">
        <f>PG_ValUOMxRand</f>
        <v/>
      </c>
      <c r="AU52" s="13" t="str">
        <f>PG_ValUOMxRand</f>
        <v/>
      </c>
      <c r="AV52" s="14" t="str">
        <f>PG_ValRand</f>
        <v/>
      </c>
      <c r="AW52" s="15" t="str">
        <f>PG_ValRand</f>
        <v/>
      </c>
      <c r="AX52" s="16" t="str">
        <f>PG_ValRand</f>
        <v/>
      </c>
      <c r="AY52" s="11" t="str">
        <f>PG_ValUOMxRand</f>
        <v/>
      </c>
      <c r="AZ52" s="13" t="str">
        <f>PG_ValUOMxRand</f>
        <v/>
      </c>
    </row>
    <row r="53" spans="1:52" ht="15" customHeight="1">
      <c r="A53" s="65"/>
      <c r="B53" s="17"/>
      <c r="C53" s="10"/>
      <c r="D53" s="11"/>
      <c r="E53" s="12"/>
      <c r="F53" s="12"/>
      <c r="G53" s="12"/>
      <c r="H53" s="13"/>
      <c r="I53" s="14"/>
      <c r="J53" s="15"/>
      <c r="K53" s="16"/>
      <c r="L53" s="11"/>
      <c r="M53" s="13"/>
      <c r="N53" s="30"/>
      <c r="O53" s="17"/>
      <c r="P53" s="10"/>
      <c r="Q53" s="11"/>
      <c r="R53" s="12"/>
      <c r="S53" s="12"/>
      <c r="T53" s="12"/>
      <c r="U53" s="13"/>
      <c r="V53" s="14"/>
      <c r="W53" s="15"/>
      <c r="X53" s="16"/>
      <c r="Y53" s="11"/>
      <c r="Z53" s="13"/>
      <c r="AA53" s="31"/>
      <c r="AB53" s="17" t="str">
        <f>PG_ConstNmRout</f>
        <v/>
      </c>
      <c r="AC53" s="10" t="str">
        <f>PG_ValUOMxRout</f>
        <v/>
      </c>
      <c r="AD53" s="11" t="str">
        <f>PG_ValUOMxRout</f>
        <v/>
      </c>
      <c r="AE53" s="12" t="str">
        <f>PG_ValUOMxRout</f>
        <v/>
      </c>
      <c r="AF53" s="12" t="str">
        <f>PG_ValUOMxRout</f>
        <v/>
      </c>
      <c r="AG53" s="12" t="str">
        <f>PG_ValUOMxRout</f>
        <v/>
      </c>
      <c r="AH53" s="13" t="str">
        <f>PG_ValUOMxRout</f>
        <v/>
      </c>
      <c r="AI53" s="14" t="str">
        <f>PG_ValRout</f>
        <v/>
      </c>
      <c r="AJ53" s="15" t="str">
        <f>PG_ValRout</f>
        <v/>
      </c>
      <c r="AK53" s="16" t="str">
        <f>PG_ValRout</f>
        <v/>
      </c>
      <c r="AL53" s="11" t="str">
        <f>PG_ValUOMxRout</f>
        <v/>
      </c>
      <c r="AM53" s="13" t="str">
        <f>PG_ValUOMxRout</f>
        <v/>
      </c>
      <c r="AN53" s="30"/>
      <c r="AO53" s="17" t="str">
        <f>PG_ConstNmRand</f>
        <v/>
      </c>
      <c r="AP53" s="10" t="str">
        <f>PG_ValUOMxRand</f>
        <v/>
      </c>
      <c r="AQ53" s="11" t="str">
        <f>PG_ValUOMxRand</f>
        <v/>
      </c>
      <c r="AR53" s="12" t="str">
        <f>PG_ValUOMxRand</f>
        <v/>
      </c>
      <c r="AS53" s="12" t="str">
        <f>PG_ValUOMxRand</f>
        <v/>
      </c>
      <c r="AT53" s="12" t="str">
        <f>PG_ValUOMxRand</f>
        <v/>
      </c>
      <c r="AU53" s="13" t="str">
        <f>PG_ValUOMxRand</f>
        <v/>
      </c>
      <c r="AV53" s="14" t="str">
        <f>PG_ValRand</f>
        <v/>
      </c>
      <c r="AW53" s="15" t="str">
        <f>PG_ValRand</f>
        <v/>
      </c>
      <c r="AX53" s="16" t="str">
        <f>PG_ValRand</f>
        <v/>
      </c>
      <c r="AY53" s="11" t="str">
        <f>PG_ValUOMxRand</f>
        <v/>
      </c>
      <c r="AZ53" s="13" t="str">
        <f>PG_ValUOMxRand</f>
        <v/>
      </c>
    </row>
    <row r="54" spans="1:52" ht="15" customHeight="1">
      <c r="A54" s="65"/>
      <c r="B54" s="17"/>
      <c r="C54" s="10"/>
      <c r="D54" s="11"/>
      <c r="E54" s="12"/>
      <c r="F54" s="12"/>
      <c r="G54" s="12"/>
      <c r="H54" s="13"/>
      <c r="I54" s="14"/>
      <c r="J54" s="15"/>
      <c r="K54" s="16"/>
      <c r="L54" s="11"/>
      <c r="M54" s="13"/>
      <c r="N54" s="30"/>
      <c r="O54" s="17"/>
      <c r="P54" s="10"/>
      <c r="Q54" s="11"/>
      <c r="R54" s="12"/>
      <c r="S54" s="12"/>
      <c r="T54" s="12"/>
      <c r="U54" s="13"/>
      <c r="V54" s="14"/>
      <c r="W54" s="15"/>
      <c r="X54" s="16"/>
      <c r="Y54" s="11"/>
      <c r="Z54" s="13"/>
      <c r="AA54" s="31"/>
      <c r="AB54" s="17" t="str">
        <f>PG_ConstNmRout</f>
        <v/>
      </c>
      <c r="AC54" s="10" t="str">
        <f>PG_ValUOMxRout</f>
        <v/>
      </c>
      <c r="AD54" s="11" t="str">
        <f>PG_ValUOMxRout</f>
        <v/>
      </c>
      <c r="AE54" s="12" t="str">
        <f>PG_ValUOMxRout</f>
        <v/>
      </c>
      <c r="AF54" s="12" t="str">
        <f>PG_ValUOMxRout</f>
        <v/>
      </c>
      <c r="AG54" s="12" t="str">
        <f>PG_ValUOMxRout</f>
        <v/>
      </c>
      <c r="AH54" s="13" t="str">
        <f>PG_ValUOMxRout</f>
        <v/>
      </c>
      <c r="AI54" s="14" t="str">
        <f>PG_ValRout</f>
        <v/>
      </c>
      <c r="AJ54" s="15" t="str">
        <f>PG_ValRout</f>
        <v/>
      </c>
      <c r="AK54" s="16" t="str">
        <f>PG_ValRout</f>
        <v/>
      </c>
      <c r="AL54" s="11" t="str">
        <f>PG_ValUOMxRout</f>
        <v/>
      </c>
      <c r="AM54" s="13" t="str">
        <f>PG_ValUOMxRout</f>
        <v/>
      </c>
      <c r="AN54" s="30"/>
      <c r="AO54" s="17" t="str">
        <f>PG_ConstNmRand</f>
        <v/>
      </c>
      <c r="AP54" s="10" t="str">
        <f>PG_ValUOMxRand</f>
        <v/>
      </c>
      <c r="AQ54" s="11" t="str">
        <f>PG_ValUOMxRand</f>
        <v/>
      </c>
      <c r="AR54" s="12" t="str">
        <f>PG_ValUOMxRand</f>
        <v/>
      </c>
      <c r="AS54" s="12" t="str">
        <f>PG_ValUOMxRand</f>
        <v/>
      </c>
      <c r="AT54" s="12" t="str">
        <f>PG_ValUOMxRand</f>
        <v/>
      </c>
      <c r="AU54" s="13" t="str">
        <f>PG_ValUOMxRand</f>
        <v/>
      </c>
      <c r="AV54" s="14" t="str">
        <f>PG_ValRand</f>
        <v/>
      </c>
      <c r="AW54" s="15" t="str">
        <f>PG_ValRand</f>
        <v/>
      </c>
      <c r="AX54" s="16" t="str">
        <f>PG_ValRand</f>
        <v/>
      </c>
      <c r="AY54" s="11" t="str">
        <f>PG_ValUOMxRand</f>
        <v/>
      </c>
      <c r="AZ54" s="13" t="str">
        <f>PG_ValUOMxRand</f>
        <v/>
      </c>
    </row>
    <row r="55" spans="1:52" ht="15" customHeight="1">
      <c r="A55" s="65"/>
      <c r="B55" s="17"/>
      <c r="C55" s="10"/>
      <c r="D55" s="11"/>
      <c r="E55" s="12"/>
      <c r="F55" s="12"/>
      <c r="G55" s="12"/>
      <c r="H55" s="13"/>
      <c r="I55" s="14"/>
      <c r="J55" s="15"/>
      <c r="K55" s="16"/>
      <c r="L55" s="11"/>
      <c r="M55" s="13"/>
      <c r="N55" s="30"/>
      <c r="O55" s="17"/>
      <c r="P55" s="10"/>
      <c r="Q55" s="11"/>
      <c r="R55" s="12"/>
      <c r="S55" s="12"/>
      <c r="T55" s="12"/>
      <c r="U55" s="13"/>
      <c r="V55" s="14"/>
      <c r="W55" s="15"/>
      <c r="X55" s="16"/>
      <c r="Y55" s="11"/>
      <c r="Z55" s="13"/>
      <c r="AA55" s="31"/>
      <c r="AB55" s="17" t="str">
        <f>PG_ConstNmRout</f>
        <v/>
      </c>
      <c r="AC55" s="10" t="str">
        <f>PG_ValUOMxRout</f>
        <v/>
      </c>
      <c r="AD55" s="11" t="str">
        <f>PG_ValUOMxRout</f>
        <v/>
      </c>
      <c r="AE55" s="12" t="str">
        <f>PG_ValUOMxRout</f>
        <v/>
      </c>
      <c r="AF55" s="12" t="str">
        <f>PG_ValUOMxRout</f>
        <v/>
      </c>
      <c r="AG55" s="12" t="str">
        <f>PG_ValUOMxRout</f>
        <v/>
      </c>
      <c r="AH55" s="13" t="str">
        <f>PG_ValUOMxRout</f>
        <v/>
      </c>
      <c r="AI55" s="14" t="str">
        <f>PG_ValRout</f>
        <v/>
      </c>
      <c r="AJ55" s="15" t="str">
        <f>PG_ValRout</f>
        <v/>
      </c>
      <c r="AK55" s="16" t="str">
        <f>PG_ValRout</f>
        <v/>
      </c>
      <c r="AL55" s="11" t="str">
        <f>PG_ValUOMxRout</f>
        <v/>
      </c>
      <c r="AM55" s="13" t="str">
        <f>PG_ValUOMxRout</f>
        <v/>
      </c>
      <c r="AN55" s="30"/>
      <c r="AO55" s="17" t="str">
        <f>PG_ConstNmRand</f>
        <v/>
      </c>
      <c r="AP55" s="10" t="str">
        <f>PG_ValUOMxRand</f>
        <v/>
      </c>
      <c r="AQ55" s="11" t="str">
        <f>PG_ValUOMxRand</f>
        <v/>
      </c>
      <c r="AR55" s="12" t="str">
        <f>PG_ValUOMxRand</f>
        <v/>
      </c>
      <c r="AS55" s="12" t="str">
        <f>PG_ValUOMxRand</f>
        <v/>
      </c>
      <c r="AT55" s="12" t="str">
        <f>PG_ValUOMxRand</f>
        <v/>
      </c>
      <c r="AU55" s="13" t="str">
        <f>PG_ValUOMxRand</f>
        <v/>
      </c>
      <c r="AV55" s="14" t="str">
        <f>PG_ValRand</f>
        <v/>
      </c>
      <c r="AW55" s="15" t="str">
        <f>PG_ValRand</f>
        <v/>
      </c>
      <c r="AX55" s="16" t="str">
        <f>PG_ValRand</f>
        <v/>
      </c>
      <c r="AY55" s="11" t="str">
        <f>PG_ValUOMxRand</f>
        <v/>
      </c>
      <c r="AZ55" s="13" t="str">
        <f>PG_ValUOMxRand</f>
        <v/>
      </c>
    </row>
    <row r="56" spans="1:52" ht="15" customHeight="1">
      <c r="A56" s="65"/>
      <c r="B56" s="17"/>
      <c r="C56" s="10"/>
      <c r="D56" s="11"/>
      <c r="E56" s="12"/>
      <c r="F56" s="12"/>
      <c r="G56" s="12"/>
      <c r="H56" s="13"/>
      <c r="I56" s="14"/>
      <c r="J56" s="15"/>
      <c r="K56" s="16"/>
      <c r="L56" s="11"/>
      <c r="M56" s="13"/>
      <c r="N56" s="30"/>
      <c r="O56" s="17"/>
      <c r="P56" s="10"/>
      <c r="Q56" s="11"/>
      <c r="R56" s="12"/>
      <c r="S56" s="12"/>
      <c r="T56" s="12"/>
      <c r="U56" s="13"/>
      <c r="V56" s="14"/>
      <c r="W56" s="15"/>
      <c r="X56" s="16"/>
      <c r="Y56" s="11"/>
      <c r="Z56" s="13"/>
      <c r="AA56" s="31"/>
      <c r="AB56" s="17" t="str">
        <f>PG_ConstNmRout</f>
        <v/>
      </c>
      <c r="AC56" s="10" t="str">
        <f>PG_ValUOMxRout</f>
        <v/>
      </c>
      <c r="AD56" s="11" t="str">
        <f>PG_ValUOMxRout</f>
        <v/>
      </c>
      <c r="AE56" s="12" t="str">
        <f>PG_ValUOMxRout</f>
        <v/>
      </c>
      <c r="AF56" s="12" t="str">
        <f>PG_ValUOMxRout</f>
        <v/>
      </c>
      <c r="AG56" s="12" t="str">
        <f>PG_ValUOMxRout</f>
        <v/>
      </c>
      <c r="AH56" s="13" t="str">
        <f>PG_ValUOMxRout</f>
        <v/>
      </c>
      <c r="AI56" s="14" t="str">
        <f>PG_ValRout</f>
        <v/>
      </c>
      <c r="AJ56" s="15" t="str">
        <f>PG_ValRout</f>
        <v/>
      </c>
      <c r="AK56" s="16" t="str">
        <f>PG_ValRout</f>
        <v/>
      </c>
      <c r="AL56" s="11" t="str">
        <f>PG_ValUOMxRout</f>
        <v/>
      </c>
      <c r="AM56" s="13" t="str">
        <f>PG_ValUOMxRout</f>
        <v/>
      </c>
      <c r="AN56" s="30"/>
      <c r="AO56" s="17" t="str">
        <f>PG_ConstNmRand</f>
        <v/>
      </c>
      <c r="AP56" s="10" t="str">
        <f>PG_ValUOMxRand</f>
        <v/>
      </c>
      <c r="AQ56" s="11" t="str">
        <f>PG_ValUOMxRand</f>
        <v/>
      </c>
      <c r="AR56" s="12" t="str">
        <f>PG_ValUOMxRand</f>
        <v/>
      </c>
      <c r="AS56" s="12" t="str">
        <f>PG_ValUOMxRand</f>
        <v/>
      </c>
      <c r="AT56" s="12" t="str">
        <f>PG_ValUOMxRand</f>
        <v/>
      </c>
      <c r="AU56" s="13" t="str">
        <f>PG_ValUOMxRand</f>
        <v/>
      </c>
      <c r="AV56" s="14" t="str">
        <f>PG_ValRand</f>
        <v/>
      </c>
      <c r="AW56" s="15" t="str">
        <f>PG_ValRand</f>
        <v/>
      </c>
      <c r="AX56" s="16" t="str">
        <f>PG_ValRand</f>
        <v/>
      </c>
      <c r="AY56" s="11" t="str">
        <f>PG_ValUOMxRand</f>
        <v/>
      </c>
      <c r="AZ56" s="13" t="str">
        <f>PG_ValUOMxRand</f>
        <v/>
      </c>
    </row>
    <row r="57" spans="1:52" ht="15" customHeight="1">
      <c r="A57" s="65"/>
      <c r="B57" s="17"/>
      <c r="C57" s="10"/>
      <c r="D57" s="11"/>
      <c r="E57" s="12"/>
      <c r="F57" s="12"/>
      <c r="G57" s="12"/>
      <c r="H57" s="13"/>
      <c r="I57" s="14"/>
      <c r="J57" s="15"/>
      <c r="K57" s="16"/>
      <c r="L57" s="11"/>
      <c r="M57" s="13"/>
      <c r="N57" s="30"/>
      <c r="O57" s="17"/>
      <c r="P57" s="10"/>
      <c r="Q57" s="11"/>
      <c r="R57" s="12"/>
      <c r="S57" s="12"/>
      <c r="T57" s="12"/>
      <c r="U57" s="13"/>
      <c r="V57" s="14"/>
      <c r="W57" s="15"/>
      <c r="X57" s="16"/>
      <c r="Y57" s="11"/>
      <c r="Z57" s="13"/>
      <c r="AA57" s="31"/>
      <c r="AB57" s="17" t="str">
        <f>PG_ConstNmRout</f>
        <v/>
      </c>
      <c r="AC57" s="10" t="str">
        <f>PG_ValUOMxRout</f>
        <v/>
      </c>
      <c r="AD57" s="11" t="str">
        <f>PG_ValUOMxRout</f>
        <v/>
      </c>
      <c r="AE57" s="12" t="str">
        <f>PG_ValUOMxRout</f>
        <v/>
      </c>
      <c r="AF57" s="12" t="str">
        <f>PG_ValUOMxRout</f>
        <v/>
      </c>
      <c r="AG57" s="12" t="str">
        <f>PG_ValUOMxRout</f>
        <v/>
      </c>
      <c r="AH57" s="13" t="str">
        <f>PG_ValUOMxRout</f>
        <v/>
      </c>
      <c r="AI57" s="14" t="str">
        <f>PG_ValRout</f>
        <v/>
      </c>
      <c r="AJ57" s="15" t="str">
        <f>PG_ValRout</f>
        <v/>
      </c>
      <c r="AK57" s="16" t="str">
        <f>PG_ValRout</f>
        <v/>
      </c>
      <c r="AL57" s="11" t="str">
        <f>PG_ValUOMxRout</f>
        <v/>
      </c>
      <c r="AM57" s="13" t="str">
        <f>PG_ValUOMxRout</f>
        <v/>
      </c>
      <c r="AN57" s="30"/>
      <c r="AO57" s="17" t="str">
        <f>PG_ConstNmRand</f>
        <v/>
      </c>
      <c r="AP57" s="10" t="str">
        <f>PG_ValUOMxRand</f>
        <v/>
      </c>
      <c r="AQ57" s="11" t="str">
        <f>PG_ValUOMxRand</f>
        <v/>
      </c>
      <c r="AR57" s="12" t="str">
        <f>PG_ValUOMxRand</f>
        <v/>
      </c>
      <c r="AS57" s="12" t="str">
        <f>PG_ValUOMxRand</f>
        <v/>
      </c>
      <c r="AT57" s="12" t="str">
        <f>PG_ValUOMxRand</f>
        <v/>
      </c>
      <c r="AU57" s="13" t="str">
        <f>PG_ValUOMxRand</f>
        <v/>
      </c>
      <c r="AV57" s="14" t="str">
        <f>PG_ValRand</f>
        <v/>
      </c>
      <c r="AW57" s="15" t="str">
        <f>PG_ValRand</f>
        <v/>
      </c>
      <c r="AX57" s="16" t="str">
        <f>PG_ValRand</f>
        <v/>
      </c>
      <c r="AY57" s="11" t="str">
        <f>PG_ValUOMxRand</f>
        <v/>
      </c>
      <c r="AZ57" s="13" t="str">
        <f>PG_ValUOMxRand</f>
        <v/>
      </c>
    </row>
    <row r="58" spans="1:52" ht="15" customHeight="1">
      <c r="A58" s="65"/>
      <c r="B58" s="17"/>
      <c r="C58" s="10"/>
      <c r="D58" s="11"/>
      <c r="E58" s="12"/>
      <c r="F58" s="12"/>
      <c r="G58" s="12"/>
      <c r="H58" s="13"/>
      <c r="I58" s="14"/>
      <c r="J58" s="15"/>
      <c r="K58" s="16"/>
      <c r="L58" s="11"/>
      <c r="M58" s="13"/>
      <c r="N58" s="30"/>
      <c r="O58" s="17"/>
      <c r="P58" s="10"/>
      <c r="Q58" s="11"/>
      <c r="R58" s="12"/>
      <c r="S58" s="12"/>
      <c r="T58" s="12"/>
      <c r="U58" s="13"/>
      <c r="V58" s="14"/>
      <c r="W58" s="15"/>
      <c r="X58" s="16"/>
      <c r="Y58" s="11"/>
      <c r="Z58" s="13"/>
      <c r="AA58" s="31"/>
      <c r="AB58" s="17" t="str">
        <f>PG_ConstNmRout</f>
        <v/>
      </c>
      <c r="AC58" s="10" t="str">
        <f>PG_ValUOMxRout</f>
        <v/>
      </c>
      <c r="AD58" s="11" t="str">
        <f>PG_ValUOMxRout</f>
        <v/>
      </c>
      <c r="AE58" s="12" t="str">
        <f>PG_ValUOMxRout</f>
        <v/>
      </c>
      <c r="AF58" s="12" t="str">
        <f>PG_ValUOMxRout</f>
        <v/>
      </c>
      <c r="AG58" s="12" t="str">
        <f>PG_ValUOMxRout</f>
        <v/>
      </c>
      <c r="AH58" s="13" t="str">
        <f>PG_ValUOMxRout</f>
        <v/>
      </c>
      <c r="AI58" s="14" t="str">
        <f>PG_ValRout</f>
        <v/>
      </c>
      <c r="AJ58" s="15" t="str">
        <f>PG_ValRout</f>
        <v/>
      </c>
      <c r="AK58" s="16" t="str">
        <f>PG_ValRout</f>
        <v/>
      </c>
      <c r="AL58" s="11" t="str">
        <f>PG_ValUOMxRout</f>
        <v/>
      </c>
      <c r="AM58" s="13" t="str">
        <f>PG_ValUOMxRout</f>
        <v/>
      </c>
      <c r="AN58" s="30"/>
      <c r="AO58" s="17" t="str">
        <f>PG_ConstNmRand</f>
        <v/>
      </c>
      <c r="AP58" s="10" t="str">
        <f>PG_ValUOMxRand</f>
        <v/>
      </c>
      <c r="AQ58" s="11" t="str">
        <f>PG_ValUOMxRand</f>
        <v/>
      </c>
      <c r="AR58" s="12" t="str">
        <f>PG_ValUOMxRand</f>
        <v/>
      </c>
      <c r="AS58" s="12" t="str">
        <f>PG_ValUOMxRand</f>
        <v/>
      </c>
      <c r="AT58" s="12" t="str">
        <f>PG_ValUOMxRand</f>
        <v/>
      </c>
      <c r="AU58" s="13" t="str">
        <f>PG_ValUOMxRand</f>
        <v/>
      </c>
      <c r="AV58" s="14" t="str">
        <f>PG_ValRand</f>
        <v/>
      </c>
      <c r="AW58" s="15" t="str">
        <f>PG_ValRand</f>
        <v/>
      </c>
      <c r="AX58" s="16" t="str">
        <f>PG_ValRand</f>
        <v/>
      </c>
      <c r="AY58" s="11" t="str">
        <f>PG_ValUOMxRand</f>
        <v/>
      </c>
      <c r="AZ58" s="13" t="str">
        <f>PG_ValUOMxRand</f>
        <v/>
      </c>
    </row>
    <row r="59" spans="1:52" ht="15" customHeight="1">
      <c r="A59" s="65"/>
      <c r="B59" s="17"/>
      <c r="C59" s="10"/>
      <c r="D59" s="11"/>
      <c r="E59" s="12"/>
      <c r="F59" s="12"/>
      <c r="G59" s="12"/>
      <c r="H59" s="13"/>
      <c r="I59" s="14"/>
      <c r="J59" s="15"/>
      <c r="K59" s="16"/>
      <c r="L59" s="11"/>
      <c r="M59" s="13"/>
      <c r="N59" s="30"/>
      <c r="O59" s="17"/>
      <c r="P59" s="10"/>
      <c r="Q59" s="11"/>
      <c r="R59" s="12"/>
      <c r="S59" s="12"/>
      <c r="T59" s="12"/>
      <c r="U59" s="13"/>
      <c r="V59" s="14"/>
      <c r="W59" s="15"/>
      <c r="X59" s="16"/>
      <c r="Y59" s="11"/>
      <c r="Z59" s="13"/>
      <c r="AA59" s="31"/>
      <c r="AB59" s="17" t="str">
        <f>PG_ConstNmRout</f>
        <v/>
      </c>
      <c r="AC59" s="10" t="str">
        <f>PG_ValUOMxRout</f>
        <v/>
      </c>
      <c r="AD59" s="11" t="str">
        <f>PG_ValUOMxRout</f>
        <v/>
      </c>
      <c r="AE59" s="12" t="str">
        <f>PG_ValUOMxRout</f>
        <v/>
      </c>
      <c r="AF59" s="12" t="str">
        <f>PG_ValUOMxRout</f>
        <v/>
      </c>
      <c r="AG59" s="12" t="str">
        <f>PG_ValUOMxRout</f>
        <v/>
      </c>
      <c r="AH59" s="13" t="str">
        <f>PG_ValUOMxRout</f>
        <v/>
      </c>
      <c r="AI59" s="14" t="str">
        <f>PG_ValRout</f>
        <v/>
      </c>
      <c r="AJ59" s="15" t="str">
        <f>PG_ValRout</f>
        <v/>
      </c>
      <c r="AK59" s="16" t="str">
        <f>PG_ValRout</f>
        <v/>
      </c>
      <c r="AL59" s="11" t="str">
        <f>PG_ValUOMxRout</f>
        <v/>
      </c>
      <c r="AM59" s="13" t="str">
        <f>PG_ValUOMxRout</f>
        <v/>
      </c>
      <c r="AN59" s="30"/>
      <c r="AO59" s="17" t="str">
        <f>PG_ConstNmRand</f>
        <v/>
      </c>
      <c r="AP59" s="10" t="str">
        <f>PG_ValUOMxRand</f>
        <v/>
      </c>
      <c r="AQ59" s="11" t="str">
        <f>PG_ValUOMxRand</f>
        <v/>
      </c>
      <c r="AR59" s="12" t="str">
        <f>PG_ValUOMxRand</f>
        <v/>
      </c>
      <c r="AS59" s="12" t="str">
        <f>PG_ValUOMxRand</f>
        <v/>
      </c>
      <c r="AT59" s="12" t="str">
        <f>PG_ValUOMxRand</f>
        <v/>
      </c>
      <c r="AU59" s="13" t="str">
        <f>PG_ValUOMxRand</f>
        <v/>
      </c>
      <c r="AV59" s="14" t="str">
        <f>PG_ValRand</f>
        <v/>
      </c>
      <c r="AW59" s="15" t="str">
        <f>PG_ValRand</f>
        <v/>
      </c>
      <c r="AX59" s="16" t="str">
        <f>PG_ValRand</f>
        <v/>
      </c>
      <c r="AY59" s="11" t="str">
        <f>PG_ValUOMxRand</f>
        <v/>
      </c>
      <c r="AZ59" s="13" t="str">
        <f>PG_ValUOMxRand</f>
        <v/>
      </c>
    </row>
    <row r="60" spans="1:52" ht="15" customHeight="1">
      <c r="A60" s="65"/>
      <c r="B60" s="17"/>
      <c r="C60" s="10"/>
      <c r="D60" s="11"/>
      <c r="E60" s="12"/>
      <c r="F60" s="12"/>
      <c r="G60" s="12"/>
      <c r="H60" s="13"/>
      <c r="I60" s="14"/>
      <c r="J60" s="15"/>
      <c r="K60" s="16"/>
      <c r="L60" s="11"/>
      <c r="M60" s="13"/>
      <c r="N60" s="30"/>
      <c r="O60" s="17"/>
      <c r="P60" s="10"/>
      <c r="Q60" s="11"/>
      <c r="R60" s="12"/>
      <c r="S60" s="12"/>
      <c r="T60" s="12"/>
      <c r="U60" s="13"/>
      <c r="V60" s="14"/>
      <c r="W60" s="15"/>
      <c r="X60" s="16"/>
      <c r="Y60" s="11"/>
      <c r="Z60" s="13"/>
      <c r="AA60" s="31"/>
      <c r="AB60" s="17" t="str">
        <f>PG_ConstNmRout</f>
        <v/>
      </c>
      <c r="AC60" s="10" t="str">
        <f>PG_ValUOMxRout</f>
        <v/>
      </c>
      <c r="AD60" s="11" t="str">
        <f>PG_ValUOMxRout</f>
        <v/>
      </c>
      <c r="AE60" s="12" t="str">
        <f>PG_ValUOMxRout</f>
        <v/>
      </c>
      <c r="AF60" s="12" t="str">
        <f>PG_ValUOMxRout</f>
        <v/>
      </c>
      <c r="AG60" s="12" t="str">
        <f>PG_ValUOMxRout</f>
        <v/>
      </c>
      <c r="AH60" s="13" t="str">
        <f>PG_ValUOMxRout</f>
        <v/>
      </c>
      <c r="AI60" s="14" t="str">
        <f>PG_ValRout</f>
        <v/>
      </c>
      <c r="AJ60" s="15" t="str">
        <f>PG_ValRout</f>
        <v/>
      </c>
      <c r="AK60" s="16" t="str">
        <f>PG_ValRout</f>
        <v/>
      </c>
      <c r="AL60" s="11" t="str">
        <f>PG_ValUOMxRout</f>
        <v/>
      </c>
      <c r="AM60" s="13" t="str">
        <f>PG_ValUOMxRout</f>
        <v/>
      </c>
      <c r="AN60" s="30"/>
      <c r="AO60" s="17" t="str">
        <f>PG_ConstNmRand</f>
        <v/>
      </c>
      <c r="AP60" s="10" t="str">
        <f>PG_ValUOMxRand</f>
        <v/>
      </c>
      <c r="AQ60" s="11" t="str">
        <f>PG_ValUOMxRand</f>
        <v/>
      </c>
      <c r="AR60" s="12" t="str">
        <f>PG_ValUOMxRand</f>
        <v/>
      </c>
      <c r="AS60" s="12" t="str">
        <f>PG_ValUOMxRand</f>
        <v/>
      </c>
      <c r="AT60" s="12" t="str">
        <f>PG_ValUOMxRand</f>
        <v/>
      </c>
      <c r="AU60" s="13" t="str">
        <f>PG_ValUOMxRand</f>
        <v/>
      </c>
      <c r="AV60" s="14" t="str">
        <f>PG_ValRand</f>
        <v/>
      </c>
      <c r="AW60" s="15" t="str">
        <f>PG_ValRand</f>
        <v/>
      </c>
      <c r="AX60" s="16" t="str">
        <f>PG_ValRand</f>
        <v/>
      </c>
      <c r="AY60" s="11" t="str">
        <f>PG_ValUOMxRand</f>
        <v/>
      </c>
      <c r="AZ60" s="13" t="str">
        <f>PG_ValUOMxRand</f>
        <v/>
      </c>
    </row>
    <row r="61" spans="1:52" ht="15" customHeight="1">
      <c r="A61" s="65"/>
      <c r="B61" s="17"/>
      <c r="C61" s="10"/>
      <c r="D61" s="11"/>
      <c r="E61" s="12"/>
      <c r="F61" s="12"/>
      <c r="G61" s="12"/>
      <c r="H61" s="13"/>
      <c r="I61" s="14"/>
      <c r="J61" s="15"/>
      <c r="K61" s="16"/>
      <c r="L61" s="11"/>
      <c r="M61" s="13"/>
      <c r="N61" s="30"/>
      <c r="O61" s="17"/>
      <c r="P61" s="10"/>
      <c r="Q61" s="11"/>
      <c r="R61" s="12"/>
      <c r="S61" s="12"/>
      <c r="T61" s="12"/>
      <c r="U61" s="13"/>
      <c r="V61" s="14"/>
      <c r="W61" s="15"/>
      <c r="X61" s="16"/>
      <c r="Y61" s="11"/>
      <c r="Z61" s="13"/>
      <c r="AA61" s="31"/>
      <c r="AB61" s="17" t="str">
        <f>PG_ConstNmRout</f>
        <v/>
      </c>
      <c r="AC61" s="10" t="str">
        <f>PG_ValUOMxRout</f>
        <v/>
      </c>
      <c r="AD61" s="11" t="str">
        <f>PG_ValUOMxRout</f>
        <v/>
      </c>
      <c r="AE61" s="12" t="str">
        <f>PG_ValUOMxRout</f>
        <v/>
      </c>
      <c r="AF61" s="12" t="str">
        <f>PG_ValUOMxRout</f>
        <v/>
      </c>
      <c r="AG61" s="12" t="str">
        <f>PG_ValUOMxRout</f>
        <v/>
      </c>
      <c r="AH61" s="13" t="str">
        <f>PG_ValUOMxRout</f>
        <v/>
      </c>
      <c r="AI61" s="14" t="str">
        <f>PG_ValRout</f>
        <v/>
      </c>
      <c r="AJ61" s="15" t="str">
        <f>PG_ValRout</f>
        <v/>
      </c>
      <c r="AK61" s="16" t="str">
        <f>PG_ValRout</f>
        <v/>
      </c>
      <c r="AL61" s="11" t="str">
        <f>PG_ValUOMxRout</f>
        <v/>
      </c>
      <c r="AM61" s="13" t="str">
        <f>PG_ValUOMxRout</f>
        <v/>
      </c>
      <c r="AN61" s="30"/>
      <c r="AO61" s="17" t="str">
        <f>PG_ConstNmRand</f>
        <v/>
      </c>
      <c r="AP61" s="10" t="str">
        <f>PG_ValUOMxRand</f>
        <v/>
      </c>
      <c r="AQ61" s="11" t="str">
        <f>PG_ValUOMxRand</f>
        <v/>
      </c>
      <c r="AR61" s="12" t="str">
        <f>PG_ValUOMxRand</f>
        <v/>
      </c>
      <c r="AS61" s="12" t="str">
        <f>PG_ValUOMxRand</f>
        <v/>
      </c>
      <c r="AT61" s="12" t="str">
        <f>PG_ValUOMxRand</f>
        <v/>
      </c>
      <c r="AU61" s="13" t="str">
        <f>PG_ValUOMxRand</f>
        <v/>
      </c>
      <c r="AV61" s="14" t="str">
        <f>PG_ValRand</f>
        <v/>
      </c>
      <c r="AW61" s="15" t="str">
        <f>PG_ValRand</f>
        <v/>
      </c>
      <c r="AX61" s="16" t="str">
        <f>PG_ValRand</f>
        <v/>
      </c>
      <c r="AY61" s="11" t="str">
        <f>PG_ValUOMxRand</f>
        <v/>
      </c>
      <c r="AZ61" s="13" t="str">
        <f>PG_ValUOMxRand</f>
        <v/>
      </c>
    </row>
    <row r="62" spans="1:52" ht="15" customHeight="1">
      <c r="A62" s="65"/>
      <c r="B62" s="17"/>
      <c r="C62" s="10"/>
      <c r="D62" s="11"/>
      <c r="E62" s="12"/>
      <c r="F62" s="12"/>
      <c r="G62" s="12"/>
      <c r="H62" s="13"/>
      <c r="I62" s="14"/>
      <c r="J62" s="15"/>
      <c r="K62" s="16"/>
      <c r="L62" s="11"/>
      <c r="M62" s="13"/>
      <c r="N62" s="30"/>
      <c r="O62" s="17"/>
      <c r="P62" s="10"/>
      <c r="Q62" s="11"/>
      <c r="R62" s="12"/>
      <c r="S62" s="12"/>
      <c r="T62" s="12"/>
      <c r="U62" s="13"/>
      <c r="V62" s="14"/>
      <c r="W62" s="15"/>
      <c r="X62" s="16"/>
      <c r="Y62" s="11"/>
      <c r="Z62" s="13"/>
      <c r="AA62" s="31"/>
      <c r="AB62" s="17" t="str">
        <f>PG_ConstNmRout</f>
        <v/>
      </c>
      <c r="AC62" s="10" t="str">
        <f>PG_ValUOMxRout</f>
        <v/>
      </c>
      <c r="AD62" s="11" t="str">
        <f>PG_ValUOMxRout</f>
        <v/>
      </c>
      <c r="AE62" s="12" t="str">
        <f>PG_ValUOMxRout</f>
        <v/>
      </c>
      <c r="AF62" s="12" t="str">
        <f>PG_ValUOMxRout</f>
        <v/>
      </c>
      <c r="AG62" s="12" t="str">
        <f>PG_ValUOMxRout</f>
        <v/>
      </c>
      <c r="AH62" s="13" t="str">
        <f>PG_ValUOMxRout</f>
        <v/>
      </c>
      <c r="AI62" s="14" t="str">
        <f>PG_ValRout</f>
        <v/>
      </c>
      <c r="AJ62" s="15" t="str">
        <f>PG_ValRout</f>
        <v/>
      </c>
      <c r="AK62" s="16" t="str">
        <f>PG_ValRout</f>
        <v/>
      </c>
      <c r="AL62" s="11" t="str">
        <f>PG_ValUOMxRout</f>
        <v/>
      </c>
      <c r="AM62" s="13" t="str">
        <f>PG_ValUOMxRout</f>
        <v/>
      </c>
      <c r="AN62" s="30"/>
      <c r="AO62" s="17" t="str">
        <f>PG_ConstNmRand</f>
        <v/>
      </c>
      <c r="AP62" s="10" t="str">
        <f>PG_ValUOMxRand</f>
        <v/>
      </c>
      <c r="AQ62" s="11" t="str">
        <f>PG_ValUOMxRand</f>
        <v/>
      </c>
      <c r="AR62" s="12" t="str">
        <f>PG_ValUOMxRand</f>
        <v/>
      </c>
      <c r="AS62" s="12" t="str">
        <f>PG_ValUOMxRand</f>
        <v/>
      </c>
      <c r="AT62" s="12" t="str">
        <f>PG_ValUOMxRand</f>
        <v/>
      </c>
      <c r="AU62" s="13" t="str">
        <f>PG_ValUOMxRand</f>
        <v/>
      </c>
      <c r="AV62" s="14" t="str">
        <f>PG_ValRand</f>
        <v/>
      </c>
      <c r="AW62" s="15" t="str">
        <f>PG_ValRand</f>
        <v/>
      </c>
      <c r="AX62" s="16" t="str">
        <f>PG_ValRand</f>
        <v/>
      </c>
      <c r="AY62" s="11" t="str">
        <f>PG_ValUOMxRand</f>
        <v/>
      </c>
      <c r="AZ62" s="13" t="str">
        <f>PG_ValUOMxRand</f>
        <v/>
      </c>
    </row>
    <row r="63" spans="1:52" ht="15" customHeight="1">
      <c r="A63" s="65"/>
      <c r="B63" s="17"/>
      <c r="C63" s="10"/>
      <c r="D63" s="11"/>
      <c r="E63" s="12"/>
      <c r="F63" s="12"/>
      <c r="G63" s="12"/>
      <c r="H63" s="13"/>
      <c r="I63" s="14"/>
      <c r="J63" s="15"/>
      <c r="K63" s="16"/>
      <c r="L63" s="11"/>
      <c r="M63" s="13"/>
      <c r="N63" s="30"/>
      <c r="O63" s="17"/>
      <c r="P63" s="10"/>
      <c r="Q63" s="11"/>
      <c r="R63" s="12"/>
      <c r="S63" s="12"/>
      <c r="T63" s="12"/>
      <c r="U63" s="13"/>
      <c r="V63" s="14"/>
      <c r="W63" s="15"/>
      <c r="X63" s="16"/>
      <c r="Y63" s="11"/>
      <c r="Z63" s="13"/>
      <c r="AA63" s="31"/>
      <c r="AB63" s="17" t="str">
        <f>PG_ConstNmRout</f>
        <v/>
      </c>
      <c r="AC63" s="10" t="str">
        <f>PG_ValUOMxRout</f>
        <v/>
      </c>
      <c r="AD63" s="11" t="str">
        <f>PG_ValUOMxRout</f>
        <v/>
      </c>
      <c r="AE63" s="12" t="str">
        <f>PG_ValUOMxRout</f>
        <v/>
      </c>
      <c r="AF63" s="12" t="str">
        <f>PG_ValUOMxRout</f>
        <v/>
      </c>
      <c r="AG63" s="12" t="str">
        <f>PG_ValUOMxRout</f>
        <v/>
      </c>
      <c r="AH63" s="13" t="str">
        <f>PG_ValUOMxRout</f>
        <v/>
      </c>
      <c r="AI63" s="14" t="str">
        <f>PG_ValRout</f>
        <v/>
      </c>
      <c r="AJ63" s="15" t="str">
        <f>PG_ValRout</f>
        <v/>
      </c>
      <c r="AK63" s="16" t="str">
        <f>PG_ValRout</f>
        <v/>
      </c>
      <c r="AL63" s="11" t="str">
        <f>PG_ValUOMxRout</f>
        <v/>
      </c>
      <c r="AM63" s="13" t="str">
        <f>PG_ValUOMxRout</f>
        <v/>
      </c>
      <c r="AN63" s="30"/>
      <c r="AO63" s="17" t="str">
        <f>PG_ConstNmRand</f>
        <v/>
      </c>
      <c r="AP63" s="10" t="str">
        <f>PG_ValUOMxRand</f>
        <v/>
      </c>
      <c r="AQ63" s="11" t="str">
        <f>PG_ValUOMxRand</f>
        <v/>
      </c>
      <c r="AR63" s="12" t="str">
        <f>PG_ValUOMxRand</f>
        <v/>
      </c>
      <c r="AS63" s="12" t="str">
        <f>PG_ValUOMxRand</f>
        <v/>
      </c>
      <c r="AT63" s="12" t="str">
        <f>PG_ValUOMxRand</f>
        <v/>
      </c>
      <c r="AU63" s="13" t="str">
        <f>PG_ValUOMxRand</f>
        <v/>
      </c>
      <c r="AV63" s="14" t="str">
        <f>PG_ValRand</f>
        <v/>
      </c>
      <c r="AW63" s="15" t="str">
        <f>PG_ValRand</f>
        <v/>
      </c>
      <c r="AX63" s="16" t="str">
        <f>PG_ValRand</f>
        <v/>
      </c>
      <c r="AY63" s="11" t="str">
        <f>PG_ValUOMxRand</f>
        <v/>
      </c>
      <c r="AZ63" s="13" t="str">
        <f>PG_ValUOMxRand</f>
        <v/>
      </c>
    </row>
    <row r="64" spans="1:52" ht="15" customHeight="1">
      <c r="A64" s="65"/>
      <c r="B64" s="17"/>
      <c r="C64" s="10"/>
      <c r="D64" s="11"/>
      <c r="E64" s="12"/>
      <c r="F64" s="12"/>
      <c r="G64" s="12"/>
      <c r="H64" s="13"/>
      <c r="I64" s="14"/>
      <c r="J64" s="15"/>
      <c r="K64" s="16"/>
      <c r="L64" s="11"/>
      <c r="M64" s="13"/>
      <c r="N64" s="30"/>
      <c r="O64" s="17"/>
      <c r="P64" s="10"/>
      <c r="Q64" s="11"/>
      <c r="R64" s="12"/>
      <c r="S64" s="12"/>
      <c r="T64" s="12"/>
      <c r="U64" s="13"/>
      <c r="V64" s="14"/>
      <c r="W64" s="15"/>
      <c r="X64" s="16"/>
      <c r="Y64" s="11"/>
      <c r="Z64" s="13"/>
      <c r="AA64" s="31"/>
      <c r="AB64" s="17" t="str">
        <f>PG_ConstNmRout</f>
        <v/>
      </c>
      <c r="AC64" s="10" t="str">
        <f>PG_ValUOMxRout</f>
        <v/>
      </c>
      <c r="AD64" s="11" t="str">
        <f>PG_ValUOMxRout</f>
        <v/>
      </c>
      <c r="AE64" s="12" t="str">
        <f>PG_ValUOMxRout</f>
        <v/>
      </c>
      <c r="AF64" s="12" t="str">
        <f>PG_ValUOMxRout</f>
        <v/>
      </c>
      <c r="AG64" s="12" t="str">
        <f>PG_ValUOMxRout</f>
        <v/>
      </c>
      <c r="AH64" s="13" t="str">
        <f>PG_ValUOMxRout</f>
        <v/>
      </c>
      <c r="AI64" s="14" t="str">
        <f>PG_ValRout</f>
        <v/>
      </c>
      <c r="AJ64" s="15" t="str">
        <f>PG_ValRout</f>
        <v/>
      </c>
      <c r="AK64" s="16" t="str">
        <f>PG_ValRout</f>
        <v/>
      </c>
      <c r="AL64" s="11" t="str">
        <f>PG_ValUOMxRout</f>
        <v/>
      </c>
      <c r="AM64" s="13" t="str">
        <f>PG_ValUOMxRout</f>
        <v/>
      </c>
      <c r="AN64" s="30"/>
      <c r="AO64" s="17" t="str">
        <f>PG_ConstNmRand</f>
        <v/>
      </c>
      <c r="AP64" s="10" t="str">
        <f>PG_ValUOMxRand</f>
        <v/>
      </c>
      <c r="AQ64" s="11" t="str">
        <f>PG_ValUOMxRand</f>
        <v/>
      </c>
      <c r="AR64" s="12" t="str">
        <f>PG_ValUOMxRand</f>
        <v/>
      </c>
      <c r="AS64" s="12" t="str">
        <f>PG_ValUOMxRand</f>
        <v/>
      </c>
      <c r="AT64" s="12" t="str">
        <f>PG_ValUOMxRand</f>
        <v/>
      </c>
      <c r="AU64" s="13" t="str">
        <f>PG_ValUOMxRand</f>
        <v/>
      </c>
      <c r="AV64" s="14" t="str">
        <f>PG_ValRand</f>
        <v/>
      </c>
      <c r="AW64" s="15" t="str">
        <f>PG_ValRand</f>
        <v/>
      </c>
      <c r="AX64" s="16" t="str">
        <f>PG_ValRand</f>
        <v/>
      </c>
      <c r="AY64" s="11" t="str">
        <f>PG_ValUOMxRand</f>
        <v/>
      </c>
      <c r="AZ64" s="13" t="str">
        <f>PG_ValUOMxRand</f>
        <v/>
      </c>
    </row>
    <row r="65" spans="1:52" ht="15" customHeight="1">
      <c r="A65" s="65"/>
      <c r="B65" s="17"/>
      <c r="C65" s="10"/>
      <c r="D65" s="11"/>
      <c r="E65" s="12"/>
      <c r="F65" s="12"/>
      <c r="G65" s="12"/>
      <c r="H65" s="13"/>
      <c r="I65" s="14"/>
      <c r="J65" s="15"/>
      <c r="K65" s="16"/>
      <c r="L65" s="11"/>
      <c r="M65" s="13"/>
      <c r="N65" s="30"/>
      <c r="O65" s="17"/>
      <c r="P65" s="10"/>
      <c r="Q65" s="11"/>
      <c r="R65" s="12"/>
      <c r="S65" s="12"/>
      <c r="T65" s="12"/>
      <c r="U65" s="13"/>
      <c r="V65" s="14"/>
      <c r="W65" s="15"/>
      <c r="X65" s="16"/>
      <c r="Y65" s="11"/>
      <c r="Z65" s="13"/>
      <c r="AA65" s="31"/>
      <c r="AB65" s="17" t="str">
        <f>PG_ConstNmRout</f>
        <v/>
      </c>
      <c r="AC65" s="10" t="str">
        <f>PG_ValUOMxRout</f>
        <v/>
      </c>
      <c r="AD65" s="11" t="str">
        <f>PG_ValUOMxRout</f>
        <v/>
      </c>
      <c r="AE65" s="12" t="str">
        <f>PG_ValUOMxRout</f>
        <v/>
      </c>
      <c r="AF65" s="12" t="str">
        <f>PG_ValUOMxRout</f>
        <v/>
      </c>
      <c r="AG65" s="12" t="str">
        <f>PG_ValUOMxRout</f>
        <v/>
      </c>
      <c r="AH65" s="13" t="str">
        <f>PG_ValUOMxRout</f>
        <v/>
      </c>
      <c r="AI65" s="14" t="str">
        <f>PG_ValRout</f>
        <v/>
      </c>
      <c r="AJ65" s="15" t="str">
        <f>PG_ValRout</f>
        <v/>
      </c>
      <c r="AK65" s="16" t="str">
        <f>PG_ValRout</f>
        <v/>
      </c>
      <c r="AL65" s="11" t="str">
        <f>PG_ValUOMxRout</f>
        <v/>
      </c>
      <c r="AM65" s="13" t="str">
        <f>PG_ValUOMxRout</f>
        <v/>
      </c>
      <c r="AN65" s="30"/>
      <c r="AO65" s="17" t="str">
        <f>PG_ConstNmRand</f>
        <v/>
      </c>
      <c r="AP65" s="10" t="str">
        <f>PG_ValUOMxRand</f>
        <v/>
      </c>
      <c r="AQ65" s="11" t="str">
        <f>PG_ValUOMxRand</f>
        <v/>
      </c>
      <c r="AR65" s="12" t="str">
        <f>PG_ValUOMxRand</f>
        <v/>
      </c>
      <c r="AS65" s="12" t="str">
        <f>PG_ValUOMxRand</f>
        <v/>
      </c>
      <c r="AT65" s="12" t="str">
        <f>PG_ValUOMxRand</f>
        <v/>
      </c>
      <c r="AU65" s="13" t="str">
        <f>PG_ValUOMxRand</f>
        <v/>
      </c>
      <c r="AV65" s="14" t="str">
        <f>PG_ValRand</f>
        <v/>
      </c>
      <c r="AW65" s="15" t="str">
        <f>PG_ValRand</f>
        <v/>
      </c>
      <c r="AX65" s="16" t="str">
        <f>PG_ValRand</f>
        <v/>
      </c>
      <c r="AY65" s="11" t="str">
        <f>PG_ValUOMxRand</f>
        <v/>
      </c>
      <c r="AZ65" s="13" t="str">
        <f>PG_ValUOMxRand</f>
        <v/>
      </c>
    </row>
    <row r="66" spans="1:52" ht="15" customHeight="1">
      <c r="A66" s="65"/>
      <c r="B66" s="17"/>
      <c r="C66" s="10"/>
      <c r="D66" s="11"/>
      <c r="E66" s="12"/>
      <c r="F66" s="12"/>
      <c r="G66" s="12"/>
      <c r="H66" s="13"/>
      <c r="I66" s="14"/>
      <c r="J66" s="15"/>
      <c r="K66" s="16"/>
      <c r="L66" s="11"/>
      <c r="M66" s="13"/>
      <c r="N66" s="30"/>
      <c r="O66" s="17"/>
      <c r="P66" s="10"/>
      <c r="Q66" s="11"/>
      <c r="R66" s="12"/>
      <c r="S66" s="12"/>
      <c r="T66" s="12"/>
      <c r="U66" s="13"/>
      <c r="V66" s="14"/>
      <c r="W66" s="15"/>
      <c r="X66" s="16"/>
      <c r="Y66" s="11"/>
      <c r="Z66" s="13"/>
      <c r="AA66" s="31"/>
      <c r="AB66" s="17" t="str">
        <f>PG_ConstNmRout</f>
        <v/>
      </c>
      <c r="AC66" s="10" t="str">
        <f>PG_ValUOMxRout</f>
        <v/>
      </c>
      <c r="AD66" s="11" t="str">
        <f>PG_ValUOMxRout</f>
        <v/>
      </c>
      <c r="AE66" s="12" t="str">
        <f>PG_ValUOMxRout</f>
        <v/>
      </c>
      <c r="AF66" s="12" t="str">
        <f>PG_ValUOMxRout</f>
        <v/>
      </c>
      <c r="AG66" s="12" t="str">
        <f>PG_ValUOMxRout</f>
        <v/>
      </c>
      <c r="AH66" s="13" t="str">
        <f>PG_ValUOMxRout</f>
        <v/>
      </c>
      <c r="AI66" s="14" t="str">
        <f>PG_ValRout</f>
        <v/>
      </c>
      <c r="AJ66" s="15" t="str">
        <f>PG_ValRout</f>
        <v/>
      </c>
      <c r="AK66" s="16" t="str">
        <f>PG_ValRout</f>
        <v/>
      </c>
      <c r="AL66" s="11" t="str">
        <f>PG_ValUOMxRout</f>
        <v/>
      </c>
      <c r="AM66" s="13" t="str">
        <f>PG_ValUOMxRout</f>
        <v/>
      </c>
      <c r="AN66" s="30"/>
      <c r="AO66" s="17" t="str">
        <f>PG_ConstNmRand</f>
        <v/>
      </c>
      <c r="AP66" s="10" t="str">
        <f>PG_ValUOMxRand</f>
        <v/>
      </c>
      <c r="AQ66" s="11" t="str">
        <f>PG_ValUOMxRand</f>
        <v/>
      </c>
      <c r="AR66" s="12" t="str">
        <f>PG_ValUOMxRand</f>
        <v/>
      </c>
      <c r="AS66" s="12" t="str">
        <f>PG_ValUOMxRand</f>
        <v/>
      </c>
      <c r="AT66" s="12" t="str">
        <f>PG_ValUOMxRand</f>
        <v/>
      </c>
      <c r="AU66" s="13" t="str">
        <f>PG_ValUOMxRand</f>
        <v/>
      </c>
      <c r="AV66" s="14" t="str">
        <f>PG_ValRand</f>
        <v/>
      </c>
      <c r="AW66" s="15" t="str">
        <f>PG_ValRand</f>
        <v/>
      </c>
      <c r="AX66" s="16" t="str">
        <f>PG_ValRand</f>
        <v/>
      </c>
      <c r="AY66" s="11" t="str">
        <f>PG_ValUOMxRand</f>
        <v/>
      </c>
      <c r="AZ66" s="13" t="str">
        <f>PG_ValUOMxRand</f>
        <v/>
      </c>
    </row>
    <row r="67" spans="1:52" ht="15" customHeight="1">
      <c r="A67" s="65"/>
      <c r="B67" s="17"/>
      <c r="C67" s="10"/>
      <c r="D67" s="11"/>
      <c r="E67" s="12"/>
      <c r="F67" s="12"/>
      <c r="G67" s="12"/>
      <c r="H67" s="13"/>
      <c r="I67" s="14"/>
      <c r="J67" s="15"/>
      <c r="K67" s="16"/>
      <c r="L67" s="11"/>
      <c r="M67" s="13"/>
      <c r="N67" s="30"/>
      <c r="O67" s="17"/>
      <c r="P67" s="10"/>
      <c r="Q67" s="11"/>
      <c r="R67" s="12"/>
      <c r="S67" s="12"/>
      <c r="T67" s="12"/>
      <c r="U67" s="13"/>
      <c r="V67" s="14"/>
      <c r="W67" s="15"/>
      <c r="X67" s="16"/>
      <c r="Y67" s="11"/>
      <c r="Z67" s="13"/>
      <c r="AA67" s="31"/>
      <c r="AB67" s="17" t="str">
        <f>PG_ConstNmRout</f>
        <v/>
      </c>
      <c r="AC67" s="10" t="str">
        <f>PG_ValUOMxRout</f>
        <v/>
      </c>
      <c r="AD67" s="11" t="str">
        <f>PG_ValUOMxRout</f>
        <v/>
      </c>
      <c r="AE67" s="12" t="str">
        <f>PG_ValUOMxRout</f>
        <v/>
      </c>
      <c r="AF67" s="12" t="str">
        <f>PG_ValUOMxRout</f>
        <v/>
      </c>
      <c r="AG67" s="12" t="str">
        <f>PG_ValUOMxRout</f>
        <v/>
      </c>
      <c r="AH67" s="13" t="str">
        <f>PG_ValUOMxRout</f>
        <v/>
      </c>
      <c r="AI67" s="14" t="str">
        <f>PG_ValRout</f>
        <v/>
      </c>
      <c r="AJ67" s="15" t="str">
        <f>PG_ValRout</f>
        <v/>
      </c>
      <c r="AK67" s="16" t="str">
        <f>PG_ValRout</f>
        <v/>
      </c>
      <c r="AL67" s="11" t="str">
        <f>PG_ValUOMxRout</f>
        <v/>
      </c>
      <c r="AM67" s="13" t="str">
        <f>PG_ValUOMxRout</f>
        <v/>
      </c>
      <c r="AN67" s="30"/>
      <c r="AO67" s="17" t="str">
        <f>PG_ConstNmRand</f>
        <v/>
      </c>
      <c r="AP67" s="10" t="str">
        <f>PG_ValUOMxRand</f>
        <v/>
      </c>
      <c r="AQ67" s="11" t="str">
        <f>PG_ValUOMxRand</f>
        <v/>
      </c>
      <c r="AR67" s="12" t="str">
        <f>PG_ValUOMxRand</f>
        <v/>
      </c>
      <c r="AS67" s="12" t="str">
        <f>PG_ValUOMxRand</f>
        <v/>
      </c>
      <c r="AT67" s="12" t="str">
        <f>PG_ValUOMxRand</f>
        <v/>
      </c>
      <c r="AU67" s="13" t="str">
        <f>PG_ValUOMxRand</f>
        <v/>
      </c>
      <c r="AV67" s="14" t="str">
        <f>PG_ValRand</f>
        <v/>
      </c>
      <c r="AW67" s="15" t="str">
        <f>PG_ValRand</f>
        <v/>
      </c>
      <c r="AX67" s="16" t="str">
        <f>PG_ValRand</f>
        <v/>
      </c>
      <c r="AY67" s="11" t="str">
        <f>PG_ValUOMxRand</f>
        <v/>
      </c>
      <c r="AZ67" s="13" t="str">
        <f>PG_ValUOMxRand</f>
        <v/>
      </c>
    </row>
    <row r="68" spans="1:52" ht="15" customHeight="1">
      <c r="A68" s="65"/>
      <c r="B68" s="17"/>
      <c r="C68" s="10"/>
      <c r="D68" s="11"/>
      <c r="E68" s="12"/>
      <c r="F68" s="12"/>
      <c r="G68" s="12"/>
      <c r="H68" s="13"/>
      <c r="I68" s="14"/>
      <c r="J68" s="15"/>
      <c r="K68" s="16"/>
      <c r="L68" s="11"/>
      <c r="M68" s="13"/>
      <c r="N68" s="30"/>
      <c r="O68" s="17"/>
      <c r="P68" s="10"/>
      <c r="Q68" s="11"/>
      <c r="R68" s="12"/>
      <c r="S68" s="12"/>
      <c r="T68" s="12"/>
      <c r="U68" s="13"/>
      <c r="V68" s="14"/>
      <c r="W68" s="15"/>
      <c r="X68" s="16"/>
      <c r="Y68" s="11"/>
      <c r="Z68" s="13"/>
      <c r="AA68" s="31"/>
      <c r="AB68" s="17" t="str">
        <f>PG_ConstNmRout</f>
        <v/>
      </c>
      <c r="AC68" s="10" t="str">
        <f>PG_ValUOMxRout</f>
        <v/>
      </c>
      <c r="AD68" s="11" t="str">
        <f>PG_ValUOMxRout</f>
        <v/>
      </c>
      <c r="AE68" s="12" t="str">
        <f>PG_ValUOMxRout</f>
        <v/>
      </c>
      <c r="AF68" s="12" t="str">
        <f>PG_ValUOMxRout</f>
        <v/>
      </c>
      <c r="AG68" s="12" t="str">
        <f>PG_ValUOMxRout</f>
        <v/>
      </c>
      <c r="AH68" s="13" t="str">
        <f>PG_ValUOMxRout</f>
        <v/>
      </c>
      <c r="AI68" s="14" t="str">
        <f>PG_ValRout</f>
        <v/>
      </c>
      <c r="AJ68" s="15" t="str">
        <f>PG_ValRout</f>
        <v/>
      </c>
      <c r="AK68" s="16" t="str">
        <f>PG_ValRout</f>
        <v/>
      </c>
      <c r="AL68" s="11" t="str">
        <f>PG_ValUOMxRout</f>
        <v/>
      </c>
      <c r="AM68" s="13" t="str">
        <f>PG_ValUOMxRout</f>
        <v/>
      </c>
      <c r="AN68" s="30"/>
      <c r="AO68" s="17" t="str">
        <f>PG_ConstNmRand</f>
        <v/>
      </c>
      <c r="AP68" s="10" t="str">
        <f>PG_ValUOMxRand</f>
        <v/>
      </c>
      <c r="AQ68" s="11" t="str">
        <f>PG_ValUOMxRand</f>
        <v/>
      </c>
      <c r="AR68" s="12" t="str">
        <f>PG_ValUOMxRand</f>
        <v/>
      </c>
      <c r="AS68" s="12" t="str">
        <f>PG_ValUOMxRand</f>
        <v/>
      </c>
      <c r="AT68" s="12" t="str">
        <f>PG_ValUOMxRand</f>
        <v/>
      </c>
      <c r="AU68" s="13" t="str">
        <f>PG_ValUOMxRand</f>
        <v/>
      </c>
      <c r="AV68" s="14" t="str">
        <f>PG_ValRand</f>
        <v/>
      </c>
      <c r="AW68" s="15" t="str">
        <f>PG_ValRand</f>
        <v/>
      </c>
      <c r="AX68" s="16" t="str">
        <f>PG_ValRand</f>
        <v/>
      </c>
      <c r="AY68" s="11" t="str">
        <f>PG_ValUOMxRand</f>
        <v/>
      </c>
      <c r="AZ68" s="13" t="str">
        <f>PG_ValUOMxRand</f>
        <v/>
      </c>
    </row>
    <row r="69" spans="1:52" ht="15" customHeight="1">
      <c r="A69" s="65"/>
      <c r="B69" s="17"/>
      <c r="C69" s="10"/>
      <c r="D69" s="11"/>
      <c r="E69" s="12"/>
      <c r="F69" s="12"/>
      <c r="G69" s="12"/>
      <c r="H69" s="13"/>
      <c r="I69" s="14"/>
      <c r="J69" s="15"/>
      <c r="K69" s="16"/>
      <c r="L69" s="11"/>
      <c r="M69" s="13"/>
      <c r="N69" s="30"/>
      <c r="O69" s="17"/>
      <c r="P69" s="10"/>
      <c r="Q69" s="11"/>
      <c r="R69" s="12"/>
      <c r="S69" s="12"/>
      <c r="T69" s="12"/>
      <c r="U69" s="13"/>
      <c r="V69" s="14"/>
      <c r="W69" s="15"/>
      <c r="X69" s="16"/>
      <c r="Y69" s="11"/>
      <c r="Z69" s="13"/>
      <c r="AA69" s="31"/>
      <c r="AB69" s="17" t="str">
        <f>PG_ConstNmRout</f>
        <v/>
      </c>
      <c r="AC69" s="10" t="str">
        <f>PG_ValUOMxRout</f>
        <v/>
      </c>
      <c r="AD69" s="11" t="str">
        <f>PG_ValUOMxRout</f>
        <v/>
      </c>
      <c r="AE69" s="12" t="str">
        <f>PG_ValUOMxRout</f>
        <v/>
      </c>
      <c r="AF69" s="12" t="str">
        <f>PG_ValUOMxRout</f>
        <v/>
      </c>
      <c r="AG69" s="12" t="str">
        <f>PG_ValUOMxRout</f>
        <v/>
      </c>
      <c r="AH69" s="13" t="str">
        <f>PG_ValUOMxRout</f>
        <v/>
      </c>
      <c r="AI69" s="14" t="str">
        <f>PG_ValRout</f>
        <v/>
      </c>
      <c r="AJ69" s="15" t="str">
        <f>PG_ValRout</f>
        <v/>
      </c>
      <c r="AK69" s="16" t="str">
        <f>PG_ValRout</f>
        <v/>
      </c>
      <c r="AL69" s="11" t="str">
        <f>PG_ValUOMxRout</f>
        <v/>
      </c>
      <c r="AM69" s="13" t="str">
        <f>PG_ValUOMxRout</f>
        <v/>
      </c>
      <c r="AN69" s="30"/>
      <c r="AO69" s="17" t="str">
        <f>PG_ConstNmRand</f>
        <v/>
      </c>
      <c r="AP69" s="10" t="str">
        <f>PG_ValUOMxRand</f>
        <v/>
      </c>
      <c r="AQ69" s="11" t="str">
        <f>PG_ValUOMxRand</f>
        <v/>
      </c>
      <c r="AR69" s="12" t="str">
        <f>PG_ValUOMxRand</f>
        <v/>
      </c>
      <c r="AS69" s="12" t="str">
        <f>PG_ValUOMxRand</f>
        <v/>
      </c>
      <c r="AT69" s="12" t="str">
        <f>PG_ValUOMxRand</f>
        <v/>
      </c>
      <c r="AU69" s="13" t="str">
        <f>PG_ValUOMxRand</f>
        <v/>
      </c>
      <c r="AV69" s="14" t="str">
        <f>PG_ValRand</f>
        <v/>
      </c>
      <c r="AW69" s="15" t="str">
        <f>PG_ValRand</f>
        <v/>
      </c>
      <c r="AX69" s="16" t="str">
        <f>PG_ValRand</f>
        <v/>
      </c>
      <c r="AY69" s="11" t="str">
        <f>PG_ValUOMxRand</f>
        <v/>
      </c>
      <c r="AZ69" s="13" t="str">
        <f>PG_ValUOMxRand</f>
        <v/>
      </c>
    </row>
    <row r="70" spans="1:52" ht="15" customHeight="1">
      <c r="A70" s="65"/>
      <c r="B70" s="17"/>
      <c r="C70" s="10"/>
      <c r="D70" s="11"/>
      <c r="E70" s="12"/>
      <c r="F70" s="12"/>
      <c r="G70" s="12"/>
      <c r="H70" s="13"/>
      <c r="I70" s="14"/>
      <c r="J70" s="15"/>
      <c r="K70" s="16"/>
      <c r="L70" s="11"/>
      <c r="M70" s="13"/>
      <c r="N70" s="30"/>
      <c r="O70" s="17"/>
      <c r="P70" s="10"/>
      <c r="Q70" s="11"/>
      <c r="R70" s="12"/>
      <c r="S70" s="12"/>
      <c r="T70" s="12"/>
      <c r="U70" s="13"/>
      <c r="V70" s="14"/>
      <c r="W70" s="15"/>
      <c r="X70" s="16"/>
      <c r="Y70" s="11"/>
      <c r="Z70" s="13"/>
      <c r="AA70" s="31"/>
      <c r="AB70" s="17" t="str">
        <f>PG_ConstNmRout</f>
        <v/>
      </c>
      <c r="AC70" s="10" t="str">
        <f>PG_ValUOMxRout</f>
        <v/>
      </c>
      <c r="AD70" s="11" t="str">
        <f>PG_ValUOMxRout</f>
        <v/>
      </c>
      <c r="AE70" s="12" t="str">
        <f>PG_ValUOMxRout</f>
        <v/>
      </c>
      <c r="AF70" s="12" t="str">
        <f>PG_ValUOMxRout</f>
        <v/>
      </c>
      <c r="AG70" s="12" t="str">
        <f>PG_ValUOMxRout</f>
        <v/>
      </c>
      <c r="AH70" s="13" t="str">
        <f>PG_ValUOMxRout</f>
        <v/>
      </c>
      <c r="AI70" s="14" t="str">
        <f>PG_ValRout</f>
        <v/>
      </c>
      <c r="AJ70" s="15" t="str">
        <f>PG_ValRout</f>
        <v/>
      </c>
      <c r="AK70" s="16" t="str">
        <f>PG_ValRout</f>
        <v/>
      </c>
      <c r="AL70" s="11" t="str">
        <f>PG_ValUOMxRout</f>
        <v/>
      </c>
      <c r="AM70" s="13" t="str">
        <f>PG_ValUOMxRout</f>
        <v/>
      </c>
      <c r="AN70" s="30"/>
      <c r="AO70" s="17" t="str">
        <f>PG_ConstNmRand</f>
        <v/>
      </c>
      <c r="AP70" s="10" t="str">
        <f>PG_ValUOMxRand</f>
        <v/>
      </c>
      <c r="AQ70" s="11" t="str">
        <f>PG_ValUOMxRand</f>
        <v/>
      </c>
      <c r="AR70" s="12" t="str">
        <f>PG_ValUOMxRand</f>
        <v/>
      </c>
      <c r="AS70" s="12" t="str">
        <f>PG_ValUOMxRand</f>
        <v/>
      </c>
      <c r="AT70" s="12" t="str">
        <f>PG_ValUOMxRand</f>
        <v/>
      </c>
      <c r="AU70" s="13" t="str">
        <f>PG_ValUOMxRand</f>
        <v/>
      </c>
      <c r="AV70" s="14" t="str">
        <f>PG_ValRand</f>
        <v/>
      </c>
      <c r="AW70" s="15" t="str">
        <f>PG_ValRand</f>
        <v/>
      </c>
      <c r="AX70" s="16" t="str">
        <f>PG_ValRand</f>
        <v/>
      </c>
      <c r="AY70" s="11" t="str">
        <f>PG_ValUOMxRand</f>
        <v/>
      </c>
      <c r="AZ70" s="13" t="str">
        <f>PG_ValUOMxRand</f>
        <v/>
      </c>
    </row>
    <row r="71" spans="1:52" ht="15" customHeight="1">
      <c r="A71" s="65"/>
      <c r="B71" s="17"/>
      <c r="C71" s="10"/>
      <c r="D71" s="11"/>
      <c r="E71" s="12"/>
      <c r="F71" s="12"/>
      <c r="G71" s="12"/>
      <c r="H71" s="13"/>
      <c r="I71" s="14"/>
      <c r="J71" s="15"/>
      <c r="K71" s="16"/>
      <c r="L71" s="11"/>
      <c r="M71" s="13"/>
      <c r="N71" s="30"/>
      <c r="O71" s="17"/>
      <c r="P71" s="10"/>
      <c r="Q71" s="11"/>
      <c r="R71" s="12"/>
      <c r="S71" s="12"/>
      <c r="T71" s="12"/>
      <c r="U71" s="13"/>
      <c r="V71" s="14"/>
      <c r="W71" s="15"/>
      <c r="X71" s="16"/>
      <c r="Y71" s="11"/>
      <c r="Z71" s="13"/>
      <c r="AA71" s="31"/>
      <c r="AB71" s="17" t="str">
        <f>PG_ConstNmRout</f>
        <v/>
      </c>
      <c r="AC71" s="10" t="str">
        <f>PG_ValUOMxRout</f>
        <v/>
      </c>
      <c r="AD71" s="11" t="str">
        <f>PG_ValUOMxRout</f>
        <v/>
      </c>
      <c r="AE71" s="12" t="str">
        <f>PG_ValUOMxRout</f>
        <v/>
      </c>
      <c r="AF71" s="12" t="str">
        <f>PG_ValUOMxRout</f>
        <v/>
      </c>
      <c r="AG71" s="12" t="str">
        <f>PG_ValUOMxRout</f>
        <v/>
      </c>
      <c r="AH71" s="13" t="str">
        <f>PG_ValUOMxRout</f>
        <v/>
      </c>
      <c r="AI71" s="14" t="str">
        <f>PG_ValRout</f>
        <v/>
      </c>
      <c r="AJ71" s="15" t="str">
        <f>PG_ValRout</f>
        <v/>
      </c>
      <c r="AK71" s="16" t="str">
        <f>PG_ValRout</f>
        <v/>
      </c>
      <c r="AL71" s="11" t="str">
        <f>PG_ValUOMxRout</f>
        <v/>
      </c>
      <c r="AM71" s="13" t="str">
        <f>PG_ValUOMxRout</f>
        <v/>
      </c>
      <c r="AN71" s="30"/>
      <c r="AO71" s="17" t="str">
        <f>PG_ConstNmRand</f>
        <v/>
      </c>
      <c r="AP71" s="10" t="str">
        <f>PG_ValUOMxRand</f>
        <v/>
      </c>
      <c r="AQ71" s="11" t="str">
        <f>PG_ValUOMxRand</f>
        <v/>
      </c>
      <c r="AR71" s="12" t="str">
        <f>PG_ValUOMxRand</f>
        <v/>
      </c>
      <c r="AS71" s="12" t="str">
        <f>PG_ValUOMxRand</f>
        <v/>
      </c>
      <c r="AT71" s="12" t="str">
        <f>PG_ValUOMxRand</f>
        <v/>
      </c>
      <c r="AU71" s="13" t="str">
        <f>PG_ValUOMxRand</f>
        <v/>
      </c>
      <c r="AV71" s="14" t="str">
        <f>PG_ValRand</f>
        <v/>
      </c>
      <c r="AW71" s="15" t="str">
        <f>PG_ValRand</f>
        <v/>
      </c>
      <c r="AX71" s="16" t="str">
        <f>PG_ValRand</f>
        <v/>
      </c>
      <c r="AY71" s="11" t="str">
        <f>PG_ValUOMxRand</f>
        <v/>
      </c>
      <c r="AZ71" s="13" t="str">
        <f>PG_ValUOMxRand</f>
        <v/>
      </c>
    </row>
    <row r="72" spans="1:52" ht="1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ht="1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ht="1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ht="1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ht="1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ht="1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ht="1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ht="1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ht="1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ht="1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 spans="1:52" ht="1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</row>
    <row r="84" spans="1:52" ht="1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</row>
    <row r="85" spans="1:52" ht="1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</row>
    <row r="86" spans="1:52" ht="1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</row>
    <row r="87" spans="1:52" ht="1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ht="1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ht="1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ht="1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ht="1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ht="1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ht="1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ht="1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ht="1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ht="1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ht="1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ht="1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ht="1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ht="1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ht="1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ht="1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ht="1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ht="1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ht="1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ht="1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ht="1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ht="1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ht="1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ht="1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ht="1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ht="1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</row>
    <row r="113" spans="1:52" ht="1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</row>
    <row r="114" spans="1:52" ht="1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 spans="1:52" ht="1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</row>
    <row r="116" spans="1:52" ht="1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</row>
    <row r="117" spans="1:52" ht="1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 spans="1:52" ht="1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 spans="1:52" ht="1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</row>
    <row r="120" spans="1:52" ht="1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 spans="1:52" ht="1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</row>
    <row r="122" spans="1:52" ht="1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</row>
    <row r="123" spans="1:52" ht="1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</row>
    <row r="124" spans="1:52" ht="1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</row>
    <row r="125" spans="1:52" ht="1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 spans="1:52" ht="1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</row>
    <row r="127" spans="1:52" ht="1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 spans="1:52" ht="1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 spans="1:52" ht="1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 spans="1:52" ht="1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 spans="1:52" ht="1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 spans="1:52" ht="1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 spans="1:52" ht="1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ht="1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ht="1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ht="1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ht="1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 spans="1:52" ht="1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ht="1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ht="1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ht="1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ht="1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 spans="1:52" ht="1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ht="1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ht="1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ht="1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ht="1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ht="1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ht="1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ht="1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 spans="1:52" ht="1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 spans="1:52" ht="1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 spans="1:52" ht="1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 spans="1:52" ht="1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 spans="1:52" ht="1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ht="1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ht="1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ht="1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ht="1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ht="1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ht="1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ht="1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 spans="1:52" ht="1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 spans="1:52" ht="1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 spans="1:52" ht="1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 spans="1:52" ht="1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 spans="1:52" ht="1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 spans="1:52" ht="1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 spans="1:52" ht="1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 spans="1:52" ht="1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 spans="1:52" ht="1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 spans="1:52" ht="1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 spans="1:52" ht="1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t="1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t="1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t="1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ht="1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 spans="1:52" ht="1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 spans="1:52" ht="1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 spans="1:52" ht="1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 spans="1:52" ht="1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 spans="1:52" ht="1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 spans="1:52" ht="1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 spans="1:52" ht="1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 spans="1:52" ht="1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 spans="1:52" ht="1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 spans="1:52" ht="1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 spans="1:52" ht="1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 spans="1:52" ht="1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 spans="1:52" ht="1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 spans="1:52" ht="1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 spans="1:52" ht="1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 spans="1:52" ht="1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 spans="1:52" ht="1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 spans="1:52" ht="1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 spans="1:52" ht="1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 spans="1:52" ht="1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 spans="1:52" ht="1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 spans="1:52" ht="1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 spans="1:52" ht="1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 spans="1:52" ht="1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 spans="1:52" ht="1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 spans="1:52" ht="1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 spans="1:52" ht="1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 spans="1:52" ht="1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 spans="1:52" ht="1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 spans="1:52" ht="1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 spans="1:52" ht="1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 spans="1:52" ht="1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 spans="1:52" ht="1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 spans="1:52" ht="1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 spans="1:52" ht="1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 spans="1:52" ht="1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 spans="1:52" ht="1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 spans="1:52" ht="1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 spans="1:52" ht="1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 spans="1:52" ht="1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ht="1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ht="1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ht="1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ht="1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ht="1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ht="1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ht="1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ht="1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ht="1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ht="1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ht="1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ht="1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ht="1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ht="1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ht="1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ht="1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ht="1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ht="1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ht="1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ht="1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ht="1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ht="1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ht="1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ht="1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ht="1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ht="1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ht="1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ht="1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ht="1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ht="1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ht="1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ht="1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ht="1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ht="1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ht="1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ht="1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ht="1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ht="1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ht="1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t="1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 spans="1:52" ht="1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t="1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t="1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t="1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t="1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t="1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t="1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t="1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 spans="1:52" ht="1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t="1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t="1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t="1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t="1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t="1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t="1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t="1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t="1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t="1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t="1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 spans="1:52" ht="1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 spans="1:52" ht="1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 spans="1:52" ht="1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 spans="1:52" ht="1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 spans="1:52" ht="1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 spans="1:52" ht="1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 spans="1:52" ht="1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 spans="1:52" ht="1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 spans="1:52" ht="1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 spans="1:52" ht="1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 spans="1:52" ht="1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 spans="1:52" ht="1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 spans="1:52" ht="1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 spans="1:52" ht="1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 spans="1:52" ht="1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 spans="1:52" ht="1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t="1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t="1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t="1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t="1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t="1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t="1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t="1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t="1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t="1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</sheetData>
  <mergeCells count="25"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</mergeCells>
  <conditionalFormatting sqref="C7:M71">
    <cfRule type="expression" dxfId="255" priority="4">
      <formula>IF(PG_IsBlnkRowRout*PG_IsBlnkRowRoutNext=1,TRUE,FALSE)</formula>
    </cfRule>
  </conditionalFormatting>
  <conditionalFormatting sqref="O7:Z71">
    <cfRule type="expression" dxfId="254" priority="23">
      <formula>IF(PG_IsBlnkRowRand*PG_IsBlnkRowRandNext=1,TRUE,FALSE)</formula>
    </cfRule>
  </conditionalFormatting>
  <conditionalFormatting sqref="AB7:AM71">
    <cfRule type="expression" dxfId="253" priority="5">
      <formula>IF(PG_IsBlnkRowRout*PG_IsBlnkRowRoutNext=1,TRUE,FALSE)</formula>
    </cfRule>
  </conditionalFormatting>
  <conditionalFormatting sqref="AO7:AZ71">
    <cfRule type="expression" dxfId="252" priority="25">
      <formula>IF(PG_IsBlnkRowRand*PG_IsBlnkRowRandNext=1,TRUE,FALSE)</formula>
    </cfRule>
  </conditionalFormatting>
  <conditionalFormatting sqref="A7:A71">
    <cfRule type="expression" dxfId="251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956"/>
  <sheetViews>
    <sheetView topLeftCell="A2" zoomScaleNormal="100" workbookViewId="0"/>
  </sheetViews>
  <sheetFormatPr defaultRowHeight="15"/>
  <cols>
    <col min="1" max="1" width="8.88671875" style="125"/>
    <col min="2" max="18" width="8.88671875" style="1"/>
    <col min="19" max="19" width="8.88671875" style="1" customWidth="1"/>
    <col min="20" max="16384" width="8.88671875" style="1"/>
  </cols>
  <sheetData>
    <row r="1" spans="1:26">
      <c r="B1" s="135" t="s">
        <v>214</v>
      </c>
      <c r="Y1" s="120" t="s">
        <v>66</v>
      </c>
    </row>
    <row r="2" spans="1:26">
      <c r="A2" s="113" t="s">
        <v>4</v>
      </c>
      <c r="B2" s="101" t="s">
        <v>118</v>
      </c>
      <c r="C2" s="98" t="s">
        <v>119</v>
      </c>
      <c r="D2" s="99" t="s">
        <v>140</v>
      </c>
      <c r="E2" s="100" t="s">
        <v>140</v>
      </c>
      <c r="F2" s="100" t="s">
        <v>140</v>
      </c>
      <c r="G2" s="100" t="s">
        <v>140</v>
      </c>
      <c r="H2" s="100" t="s">
        <v>140</v>
      </c>
      <c r="I2" s="100" t="s">
        <v>140</v>
      </c>
      <c r="J2" s="100" t="s">
        <v>140</v>
      </c>
      <c r="K2" s="100" t="s">
        <v>140</v>
      </c>
      <c r="L2" s="100" t="s">
        <v>140</v>
      </c>
      <c r="M2" s="100" t="s">
        <v>140</v>
      </c>
      <c r="N2" s="100" t="s">
        <v>140</v>
      </c>
      <c r="O2" s="100" t="s">
        <v>140</v>
      </c>
      <c r="P2" s="148"/>
      <c r="Q2" s="2"/>
      <c r="R2" s="2"/>
      <c r="S2" s="2"/>
      <c r="T2" s="2"/>
      <c r="U2" s="2"/>
      <c r="V2" s="2"/>
      <c r="W2" s="2"/>
      <c r="X2" s="2"/>
      <c r="Y2" s="120">
        <v>1</v>
      </c>
    </row>
    <row r="3" spans="1:26">
      <c r="A3" s="126"/>
      <c r="B3" s="102" t="s">
        <v>141</v>
      </c>
      <c r="C3" s="90" t="s">
        <v>141</v>
      </c>
      <c r="D3" s="146" t="s">
        <v>142</v>
      </c>
      <c r="E3" s="147" t="s">
        <v>143</v>
      </c>
      <c r="F3" s="147" t="s">
        <v>144</v>
      </c>
      <c r="G3" s="147" t="s">
        <v>145</v>
      </c>
      <c r="H3" s="147" t="s">
        <v>146</v>
      </c>
      <c r="I3" s="147" t="s">
        <v>147</v>
      </c>
      <c r="J3" s="147" t="s">
        <v>142</v>
      </c>
      <c r="K3" s="147" t="s">
        <v>148</v>
      </c>
      <c r="L3" s="147" t="s">
        <v>149</v>
      </c>
      <c r="M3" s="147" t="s">
        <v>143</v>
      </c>
      <c r="N3" s="147" t="s">
        <v>150</v>
      </c>
      <c r="O3" s="147" t="s">
        <v>151</v>
      </c>
      <c r="P3" s="148"/>
      <c r="Q3" s="2"/>
      <c r="R3" s="2"/>
      <c r="S3" s="2"/>
      <c r="T3" s="2"/>
      <c r="U3" s="2"/>
      <c r="V3" s="2"/>
      <c r="W3" s="2"/>
      <c r="X3" s="2"/>
      <c r="Y3" s="120" t="s">
        <v>3</v>
      </c>
    </row>
    <row r="4" spans="1:26">
      <c r="A4" s="126"/>
      <c r="B4" s="102"/>
      <c r="C4" s="90"/>
      <c r="D4" s="91" t="s">
        <v>152</v>
      </c>
      <c r="E4" s="92" t="s">
        <v>152</v>
      </c>
      <c r="F4" s="92" t="s">
        <v>121</v>
      </c>
      <c r="G4" s="92" t="s">
        <v>152</v>
      </c>
      <c r="H4" s="92" t="s">
        <v>152</v>
      </c>
      <c r="I4" s="92" t="s">
        <v>152</v>
      </c>
      <c r="J4" s="92" t="s">
        <v>152</v>
      </c>
      <c r="K4" s="92" t="s">
        <v>152</v>
      </c>
      <c r="L4" s="92" t="s">
        <v>153</v>
      </c>
      <c r="M4" s="92" t="s">
        <v>152</v>
      </c>
      <c r="N4" s="92" t="s">
        <v>152</v>
      </c>
      <c r="O4" s="92" t="s">
        <v>152</v>
      </c>
      <c r="P4" s="148"/>
      <c r="Q4" s="2"/>
      <c r="R4" s="2"/>
      <c r="S4" s="2"/>
      <c r="T4" s="2"/>
      <c r="U4" s="2"/>
      <c r="V4" s="2"/>
      <c r="W4" s="2"/>
      <c r="X4" s="2"/>
      <c r="Y4" s="120">
        <v>2</v>
      </c>
    </row>
    <row r="5" spans="1:26">
      <c r="A5" s="126"/>
      <c r="B5" s="102"/>
      <c r="C5" s="9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48"/>
      <c r="Q5" s="2"/>
      <c r="R5" s="2"/>
      <c r="S5" s="2"/>
      <c r="T5" s="2"/>
      <c r="U5" s="2"/>
      <c r="V5" s="2"/>
      <c r="W5" s="2"/>
      <c r="X5" s="2"/>
      <c r="Y5" s="120">
        <v>2</v>
      </c>
    </row>
    <row r="6" spans="1:26">
      <c r="A6" s="126"/>
      <c r="B6" s="101">
        <v>1</v>
      </c>
      <c r="C6" s="97">
        <v>1</v>
      </c>
      <c r="D6" s="106"/>
      <c r="E6" s="106">
        <v>2.9</v>
      </c>
      <c r="F6" s="107">
        <v>2.9</v>
      </c>
      <c r="G6" s="106">
        <v>3.2</v>
      </c>
      <c r="H6" s="107">
        <v>2.86</v>
      </c>
      <c r="I6" s="106">
        <v>2.8563000000000001</v>
      </c>
      <c r="J6" s="107">
        <v>3.28</v>
      </c>
      <c r="K6" s="106">
        <v>3.5</v>
      </c>
      <c r="L6" s="106">
        <v>3.1070000000000002</v>
      </c>
      <c r="M6" s="139">
        <v>3.2</v>
      </c>
      <c r="N6" s="106">
        <v>3.25</v>
      </c>
      <c r="O6" s="106">
        <v>3.02</v>
      </c>
      <c r="P6" s="148"/>
      <c r="Q6" s="2"/>
      <c r="R6" s="2"/>
      <c r="S6" s="2"/>
      <c r="T6" s="2"/>
      <c r="U6" s="2"/>
      <c r="V6" s="2"/>
      <c r="W6" s="2"/>
      <c r="X6" s="2"/>
      <c r="Y6" s="120">
        <v>1</v>
      </c>
    </row>
    <row r="7" spans="1:26">
      <c r="A7" s="126"/>
      <c r="B7" s="102">
        <v>1</v>
      </c>
      <c r="C7" s="90">
        <v>2</v>
      </c>
      <c r="D7" s="140">
        <v>3</v>
      </c>
      <c r="E7" s="92">
        <v>2.9</v>
      </c>
      <c r="F7" s="110">
        <v>3.1</v>
      </c>
      <c r="G7" s="92">
        <v>3.4</v>
      </c>
      <c r="H7" s="110">
        <v>2.96</v>
      </c>
      <c r="I7" s="92">
        <v>2.8763000000000001</v>
      </c>
      <c r="J7" s="110">
        <v>3.22</v>
      </c>
      <c r="K7" s="92">
        <v>3</v>
      </c>
      <c r="L7" s="92">
        <v>3.2269999999999999</v>
      </c>
      <c r="M7" s="92">
        <v>3.4</v>
      </c>
      <c r="N7" s="92">
        <v>3.13</v>
      </c>
      <c r="O7" s="92">
        <v>3.01</v>
      </c>
      <c r="P7" s="148"/>
      <c r="Q7" s="2"/>
      <c r="R7" s="2"/>
      <c r="S7" s="2"/>
      <c r="T7" s="2"/>
      <c r="U7" s="2"/>
      <c r="V7" s="2"/>
      <c r="W7" s="2"/>
      <c r="X7" s="2"/>
      <c r="Y7" s="120">
        <v>21</v>
      </c>
    </row>
    <row r="8" spans="1:26">
      <c r="A8" s="126"/>
      <c r="B8" s="102">
        <v>1</v>
      </c>
      <c r="C8" s="90">
        <v>3</v>
      </c>
      <c r="D8" s="92"/>
      <c r="E8" s="92">
        <v>2.9</v>
      </c>
      <c r="F8" s="110">
        <v>2.9</v>
      </c>
      <c r="G8" s="92">
        <v>3.7</v>
      </c>
      <c r="H8" s="110">
        <v>3.03</v>
      </c>
      <c r="I8" s="92">
        <v>2.8706999999999998</v>
      </c>
      <c r="J8" s="110">
        <v>3.31</v>
      </c>
      <c r="K8" s="110">
        <v>3.5</v>
      </c>
      <c r="L8" s="94">
        <v>3.1920000000000002</v>
      </c>
      <c r="M8" s="94">
        <v>3.3</v>
      </c>
      <c r="N8" s="94">
        <v>3.1</v>
      </c>
      <c r="O8" s="141">
        <v>2.85</v>
      </c>
      <c r="P8" s="148"/>
      <c r="Q8" s="2"/>
      <c r="R8" s="2"/>
      <c r="S8" s="2"/>
      <c r="T8" s="2"/>
      <c r="U8" s="2"/>
      <c r="V8" s="2"/>
      <c r="W8" s="2"/>
      <c r="X8" s="2"/>
      <c r="Y8" s="120">
        <v>16</v>
      </c>
    </row>
    <row r="9" spans="1:26">
      <c r="A9" s="126"/>
      <c r="B9" s="102">
        <v>1</v>
      </c>
      <c r="C9" s="90">
        <v>4</v>
      </c>
      <c r="D9" s="92"/>
      <c r="E9" s="92">
        <v>2.9</v>
      </c>
      <c r="F9" s="110">
        <v>3.3</v>
      </c>
      <c r="G9" s="92">
        <v>3.3</v>
      </c>
      <c r="H9" s="110">
        <v>3.06</v>
      </c>
      <c r="I9" s="92">
        <v>2.7936999999999999</v>
      </c>
      <c r="J9" s="110">
        <v>3.31</v>
      </c>
      <c r="K9" s="110">
        <v>3</v>
      </c>
      <c r="L9" s="94">
        <v>3.2469999999999999</v>
      </c>
      <c r="M9" s="94">
        <v>3.4</v>
      </c>
      <c r="N9" s="94">
        <v>3.13</v>
      </c>
      <c r="O9" s="94">
        <v>3.06</v>
      </c>
      <c r="P9" s="148"/>
      <c r="Q9" s="2"/>
      <c r="R9" s="2"/>
      <c r="S9" s="2"/>
      <c r="T9" s="2"/>
      <c r="U9" s="2"/>
      <c r="V9" s="2"/>
      <c r="W9" s="2"/>
      <c r="X9" s="2"/>
      <c r="Y9" s="120">
        <v>3.1258712121212118</v>
      </c>
      <c r="Z9" s="120"/>
    </row>
    <row r="10" spans="1:26">
      <c r="A10" s="126"/>
      <c r="B10" s="102">
        <v>1</v>
      </c>
      <c r="C10" s="90">
        <v>5</v>
      </c>
      <c r="D10" s="140">
        <v>3</v>
      </c>
      <c r="E10" s="92">
        <v>3.1</v>
      </c>
      <c r="F10" s="92">
        <v>2.8</v>
      </c>
      <c r="G10" s="92">
        <v>3</v>
      </c>
      <c r="H10" s="92">
        <v>3.07</v>
      </c>
      <c r="I10" s="92">
        <v>3.0447000000000002</v>
      </c>
      <c r="J10" s="92">
        <v>3.31</v>
      </c>
      <c r="K10" s="92">
        <v>3.5</v>
      </c>
      <c r="L10" s="92">
        <v>3.141</v>
      </c>
      <c r="M10" s="92">
        <v>3.4</v>
      </c>
      <c r="N10" s="92">
        <v>3.11</v>
      </c>
      <c r="O10" s="92">
        <v>2.95</v>
      </c>
      <c r="P10" s="148"/>
      <c r="Q10" s="2"/>
      <c r="R10" s="2"/>
      <c r="S10" s="2"/>
      <c r="T10" s="2"/>
      <c r="U10" s="2"/>
      <c r="V10" s="2"/>
      <c r="W10" s="2"/>
      <c r="X10" s="2"/>
      <c r="Y10" s="121"/>
    </row>
    <row r="11" spans="1:26">
      <c r="A11" s="126"/>
      <c r="B11" s="102">
        <v>1</v>
      </c>
      <c r="C11" s="90">
        <v>6</v>
      </c>
      <c r="D11" s="92"/>
      <c r="E11" s="92">
        <v>2.9</v>
      </c>
      <c r="F11" s="92">
        <v>2.8</v>
      </c>
      <c r="G11" s="92">
        <v>3.2</v>
      </c>
      <c r="H11" s="92">
        <v>2.72</v>
      </c>
      <c r="I11" s="92">
        <v>3.0937999999999999</v>
      </c>
      <c r="J11" s="92">
        <v>3.23</v>
      </c>
      <c r="K11" s="92">
        <v>3.5</v>
      </c>
      <c r="L11" s="92">
        <v>3.1059999999999999</v>
      </c>
      <c r="M11" s="92">
        <v>3.4</v>
      </c>
      <c r="N11" s="92">
        <v>3.12</v>
      </c>
      <c r="O11" s="92">
        <v>3.02</v>
      </c>
      <c r="P11" s="148"/>
      <c r="Q11" s="2"/>
      <c r="R11" s="2"/>
      <c r="S11" s="2"/>
      <c r="T11" s="2"/>
      <c r="U11" s="2"/>
      <c r="V11" s="2"/>
      <c r="W11" s="2"/>
      <c r="X11" s="2"/>
      <c r="Y11" s="121"/>
    </row>
    <row r="12" spans="1:26">
      <c r="A12" s="126"/>
      <c r="B12" s="103" t="s">
        <v>154</v>
      </c>
      <c r="C12" s="95"/>
      <c r="D12" s="111">
        <v>3</v>
      </c>
      <c r="E12" s="111">
        <v>2.9333333333333331</v>
      </c>
      <c r="F12" s="111">
        <v>2.9666666666666668</v>
      </c>
      <c r="G12" s="111">
        <v>3.3000000000000003</v>
      </c>
      <c r="H12" s="111">
        <v>2.9499999999999997</v>
      </c>
      <c r="I12" s="111">
        <v>2.9225833333333333</v>
      </c>
      <c r="J12" s="111">
        <v>3.2766666666666668</v>
      </c>
      <c r="K12" s="111">
        <v>3.3333333333333335</v>
      </c>
      <c r="L12" s="111">
        <v>3.17</v>
      </c>
      <c r="M12" s="111">
        <v>3.3499999999999996</v>
      </c>
      <c r="N12" s="111">
        <v>3.14</v>
      </c>
      <c r="O12" s="111">
        <v>2.9849999999999999</v>
      </c>
      <c r="P12" s="148"/>
      <c r="Q12" s="2"/>
      <c r="R12" s="2"/>
      <c r="S12" s="2"/>
      <c r="T12" s="2"/>
      <c r="U12" s="2"/>
      <c r="V12" s="2"/>
      <c r="W12" s="2"/>
      <c r="X12" s="2"/>
      <c r="Y12" s="121"/>
    </row>
    <row r="13" spans="1:26">
      <c r="A13" s="126"/>
      <c r="B13" s="2" t="s">
        <v>155</v>
      </c>
      <c r="C13" s="122"/>
      <c r="D13" s="94">
        <v>3</v>
      </c>
      <c r="E13" s="94">
        <v>2.9</v>
      </c>
      <c r="F13" s="94">
        <v>2.9</v>
      </c>
      <c r="G13" s="94">
        <v>3.25</v>
      </c>
      <c r="H13" s="94">
        <v>2.9950000000000001</v>
      </c>
      <c r="I13" s="94">
        <v>2.8734999999999999</v>
      </c>
      <c r="J13" s="94">
        <v>3.2949999999999999</v>
      </c>
      <c r="K13" s="94">
        <v>3.5</v>
      </c>
      <c r="L13" s="94">
        <v>3.1665000000000001</v>
      </c>
      <c r="M13" s="94">
        <v>3.4</v>
      </c>
      <c r="N13" s="94">
        <v>3.125</v>
      </c>
      <c r="O13" s="94">
        <v>3.0149999999999997</v>
      </c>
      <c r="P13" s="148"/>
      <c r="Q13" s="2"/>
      <c r="R13" s="2"/>
      <c r="S13" s="2"/>
      <c r="T13" s="2"/>
      <c r="U13" s="2"/>
      <c r="V13" s="2"/>
      <c r="W13" s="2"/>
      <c r="X13" s="2"/>
      <c r="Y13" s="121"/>
    </row>
    <row r="14" spans="1:26">
      <c r="A14" s="126"/>
      <c r="B14" s="2" t="s">
        <v>156</v>
      </c>
      <c r="C14" s="122"/>
      <c r="D14" s="94">
        <v>0</v>
      </c>
      <c r="E14" s="94">
        <v>8.1649658092772678E-2</v>
      </c>
      <c r="F14" s="94">
        <v>0.19663841605003504</v>
      </c>
      <c r="G14" s="94">
        <v>0.23664319132398465</v>
      </c>
      <c r="H14" s="94">
        <v>0.1371130920080208</v>
      </c>
      <c r="I14" s="94">
        <v>0.11837740353068518</v>
      </c>
      <c r="J14" s="94">
        <v>4.1793141383086589E-2</v>
      </c>
      <c r="K14" s="94">
        <v>0.25819888974716115</v>
      </c>
      <c r="L14" s="94">
        <v>6.0939314075562037E-2</v>
      </c>
      <c r="M14" s="94">
        <v>8.3666002653407484E-2</v>
      </c>
      <c r="N14" s="94">
        <v>5.5136195008360887E-2</v>
      </c>
      <c r="O14" s="94">
        <v>7.503332592921623E-2</v>
      </c>
      <c r="P14" s="183"/>
      <c r="Q14" s="184"/>
      <c r="R14" s="184"/>
      <c r="S14" s="184"/>
      <c r="T14" s="184"/>
      <c r="U14" s="184"/>
      <c r="V14" s="184"/>
      <c r="W14" s="184"/>
      <c r="X14" s="184"/>
      <c r="Y14" s="121"/>
    </row>
    <row r="15" spans="1:26">
      <c r="A15" s="126"/>
      <c r="B15" s="2" t="s">
        <v>93</v>
      </c>
      <c r="C15" s="122"/>
      <c r="D15" s="96">
        <v>0</v>
      </c>
      <c r="E15" s="96">
        <v>2.7835110713445233E-2</v>
      </c>
      <c r="F15" s="96">
        <v>6.6282612151697201E-2</v>
      </c>
      <c r="G15" s="96">
        <v>7.1710057976965044E-2</v>
      </c>
      <c r="H15" s="96">
        <v>4.6479014240007055E-2</v>
      </c>
      <c r="I15" s="96">
        <v>4.0504372340914779E-2</v>
      </c>
      <c r="J15" s="96">
        <v>1.2754773565540159E-2</v>
      </c>
      <c r="K15" s="96">
        <v>7.7459666924148338E-2</v>
      </c>
      <c r="L15" s="96">
        <v>1.9223758383458057E-2</v>
      </c>
      <c r="M15" s="96">
        <v>2.4974926165196268E-2</v>
      </c>
      <c r="N15" s="96">
        <v>1.755929777336334E-2</v>
      </c>
      <c r="O15" s="96">
        <v>2.513679260610259E-2</v>
      </c>
      <c r="P15" s="148"/>
      <c r="Q15" s="2"/>
      <c r="R15" s="2"/>
      <c r="S15" s="2"/>
      <c r="T15" s="2"/>
      <c r="U15" s="2"/>
      <c r="V15" s="2"/>
      <c r="W15" s="2"/>
      <c r="X15" s="2"/>
      <c r="Y15" s="124"/>
    </row>
    <row r="16" spans="1:26">
      <c r="A16" s="126"/>
      <c r="B16" s="104" t="s">
        <v>157</v>
      </c>
      <c r="C16" s="122"/>
      <c r="D16" s="96">
        <v>-4.0267561770657823E-2</v>
      </c>
      <c r="E16" s="96">
        <v>-6.1594949286865486E-2</v>
      </c>
      <c r="F16" s="96">
        <v>-5.0931255528761543E-2</v>
      </c>
      <c r="G16" s="96">
        <v>5.5705682052276551E-2</v>
      </c>
      <c r="H16" s="96">
        <v>-5.6263102407813514E-2</v>
      </c>
      <c r="I16" s="96">
        <v>-6.5033990523853835E-2</v>
      </c>
      <c r="J16" s="96">
        <v>4.8241096421603791E-2</v>
      </c>
      <c r="K16" s="96">
        <v>6.6369375810380271E-2</v>
      </c>
      <c r="L16" s="96">
        <v>1.4117276395671619E-2</v>
      </c>
      <c r="M16" s="96">
        <v>7.170122268943202E-2</v>
      </c>
      <c r="N16" s="96">
        <v>4.5199520133782922E-3</v>
      </c>
      <c r="O16" s="96">
        <v>-4.5066223961804486E-2</v>
      </c>
      <c r="P16" s="148"/>
      <c r="Q16" s="2"/>
      <c r="R16" s="2"/>
      <c r="S16" s="2"/>
      <c r="T16" s="2"/>
      <c r="U16" s="2"/>
      <c r="V16" s="2"/>
      <c r="W16" s="2"/>
      <c r="X16" s="2"/>
      <c r="Y16" s="124"/>
    </row>
    <row r="17" spans="1:25">
      <c r="B17" s="132"/>
      <c r="C17" s="103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</row>
    <row r="18" spans="1:25">
      <c r="B18" s="135" t="s">
        <v>215</v>
      </c>
      <c r="Y18" s="120" t="s">
        <v>169</v>
      </c>
    </row>
    <row r="19" spans="1:25">
      <c r="A19" s="113" t="s">
        <v>48</v>
      </c>
      <c r="B19" s="101" t="s">
        <v>118</v>
      </c>
      <c r="C19" s="98" t="s">
        <v>119</v>
      </c>
      <c r="D19" s="99" t="s">
        <v>140</v>
      </c>
      <c r="E19" s="14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20">
        <v>1</v>
      </c>
    </row>
    <row r="20" spans="1:25">
      <c r="A20" s="126"/>
      <c r="B20" s="102" t="s">
        <v>141</v>
      </c>
      <c r="C20" s="90" t="s">
        <v>141</v>
      </c>
      <c r="D20" s="146" t="s">
        <v>143</v>
      </c>
      <c r="E20" s="14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20" t="s">
        <v>1</v>
      </c>
    </row>
    <row r="21" spans="1:25">
      <c r="A21" s="126"/>
      <c r="B21" s="102"/>
      <c r="C21" s="90"/>
      <c r="D21" s="91" t="s">
        <v>152</v>
      </c>
      <c r="E21" s="14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20">
        <v>2</v>
      </c>
    </row>
    <row r="22" spans="1:25">
      <c r="A22" s="126"/>
      <c r="B22" s="102"/>
      <c r="C22" s="90"/>
      <c r="D22" s="117"/>
      <c r="E22" s="14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20">
        <v>2</v>
      </c>
    </row>
    <row r="23" spans="1:25">
      <c r="A23" s="126"/>
      <c r="B23" s="101">
        <v>1</v>
      </c>
      <c r="C23" s="97">
        <v>1</v>
      </c>
      <c r="D23" s="106">
        <v>8</v>
      </c>
      <c r="E23" s="14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20">
        <v>1</v>
      </c>
    </row>
    <row r="24" spans="1:25">
      <c r="A24" s="126"/>
      <c r="B24" s="102">
        <v>1</v>
      </c>
      <c r="C24" s="90">
        <v>2</v>
      </c>
      <c r="D24" s="92">
        <v>8.1</v>
      </c>
      <c r="E24" s="14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>
        <v>1</v>
      </c>
    </row>
    <row r="25" spans="1:25">
      <c r="A25" s="126"/>
      <c r="B25" s="102">
        <v>1</v>
      </c>
      <c r="C25" s="90">
        <v>3</v>
      </c>
      <c r="D25" s="92">
        <v>8.1</v>
      </c>
      <c r="E25" s="14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>
        <v>16</v>
      </c>
    </row>
    <row r="26" spans="1:25">
      <c r="A26" s="126"/>
      <c r="B26" s="102">
        <v>1</v>
      </c>
      <c r="C26" s="90">
        <v>4</v>
      </c>
      <c r="D26" s="92">
        <v>8.1</v>
      </c>
      <c r="E26" s="14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20">
        <v>8.18333333333333</v>
      </c>
    </row>
    <row r="27" spans="1:25">
      <c r="A27" s="126"/>
      <c r="B27" s="102">
        <v>1</v>
      </c>
      <c r="C27" s="90">
        <v>5</v>
      </c>
      <c r="D27" s="92">
        <v>8.6999999999999993</v>
      </c>
      <c r="E27" s="14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21"/>
    </row>
    <row r="28" spans="1:25">
      <c r="A28" s="126"/>
      <c r="B28" s="102">
        <v>1</v>
      </c>
      <c r="C28" s="90">
        <v>6</v>
      </c>
      <c r="D28" s="92">
        <v>8.1</v>
      </c>
      <c r="E28" s="14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1"/>
    </row>
    <row r="29" spans="1:25">
      <c r="A29" s="126"/>
      <c r="B29" s="103" t="s">
        <v>154</v>
      </c>
      <c r="C29" s="95"/>
      <c r="D29" s="111">
        <v>8.1833333333333336</v>
      </c>
      <c r="E29" s="14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21"/>
    </row>
    <row r="30" spans="1:25">
      <c r="A30" s="126"/>
      <c r="B30" s="2" t="s">
        <v>155</v>
      </c>
      <c r="C30" s="122"/>
      <c r="D30" s="94">
        <v>8.1</v>
      </c>
      <c r="E30" s="14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1"/>
    </row>
    <row r="31" spans="1:25">
      <c r="A31" s="126"/>
      <c r="B31" s="2" t="s">
        <v>156</v>
      </c>
      <c r="C31" s="122"/>
      <c r="D31" s="94">
        <v>0.25625508125043406</v>
      </c>
      <c r="E31" s="183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21"/>
    </row>
    <row r="32" spans="1:25">
      <c r="A32" s="126"/>
      <c r="B32" s="2" t="s">
        <v>93</v>
      </c>
      <c r="C32" s="122"/>
      <c r="D32" s="96">
        <v>3.1314266547914547E-2</v>
      </c>
      <c r="E32" s="14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4"/>
    </row>
    <row r="33" spans="1:25">
      <c r="A33" s="126"/>
      <c r="B33" s="104" t="s">
        <v>157</v>
      </c>
      <c r="C33" s="122"/>
      <c r="D33" s="96">
        <v>4.4408920985006262E-16</v>
      </c>
      <c r="E33" s="14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4"/>
    </row>
    <row r="34" spans="1:25">
      <c r="B34" s="132"/>
      <c r="C34" s="103"/>
      <c r="D34" s="119"/>
    </row>
    <row r="35" spans="1:25">
      <c r="B35" s="135" t="s">
        <v>216</v>
      </c>
      <c r="Y35" s="120" t="s">
        <v>169</v>
      </c>
    </row>
    <row r="36" spans="1:25">
      <c r="A36" s="113" t="s">
        <v>7</v>
      </c>
      <c r="B36" s="101" t="s">
        <v>118</v>
      </c>
      <c r="C36" s="98" t="s">
        <v>119</v>
      </c>
      <c r="D36" s="99" t="s">
        <v>140</v>
      </c>
      <c r="E36" s="100" t="s">
        <v>140</v>
      </c>
      <c r="F36" s="14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20">
        <v>1</v>
      </c>
    </row>
    <row r="37" spans="1:25">
      <c r="A37" s="126"/>
      <c r="B37" s="102" t="s">
        <v>141</v>
      </c>
      <c r="C37" s="90" t="s">
        <v>141</v>
      </c>
      <c r="D37" s="146" t="s">
        <v>142</v>
      </c>
      <c r="E37" s="147" t="s">
        <v>143</v>
      </c>
      <c r="F37" s="14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 t="s">
        <v>3</v>
      </c>
    </row>
    <row r="38" spans="1:25">
      <c r="A38" s="126"/>
      <c r="B38" s="102"/>
      <c r="C38" s="90"/>
      <c r="D38" s="91" t="s">
        <v>152</v>
      </c>
      <c r="E38" s="92" t="s">
        <v>152</v>
      </c>
      <c r="F38" s="14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>
        <v>2</v>
      </c>
    </row>
    <row r="39" spans="1:25">
      <c r="A39" s="126"/>
      <c r="B39" s="102"/>
      <c r="C39" s="90"/>
      <c r="D39" s="117"/>
      <c r="E39" s="117"/>
      <c r="F39" s="14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20">
        <v>2</v>
      </c>
    </row>
    <row r="40" spans="1:25">
      <c r="A40" s="126"/>
      <c r="B40" s="101">
        <v>1</v>
      </c>
      <c r="C40" s="97">
        <v>1</v>
      </c>
      <c r="D40" s="106"/>
      <c r="E40" s="106">
        <v>6.4</v>
      </c>
      <c r="F40" s="14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20">
        <v>1</v>
      </c>
    </row>
    <row r="41" spans="1:25">
      <c r="A41" s="126"/>
      <c r="B41" s="102">
        <v>1</v>
      </c>
      <c r="C41" s="90">
        <v>2</v>
      </c>
      <c r="D41" s="92">
        <v>6</v>
      </c>
      <c r="E41" s="92">
        <v>6.6</v>
      </c>
      <c r="F41" s="14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0">
        <v>2</v>
      </c>
    </row>
    <row r="42" spans="1:25">
      <c r="A42" s="126"/>
      <c r="B42" s="102">
        <v>1</v>
      </c>
      <c r="C42" s="90">
        <v>3</v>
      </c>
      <c r="D42" s="92"/>
      <c r="E42" s="92">
        <v>6.8</v>
      </c>
      <c r="F42" s="14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0">
        <v>16</v>
      </c>
    </row>
    <row r="43" spans="1:25">
      <c r="A43" s="126"/>
      <c r="B43" s="102">
        <v>1</v>
      </c>
      <c r="C43" s="90">
        <v>4</v>
      </c>
      <c r="D43" s="92"/>
      <c r="E43" s="92">
        <v>8.5</v>
      </c>
      <c r="F43" s="14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20">
        <v>6.4833333333333298</v>
      </c>
    </row>
    <row r="44" spans="1:25">
      <c r="A44" s="126"/>
      <c r="B44" s="102">
        <v>1</v>
      </c>
      <c r="C44" s="90">
        <v>5</v>
      </c>
      <c r="D44" s="92">
        <v>6</v>
      </c>
      <c r="E44" s="92">
        <v>7.4</v>
      </c>
      <c r="F44" s="14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21"/>
    </row>
    <row r="45" spans="1:25">
      <c r="A45" s="126"/>
      <c r="B45" s="102">
        <v>1</v>
      </c>
      <c r="C45" s="90">
        <v>6</v>
      </c>
      <c r="D45" s="92"/>
      <c r="E45" s="92">
        <v>6.1</v>
      </c>
      <c r="F45" s="14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21"/>
    </row>
    <row r="46" spans="1:25">
      <c r="A46" s="126"/>
      <c r="B46" s="103" t="s">
        <v>154</v>
      </c>
      <c r="C46" s="95"/>
      <c r="D46" s="111">
        <v>6</v>
      </c>
      <c r="E46" s="111">
        <v>6.9666666666666677</v>
      </c>
      <c r="F46" s="14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1"/>
    </row>
    <row r="47" spans="1:25">
      <c r="A47" s="126"/>
      <c r="B47" s="2" t="s">
        <v>155</v>
      </c>
      <c r="C47" s="122"/>
      <c r="D47" s="94">
        <v>6</v>
      </c>
      <c r="E47" s="94">
        <v>6.6999999999999993</v>
      </c>
      <c r="F47" s="14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1"/>
    </row>
    <row r="48" spans="1:25">
      <c r="A48" s="126"/>
      <c r="B48" s="2" t="s">
        <v>156</v>
      </c>
      <c r="C48" s="122"/>
      <c r="D48" s="94">
        <v>0</v>
      </c>
      <c r="E48" s="94">
        <v>0.86871552689395382</v>
      </c>
      <c r="F48" s="183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21"/>
    </row>
    <row r="49" spans="1:25">
      <c r="A49" s="126"/>
      <c r="B49" s="2" t="s">
        <v>93</v>
      </c>
      <c r="C49" s="122"/>
      <c r="D49" s="96">
        <v>0</v>
      </c>
      <c r="E49" s="96">
        <v>0.12469600864506512</v>
      </c>
      <c r="F49" s="14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24"/>
    </row>
    <row r="50" spans="1:25">
      <c r="A50" s="126"/>
      <c r="B50" s="104" t="s">
        <v>157</v>
      </c>
      <c r="C50" s="122"/>
      <c r="D50" s="96">
        <v>-7.4550128534703886E-2</v>
      </c>
      <c r="E50" s="96">
        <v>7.4550128534704996E-2</v>
      </c>
      <c r="F50" s="14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4"/>
    </row>
    <row r="51" spans="1:25">
      <c r="B51" s="132"/>
      <c r="C51" s="103"/>
      <c r="D51" s="119"/>
      <c r="E51" s="119"/>
    </row>
    <row r="52" spans="1:25">
      <c r="B52" s="135" t="s">
        <v>217</v>
      </c>
      <c r="Y52" s="120" t="s">
        <v>169</v>
      </c>
    </row>
    <row r="53" spans="1:25">
      <c r="A53" s="113" t="s">
        <v>10</v>
      </c>
      <c r="B53" s="101" t="s">
        <v>118</v>
      </c>
      <c r="C53" s="98" t="s">
        <v>119</v>
      </c>
      <c r="D53" s="99" t="s">
        <v>140</v>
      </c>
      <c r="E53" s="100" t="s">
        <v>140</v>
      </c>
      <c r="F53" s="14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20">
        <v>1</v>
      </c>
    </row>
    <row r="54" spans="1:25">
      <c r="A54" s="126"/>
      <c r="B54" s="102" t="s">
        <v>141</v>
      </c>
      <c r="C54" s="90" t="s">
        <v>141</v>
      </c>
      <c r="D54" s="146" t="s">
        <v>142</v>
      </c>
      <c r="E54" s="147" t="s">
        <v>143</v>
      </c>
      <c r="F54" s="14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0" t="s">
        <v>3</v>
      </c>
    </row>
    <row r="55" spans="1:25">
      <c r="A55" s="126"/>
      <c r="B55" s="102"/>
      <c r="C55" s="90"/>
      <c r="D55" s="91" t="s">
        <v>152</v>
      </c>
      <c r="E55" s="92" t="s">
        <v>152</v>
      </c>
      <c r="F55" s="14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0">
        <v>0</v>
      </c>
    </row>
    <row r="56" spans="1:25">
      <c r="A56" s="126"/>
      <c r="B56" s="102"/>
      <c r="C56" s="90"/>
      <c r="D56" s="117"/>
      <c r="E56" s="117"/>
      <c r="F56" s="14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20">
        <v>0</v>
      </c>
    </row>
    <row r="57" spans="1:25">
      <c r="A57" s="126"/>
      <c r="B57" s="101">
        <v>1</v>
      </c>
      <c r="C57" s="97">
        <v>1</v>
      </c>
      <c r="D57" s="185"/>
      <c r="E57" s="185">
        <v>573</v>
      </c>
      <c r="F57" s="186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8">
        <v>1</v>
      </c>
    </row>
    <row r="58" spans="1:25">
      <c r="A58" s="126"/>
      <c r="B58" s="102">
        <v>1</v>
      </c>
      <c r="C58" s="90">
        <v>2</v>
      </c>
      <c r="D58" s="189">
        <v>614</v>
      </c>
      <c r="E58" s="189">
        <v>582</v>
      </c>
      <c r="F58" s="186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8">
        <v>3</v>
      </c>
    </row>
    <row r="59" spans="1:25">
      <c r="A59" s="126"/>
      <c r="B59" s="102">
        <v>1</v>
      </c>
      <c r="C59" s="90">
        <v>3</v>
      </c>
      <c r="D59" s="189"/>
      <c r="E59" s="189">
        <v>582</v>
      </c>
      <c r="F59" s="186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8">
        <v>16</v>
      </c>
    </row>
    <row r="60" spans="1:25">
      <c r="A60" s="126"/>
      <c r="B60" s="102">
        <v>1</v>
      </c>
      <c r="C60" s="90">
        <v>4</v>
      </c>
      <c r="D60" s="189"/>
      <c r="E60" s="189">
        <v>582</v>
      </c>
      <c r="F60" s="186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8">
        <v>603.58333333333303</v>
      </c>
    </row>
    <row r="61" spans="1:25">
      <c r="A61" s="126"/>
      <c r="B61" s="102">
        <v>1</v>
      </c>
      <c r="C61" s="90">
        <v>5</v>
      </c>
      <c r="D61" s="189">
        <v>626</v>
      </c>
      <c r="E61" s="189">
        <v>620</v>
      </c>
      <c r="F61" s="186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90"/>
    </row>
    <row r="62" spans="1:25">
      <c r="A62" s="126"/>
      <c r="B62" s="102">
        <v>1</v>
      </c>
      <c r="C62" s="90">
        <v>6</v>
      </c>
      <c r="D62" s="189"/>
      <c r="E62" s="189">
        <v>584</v>
      </c>
      <c r="F62" s="186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90"/>
    </row>
    <row r="63" spans="1:25">
      <c r="A63" s="126"/>
      <c r="B63" s="103" t="s">
        <v>154</v>
      </c>
      <c r="C63" s="95"/>
      <c r="D63" s="191">
        <v>620</v>
      </c>
      <c r="E63" s="191">
        <v>587.16666666666663</v>
      </c>
      <c r="F63" s="186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90"/>
    </row>
    <row r="64" spans="1:25">
      <c r="A64" s="126"/>
      <c r="B64" s="2" t="s">
        <v>155</v>
      </c>
      <c r="C64" s="122"/>
      <c r="D64" s="192">
        <v>620</v>
      </c>
      <c r="E64" s="192">
        <v>582</v>
      </c>
      <c r="F64" s="186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90"/>
    </row>
    <row r="65" spans="1:25">
      <c r="A65" s="126"/>
      <c r="B65" s="2" t="s">
        <v>156</v>
      </c>
      <c r="C65" s="122"/>
      <c r="D65" s="192">
        <v>8.4852813742385695</v>
      </c>
      <c r="E65" s="192">
        <v>16.545895765012745</v>
      </c>
      <c r="F65" s="186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90"/>
    </row>
    <row r="66" spans="1:25">
      <c r="A66" s="126"/>
      <c r="B66" s="2" t="s">
        <v>93</v>
      </c>
      <c r="C66" s="122"/>
      <c r="D66" s="96">
        <v>1.3685937700384789E-2</v>
      </c>
      <c r="E66" s="96">
        <v>2.817921504117981E-2</v>
      </c>
      <c r="F66" s="14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24"/>
    </row>
    <row r="67" spans="1:25">
      <c r="A67" s="126"/>
      <c r="B67" s="104" t="s">
        <v>157</v>
      </c>
      <c r="C67" s="122"/>
      <c r="D67" s="96">
        <v>2.7198674582355808E-2</v>
      </c>
      <c r="E67" s="96">
        <v>-2.719867458235492E-2</v>
      </c>
      <c r="F67" s="14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4"/>
    </row>
    <row r="68" spans="1:25">
      <c r="B68" s="132"/>
      <c r="C68" s="103"/>
      <c r="D68" s="119"/>
      <c r="E68" s="119"/>
    </row>
    <row r="69" spans="1:25">
      <c r="B69" s="135" t="s">
        <v>218</v>
      </c>
      <c r="Y69" s="120" t="s">
        <v>169</v>
      </c>
    </row>
    <row r="70" spans="1:25">
      <c r="A70" s="113" t="s">
        <v>13</v>
      </c>
      <c r="B70" s="101" t="s">
        <v>118</v>
      </c>
      <c r="C70" s="98" t="s">
        <v>119</v>
      </c>
      <c r="D70" s="99" t="s">
        <v>140</v>
      </c>
      <c r="E70" s="100" t="s">
        <v>140</v>
      </c>
      <c r="F70" s="14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20">
        <v>1</v>
      </c>
    </row>
    <row r="71" spans="1:25">
      <c r="A71" s="126"/>
      <c r="B71" s="102" t="s">
        <v>141</v>
      </c>
      <c r="C71" s="90" t="s">
        <v>141</v>
      </c>
      <c r="D71" s="146" t="s">
        <v>142</v>
      </c>
      <c r="E71" s="147" t="s">
        <v>143</v>
      </c>
      <c r="F71" s="14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20" t="s">
        <v>3</v>
      </c>
    </row>
    <row r="72" spans="1:25">
      <c r="A72" s="126"/>
      <c r="B72" s="102"/>
      <c r="C72" s="90"/>
      <c r="D72" s="91" t="s">
        <v>152</v>
      </c>
      <c r="E72" s="92" t="s">
        <v>152</v>
      </c>
      <c r="F72" s="14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20">
        <v>2</v>
      </c>
    </row>
    <row r="73" spans="1:25">
      <c r="A73" s="126"/>
      <c r="B73" s="102"/>
      <c r="C73" s="90"/>
      <c r="D73" s="117"/>
      <c r="E73" s="117"/>
      <c r="F73" s="14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20">
        <v>2</v>
      </c>
    </row>
    <row r="74" spans="1:25">
      <c r="A74" s="126"/>
      <c r="B74" s="101">
        <v>1</v>
      </c>
      <c r="C74" s="97">
        <v>1</v>
      </c>
      <c r="D74" s="106"/>
      <c r="E74" s="106">
        <v>1</v>
      </c>
      <c r="F74" s="14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20">
        <v>1</v>
      </c>
    </row>
    <row r="75" spans="1:25">
      <c r="A75" s="126"/>
      <c r="B75" s="102">
        <v>1</v>
      </c>
      <c r="C75" s="90">
        <v>2</v>
      </c>
      <c r="D75" s="92">
        <v>1.1000000000000001</v>
      </c>
      <c r="E75" s="92">
        <v>1</v>
      </c>
      <c r="F75" s="14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20">
        <v>4</v>
      </c>
    </row>
    <row r="76" spans="1:25">
      <c r="A76" s="126"/>
      <c r="B76" s="102">
        <v>1</v>
      </c>
      <c r="C76" s="90">
        <v>3</v>
      </c>
      <c r="D76" s="92"/>
      <c r="E76" s="92">
        <v>1</v>
      </c>
      <c r="F76" s="14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>
        <v>16</v>
      </c>
    </row>
    <row r="77" spans="1:25">
      <c r="A77" s="126"/>
      <c r="B77" s="102">
        <v>1</v>
      </c>
      <c r="C77" s="90">
        <v>4</v>
      </c>
      <c r="D77" s="92"/>
      <c r="E77" s="92">
        <v>1</v>
      </c>
      <c r="F77" s="14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>
        <v>1.05</v>
      </c>
    </row>
    <row r="78" spans="1:25">
      <c r="A78" s="126"/>
      <c r="B78" s="102">
        <v>1</v>
      </c>
      <c r="C78" s="90">
        <v>5</v>
      </c>
      <c r="D78" s="92">
        <v>1.1000000000000001</v>
      </c>
      <c r="E78" s="92">
        <v>1</v>
      </c>
      <c r="F78" s="14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21"/>
    </row>
    <row r="79" spans="1:25">
      <c r="A79" s="126"/>
      <c r="B79" s="102">
        <v>1</v>
      </c>
      <c r="C79" s="90">
        <v>6</v>
      </c>
      <c r="D79" s="92"/>
      <c r="E79" s="92">
        <v>1</v>
      </c>
      <c r="F79" s="14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21"/>
    </row>
    <row r="80" spans="1:25">
      <c r="A80" s="126"/>
      <c r="B80" s="103" t="s">
        <v>154</v>
      </c>
      <c r="C80" s="95"/>
      <c r="D80" s="111">
        <v>1.1000000000000001</v>
      </c>
      <c r="E80" s="111">
        <v>1</v>
      </c>
      <c r="F80" s="14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1"/>
    </row>
    <row r="81" spans="1:25">
      <c r="A81" s="126"/>
      <c r="B81" s="2" t="s">
        <v>155</v>
      </c>
      <c r="C81" s="122"/>
      <c r="D81" s="94">
        <v>1.1000000000000001</v>
      </c>
      <c r="E81" s="94">
        <v>1</v>
      </c>
      <c r="F81" s="14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1"/>
    </row>
    <row r="82" spans="1:25">
      <c r="A82" s="126"/>
      <c r="B82" s="2" t="s">
        <v>156</v>
      </c>
      <c r="C82" s="122"/>
      <c r="D82" s="94">
        <v>0</v>
      </c>
      <c r="E82" s="94">
        <v>0</v>
      </c>
      <c r="F82" s="183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21"/>
    </row>
    <row r="83" spans="1:25">
      <c r="A83" s="126"/>
      <c r="B83" s="2" t="s">
        <v>93</v>
      </c>
      <c r="C83" s="122"/>
      <c r="D83" s="96">
        <v>0</v>
      </c>
      <c r="E83" s="96">
        <v>0</v>
      </c>
      <c r="F83" s="14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4"/>
    </row>
    <row r="84" spans="1:25">
      <c r="A84" s="126"/>
      <c r="B84" s="104" t="s">
        <v>157</v>
      </c>
      <c r="C84" s="122"/>
      <c r="D84" s="96">
        <v>4.7619047619047672E-2</v>
      </c>
      <c r="E84" s="96">
        <v>-4.7619047619047672E-2</v>
      </c>
      <c r="F84" s="14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4"/>
    </row>
    <row r="85" spans="1:25">
      <c r="B85" s="132"/>
      <c r="C85" s="103"/>
      <c r="D85" s="119"/>
      <c r="E85" s="119"/>
    </row>
    <row r="86" spans="1:25">
      <c r="B86" s="135" t="s">
        <v>219</v>
      </c>
      <c r="Y86" s="120" t="s">
        <v>169</v>
      </c>
    </row>
    <row r="87" spans="1:25">
      <c r="A87" s="113" t="s">
        <v>16</v>
      </c>
      <c r="B87" s="101" t="s">
        <v>118</v>
      </c>
      <c r="C87" s="98" t="s">
        <v>119</v>
      </c>
      <c r="D87" s="99" t="s">
        <v>140</v>
      </c>
      <c r="E87" s="100" t="s">
        <v>140</v>
      </c>
      <c r="F87" s="14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20">
        <v>1</v>
      </c>
    </row>
    <row r="88" spans="1:25">
      <c r="A88" s="126"/>
      <c r="B88" s="102" t="s">
        <v>141</v>
      </c>
      <c r="C88" s="90" t="s">
        <v>141</v>
      </c>
      <c r="D88" s="146" t="s">
        <v>142</v>
      </c>
      <c r="E88" s="147" t="s">
        <v>143</v>
      </c>
      <c r="F88" s="14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20" t="s">
        <v>3</v>
      </c>
    </row>
    <row r="89" spans="1:25">
      <c r="A89" s="126"/>
      <c r="B89" s="102"/>
      <c r="C89" s="90"/>
      <c r="D89" s="91" t="s">
        <v>152</v>
      </c>
      <c r="E89" s="92" t="s">
        <v>152</v>
      </c>
      <c r="F89" s="14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>
        <v>2</v>
      </c>
    </row>
    <row r="90" spans="1:25">
      <c r="A90" s="126"/>
      <c r="B90" s="102"/>
      <c r="C90" s="90"/>
      <c r="D90" s="117"/>
      <c r="E90" s="117"/>
      <c r="F90" s="14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>
        <v>2</v>
      </c>
    </row>
    <row r="91" spans="1:25">
      <c r="A91" s="126"/>
      <c r="B91" s="101">
        <v>1</v>
      </c>
      <c r="C91" s="97">
        <v>1</v>
      </c>
      <c r="D91" s="106"/>
      <c r="E91" s="106">
        <v>4.7</v>
      </c>
      <c r="F91" s="14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20">
        <v>1</v>
      </c>
    </row>
    <row r="92" spans="1:25">
      <c r="A92" s="126"/>
      <c r="B92" s="102">
        <v>1</v>
      </c>
      <c r="C92" s="90">
        <v>2</v>
      </c>
      <c r="D92" s="92">
        <v>5.3</v>
      </c>
      <c r="E92" s="92">
        <v>4.9000000000000004</v>
      </c>
      <c r="F92" s="14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20">
        <v>5</v>
      </c>
    </row>
    <row r="93" spans="1:25">
      <c r="A93" s="126"/>
      <c r="B93" s="102">
        <v>1</v>
      </c>
      <c r="C93" s="90">
        <v>3</v>
      </c>
      <c r="D93" s="92"/>
      <c r="E93" s="92">
        <v>4.8</v>
      </c>
      <c r="F93" s="14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0">
        <v>16</v>
      </c>
    </row>
    <row r="94" spans="1:25">
      <c r="A94" s="126"/>
      <c r="B94" s="102">
        <v>1</v>
      </c>
      <c r="C94" s="90">
        <v>4</v>
      </c>
      <c r="D94" s="92"/>
      <c r="E94" s="92">
        <v>4.8</v>
      </c>
      <c r="F94" s="14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0">
        <v>5</v>
      </c>
    </row>
    <row r="95" spans="1:25">
      <c r="A95" s="126"/>
      <c r="B95" s="102">
        <v>1</v>
      </c>
      <c r="C95" s="90">
        <v>5</v>
      </c>
      <c r="D95" s="92">
        <v>5</v>
      </c>
      <c r="E95" s="92">
        <v>5.0999999999999996</v>
      </c>
      <c r="F95" s="14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21"/>
    </row>
    <row r="96" spans="1:25">
      <c r="A96" s="126"/>
      <c r="B96" s="102">
        <v>1</v>
      </c>
      <c r="C96" s="90">
        <v>6</v>
      </c>
      <c r="D96" s="92"/>
      <c r="E96" s="92">
        <v>4.8</v>
      </c>
      <c r="F96" s="14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21"/>
    </row>
    <row r="97" spans="1:25">
      <c r="A97" s="126"/>
      <c r="B97" s="103" t="s">
        <v>154</v>
      </c>
      <c r="C97" s="95"/>
      <c r="D97" s="111">
        <v>5.15</v>
      </c>
      <c r="E97" s="111">
        <v>4.8500000000000005</v>
      </c>
      <c r="F97" s="14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21"/>
    </row>
    <row r="98" spans="1:25">
      <c r="A98" s="126"/>
      <c r="B98" s="2" t="s">
        <v>155</v>
      </c>
      <c r="C98" s="122"/>
      <c r="D98" s="94">
        <v>5.15</v>
      </c>
      <c r="E98" s="94">
        <v>4.8</v>
      </c>
      <c r="F98" s="14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21"/>
    </row>
    <row r="99" spans="1:25">
      <c r="A99" s="126"/>
      <c r="B99" s="2" t="s">
        <v>156</v>
      </c>
      <c r="C99" s="122"/>
      <c r="D99" s="94">
        <v>0.21213203435596412</v>
      </c>
      <c r="E99" s="94">
        <v>0.13784048752090211</v>
      </c>
      <c r="F99" s="183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21"/>
    </row>
    <row r="100" spans="1:25">
      <c r="A100" s="126"/>
      <c r="B100" s="2" t="s">
        <v>93</v>
      </c>
      <c r="C100" s="122"/>
      <c r="D100" s="96">
        <v>4.1190686282711476E-2</v>
      </c>
      <c r="E100" s="96">
        <v>2.842071907647466E-2</v>
      </c>
      <c r="F100" s="14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4"/>
    </row>
    <row r="101" spans="1:25">
      <c r="A101" s="126"/>
      <c r="B101" s="104" t="s">
        <v>157</v>
      </c>
      <c r="C101" s="122"/>
      <c r="D101" s="96">
        <v>3.0000000000000027E-2</v>
      </c>
      <c r="E101" s="96">
        <v>-2.9999999999999916E-2</v>
      </c>
      <c r="F101" s="14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24"/>
    </row>
    <row r="102" spans="1:25">
      <c r="B102" s="132"/>
      <c r="C102" s="103"/>
      <c r="D102" s="119"/>
      <c r="E102" s="119"/>
    </row>
    <row r="103" spans="1:25">
      <c r="B103" s="135" t="s">
        <v>220</v>
      </c>
      <c r="Y103" s="120" t="s">
        <v>169</v>
      </c>
    </row>
    <row r="104" spans="1:25">
      <c r="A104" s="113" t="s">
        <v>49</v>
      </c>
      <c r="B104" s="101" t="s">
        <v>118</v>
      </c>
      <c r="C104" s="98" t="s">
        <v>119</v>
      </c>
      <c r="D104" s="99" t="s">
        <v>140</v>
      </c>
      <c r="E104" s="14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20">
        <v>1</v>
      </c>
    </row>
    <row r="105" spans="1:25">
      <c r="A105" s="126"/>
      <c r="B105" s="102" t="s">
        <v>141</v>
      </c>
      <c r="C105" s="90" t="s">
        <v>141</v>
      </c>
      <c r="D105" s="146" t="s">
        <v>143</v>
      </c>
      <c r="E105" s="14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20" t="s">
        <v>1</v>
      </c>
    </row>
    <row r="106" spans="1:25">
      <c r="A106" s="126"/>
      <c r="B106" s="102"/>
      <c r="C106" s="90"/>
      <c r="D106" s="91" t="s">
        <v>152</v>
      </c>
      <c r="E106" s="14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20">
        <v>2</v>
      </c>
    </row>
    <row r="107" spans="1:25">
      <c r="A107" s="126"/>
      <c r="B107" s="102"/>
      <c r="C107" s="90"/>
      <c r="D107" s="117"/>
      <c r="E107" s="14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20">
        <v>2</v>
      </c>
    </row>
    <row r="108" spans="1:25">
      <c r="A108" s="126"/>
      <c r="B108" s="101">
        <v>1</v>
      </c>
      <c r="C108" s="97">
        <v>1</v>
      </c>
      <c r="D108" s="106">
        <v>3.2</v>
      </c>
      <c r="E108" s="14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20">
        <v>1</v>
      </c>
    </row>
    <row r="109" spans="1:25">
      <c r="A109" s="126"/>
      <c r="B109" s="102">
        <v>1</v>
      </c>
      <c r="C109" s="90">
        <v>2</v>
      </c>
      <c r="D109" s="92">
        <v>3.2</v>
      </c>
      <c r="E109" s="14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20">
        <v>6</v>
      </c>
    </row>
    <row r="110" spans="1:25">
      <c r="A110" s="126"/>
      <c r="B110" s="102">
        <v>1</v>
      </c>
      <c r="C110" s="90">
        <v>3</v>
      </c>
      <c r="D110" s="92">
        <v>3.2</v>
      </c>
      <c r="E110" s="14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20">
        <v>16</v>
      </c>
    </row>
    <row r="111" spans="1:25">
      <c r="A111" s="126"/>
      <c r="B111" s="102">
        <v>1</v>
      </c>
      <c r="C111" s="90">
        <v>4</v>
      </c>
      <c r="D111" s="92">
        <v>3.2</v>
      </c>
      <c r="E111" s="14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20">
        <v>3.2333333333333298</v>
      </c>
    </row>
    <row r="112" spans="1:25">
      <c r="A112" s="126"/>
      <c r="B112" s="102">
        <v>1</v>
      </c>
      <c r="C112" s="90">
        <v>5</v>
      </c>
      <c r="D112" s="92">
        <v>3.4000000000000004</v>
      </c>
      <c r="E112" s="14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21"/>
    </row>
    <row r="113" spans="1:25">
      <c r="A113" s="126"/>
      <c r="B113" s="102">
        <v>1</v>
      </c>
      <c r="C113" s="90">
        <v>6</v>
      </c>
      <c r="D113" s="92">
        <v>3.2</v>
      </c>
      <c r="E113" s="14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21"/>
    </row>
    <row r="114" spans="1:25">
      <c r="A114" s="126"/>
      <c r="B114" s="103" t="s">
        <v>154</v>
      </c>
      <c r="C114" s="95"/>
      <c r="D114" s="111">
        <v>3.2333333333333338</v>
      </c>
      <c r="E114" s="14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21"/>
    </row>
    <row r="115" spans="1:25">
      <c r="A115" s="126"/>
      <c r="B115" s="2" t="s">
        <v>155</v>
      </c>
      <c r="C115" s="122"/>
      <c r="D115" s="94">
        <v>3.2</v>
      </c>
      <c r="E115" s="14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1"/>
    </row>
    <row r="116" spans="1:25">
      <c r="A116" s="126"/>
      <c r="B116" s="2" t="s">
        <v>156</v>
      </c>
      <c r="C116" s="122"/>
      <c r="D116" s="94">
        <v>8.1649658092772665E-2</v>
      </c>
      <c r="E116" s="183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21"/>
    </row>
    <row r="117" spans="1:25">
      <c r="A117" s="126"/>
      <c r="B117" s="2" t="s">
        <v>93</v>
      </c>
      <c r="C117" s="122"/>
      <c r="D117" s="96">
        <v>2.5252471575084326E-2</v>
      </c>
      <c r="E117" s="14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24"/>
    </row>
    <row r="118" spans="1:25">
      <c r="A118" s="126"/>
      <c r="B118" s="104" t="s">
        <v>157</v>
      </c>
      <c r="C118" s="122"/>
      <c r="D118" s="96">
        <v>1.3322676295501878E-15</v>
      </c>
      <c r="E118" s="14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24"/>
    </row>
    <row r="119" spans="1:25">
      <c r="B119" s="132"/>
      <c r="C119" s="103"/>
      <c r="D119" s="119"/>
    </row>
    <row r="120" spans="1:25">
      <c r="B120" s="135" t="s">
        <v>221</v>
      </c>
      <c r="Y120" s="120" t="s">
        <v>169</v>
      </c>
    </row>
    <row r="121" spans="1:25">
      <c r="A121" s="113" t="s">
        <v>19</v>
      </c>
      <c r="B121" s="101" t="s">
        <v>118</v>
      </c>
      <c r="C121" s="98" t="s">
        <v>119</v>
      </c>
      <c r="D121" s="99" t="s">
        <v>140</v>
      </c>
      <c r="E121" s="100" t="s">
        <v>140</v>
      </c>
      <c r="F121" s="14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20">
        <v>1</v>
      </c>
    </row>
    <row r="122" spans="1:25">
      <c r="A122" s="126"/>
      <c r="B122" s="102" t="s">
        <v>141</v>
      </c>
      <c r="C122" s="90" t="s">
        <v>141</v>
      </c>
      <c r="D122" s="146" t="s">
        <v>142</v>
      </c>
      <c r="E122" s="147" t="s">
        <v>143</v>
      </c>
      <c r="F122" s="14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20" t="s">
        <v>3</v>
      </c>
    </row>
    <row r="123" spans="1:25">
      <c r="A123" s="126"/>
      <c r="B123" s="102"/>
      <c r="C123" s="90"/>
      <c r="D123" s="91" t="s">
        <v>152</v>
      </c>
      <c r="E123" s="92" t="s">
        <v>152</v>
      </c>
      <c r="F123" s="14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20">
        <v>2</v>
      </c>
    </row>
    <row r="124" spans="1:25">
      <c r="A124" s="126"/>
      <c r="B124" s="102"/>
      <c r="C124" s="90"/>
      <c r="D124" s="117"/>
      <c r="E124" s="117"/>
      <c r="F124" s="14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20">
        <v>2</v>
      </c>
    </row>
    <row r="125" spans="1:25">
      <c r="A125" s="126"/>
      <c r="B125" s="101">
        <v>1</v>
      </c>
      <c r="C125" s="97">
        <v>1</v>
      </c>
      <c r="D125" s="106"/>
      <c r="E125" s="106">
        <v>1</v>
      </c>
      <c r="F125" s="14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20">
        <v>1</v>
      </c>
    </row>
    <row r="126" spans="1:25">
      <c r="A126" s="126"/>
      <c r="B126" s="102">
        <v>1</v>
      </c>
      <c r="C126" s="90">
        <v>2</v>
      </c>
      <c r="D126" s="140" t="s">
        <v>158</v>
      </c>
      <c r="E126" s="92">
        <v>0.9</v>
      </c>
      <c r="F126" s="14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20">
        <v>7</v>
      </c>
    </row>
    <row r="127" spans="1:25">
      <c r="A127" s="126"/>
      <c r="B127" s="102">
        <v>1</v>
      </c>
      <c r="C127" s="90">
        <v>3</v>
      </c>
      <c r="D127" s="92"/>
      <c r="E127" s="92">
        <v>0.9</v>
      </c>
      <c r="F127" s="14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20">
        <v>16</v>
      </c>
    </row>
    <row r="128" spans="1:25">
      <c r="A128" s="126"/>
      <c r="B128" s="102">
        <v>1</v>
      </c>
      <c r="C128" s="90">
        <v>4</v>
      </c>
      <c r="D128" s="92"/>
      <c r="E128" s="92">
        <v>1.1000000000000001</v>
      </c>
      <c r="F128" s="14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0">
        <v>0.95</v>
      </c>
    </row>
    <row r="129" spans="1:25">
      <c r="A129" s="126"/>
      <c r="B129" s="102">
        <v>1</v>
      </c>
      <c r="C129" s="90">
        <v>5</v>
      </c>
      <c r="D129" s="140" t="s">
        <v>158</v>
      </c>
      <c r="E129" s="92">
        <v>0.9</v>
      </c>
      <c r="F129" s="14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1"/>
    </row>
    <row r="130" spans="1:25">
      <c r="A130" s="126"/>
      <c r="B130" s="102">
        <v>1</v>
      </c>
      <c r="C130" s="90">
        <v>6</v>
      </c>
      <c r="D130" s="92"/>
      <c r="E130" s="92">
        <v>0.9</v>
      </c>
      <c r="F130" s="14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21"/>
    </row>
    <row r="131" spans="1:25">
      <c r="A131" s="126"/>
      <c r="B131" s="103" t="s">
        <v>154</v>
      </c>
      <c r="C131" s="95"/>
      <c r="D131" s="111" t="s">
        <v>334</v>
      </c>
      <c r="E131" s="111">
        <v>0.95000000000000007</v>
      </c>
      <c r="F131" s="14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21"/>
    </row>
    <row r="132" spans="1:25">
      <c r="A132" s="126"/>
      <c r="B132" s="2" t="s">
        <v>155</v>
      </c>
      <c r="C132" s="122"/>
      <c r="D132" s="94" t="s">
        <v>334</v>
      </c>
      <c r="E132" s="94">
        <v>0.9</v>
      </c>
      <c r="F132" s="14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21"/>
    </row>
    <row r="133" spans="1:25">
      <c r="A133" s="126"/>
      <c r="B133" s="2" t="s">
        <v>156</v>
      </c>
      <c r="C133" s="122"/>
      <c r="D133" s="94" t="s">
        <v>334</v>
      </c>
      <c r="E133" s="94">
        <v>8.3666002653407567E-2</v>
      </c>
      <c r="F133" s="183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21"/>
    </row>
    <row r="134" spans="1:25">
      <c r="A134" s="126"/>
      <c r="B134" s="2" t="s">
        <v>93</v>
      </c>
      <c r="C134" s="122"/>
      <c r="D134" s="96" t="s">
        <v>334</v>
      </c>
      <c r="E134" s="96">
        <v>8.8069476477271119E-2</v>
      </c>
      <c r="F134" s="14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24"/>
    </row>
    <row r="135" spans="1:25">
      <c r="A135" s="126"/>
      <c r="B135" s="104" t="s">
        <v>157</v>
      </c>
      <c r="C135" s="122"/>
      <c r="D135" s="96" t="s">
        <v>334</v>
      </c>
      <c r="E135" s="96">
        <v>2.2204460492503131E-16</v>
      </c>
      <c r="F135" s="14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24"/>
    </row>
    <row r="136" spans="1:25">
      <c r="B136" s="132"/>
      <c r="C136" s="103"/>
      <c r="D136" s="119"/>
      <c r="E136" s="119"/>
    </row>
    <row r="137" spans="1:25">
      <c r="B137" s="135" t="s">
        <v>222</v>
      </c>
      <c r="Y137" s="120" t="s">
        <v>169</v>
      </c>
    </row>
    <row r="138" spans="1:25">
      <c r="A138" s="113" t="s">
        <v>22</v>
      </c>
      <c r="B138" s="101" t="s">
        <v>118</v>
      </c>
      <c r="C138" s="98" t="s">
        <v>119</v>
      </c>
      <c r="D138" s="99" t="s">
        <v>140</v>
      </c>
      <c r="E138" s="100" t="s">
        <v>140</v>
      </c>
      <c r="F138" s="14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20">
        <v>1</v>
      </c>
    </row>
    <row r="139" spans="1:25">
      <c r="A139" s="126"/>
      <c r="B139" s="102" t="s">
        <v>141</v>
      </c>
      <c r="C139" s="90" t="s">
        <v>141</v>
      </c>
      <c r="D139" s="146" t="s">
        <v>142</v>
      </c>
      <c r="E139" s="147" t="s">
        <v>143</v>
      </c>
      <c r="F139" s="14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20" t="s">
        <v>3</v>
      </c>
    </row>
    <row r="140" spans="1:25">
      <c r="A140" s="126"/>
      <c r="B140" s="102"/>
      <c r="C140" s="90"/>
      <c r="D140" s="91" t="s">
        <v>152</v>
      </c>
      <c r="E140" s="92" t="s">
        <v>152</v>
      </c>
      <c r="F140" s="14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20">
        <v>1</v>
      </c>
    </row>
    <row r="141" spans="1:25">
      <c r="A141" s="126"/>
      <c r="B141" s="102"/>
      <c r="C141" s="90"/>
      <c r="D141" s="117"/>
      <c r="E141" s="117"/>
      <c r="F141" s="14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0">
        <v>1</v>
      </c>
    </row>
    <row r="142" spans="1:25">
      <c r="A142" s="126"/>
      <c r="B142" s="101">
        <v>1</v>
      </c>
      <c r="C142" s="97">
        <v>1</v>
      </c>
      <c r="D142" s="193"/>
      <c r="E142" s="193">
        <v>23.7</v>
      </c>
      <c r="F142" s="194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6">
        <v>1</v>
      </c>
    </row>
    <row r="143" spans="1:25">
      <c r="A143" s="126"/>
      <c r="B143" s="102">
        <v>1</v>
      </c>
      <c r="C143" s="90">
        <v>2</v>
      </c>
      <c r="D143" s="197">
        <v>25.3</v>
      </c>
      <c r="E143" s="197">
        <v>24.1</v>
      </c>
      <c r="F143" s="194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6">
        <v>8</v>
      </c>
    </row>
    <row r="144" spans="1:25">
      <c r="A144" s="126"/>
      <c r="B144" s="102">
        <v>1</v>
      </c>
      <c r="C144" s="90">
        <v>3</v>
      </c>
      <c r="D144" s="197"/>
      <c r="E144" s="197">
        <v>23.8</v>
      </c>
      <c r="F144" s="194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6">
        <v>16</v>
      </c>
    </row>
    <row r="145" spans="1:25">
      <c r="A145" s="126"/>
      <c r="B145" s="102">
        <v>1</v>
      </c>
      <c r="C145" s="90">
        <v>4</v>
      </c>
      <c r="D145" s="197"/>
      <c r="E145" s="197">
        <v>24.1</v>
      </c>
      <c r="F145" s="194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6">
        <v>24.808333333333302</v>
      </c>
    </row>
    <row r="146" spans="1:25">
      <c r="A146" s="126"/>
      <c r="B146" s="102">
        <v>1</v>
      </c>
      <c r="C146" s="90">
        <v>5</v>
      </c>
      <c r="D146" s="197">
        <v>25.4</v>
      </c>
      <c r="E146" s="197">
        <v>25.7</v>
      </c>
      <c r="F146" s="194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8"/>
    </row>
    <row r="147" spans="1:25">
      <c r="A147" s="126"/>
      <c r="B147" s="102">
        <v>1</v>
      </c>
      <c r="C147" s="90">
        <v>6</v>
      </c>
      <c r="D147" s="197"/>
      <c r="E147" s="197">
        <v>24.2</v>
      </c>
      <c r="F147" s="194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8"/>
    </row>
    <row r="148" spans="1:25">
      <c r="A148" s="126"/>
      <c r="B148" s="103" t="s">
        <v>154</v>
      </c>
      <c r="C148" s="95"/>
      <c r="D148" s="199">
        <v>25.35</v>
      </c>
      <c r="E148" s="199">
        <v>24.266666666666666</v>
      </c>
      <c r="F148" s="194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8"/>
    </row>
    <row r="149" spans="1:25">
      <c r="A149" s="126"/>
      <c r="B149" s="2" t="s">
        <v>155</v>
      </c>
      <c r="C149" s="122"/>
      <c r="D149" s="200">
        <v>25.35</v>
      </c>
      <c r="E149" s="200">
        <v>24.1</v>
      </c>
      <c r="F149" s="194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8"/>
    </row>
    <row r="150" spans="1:25">
      <c r="A150" s="126"/>
      <c r="B150" s="2" t="s">
        <v>156</v>
      </c>
      <c r="C150" s="122"/>
      <c r="D150" s="200">
        <v>7.0710678118653253E-2</v>
      </c>
      <c r="E150" s="200">
        <v>0.72846871358121212</v>
      </c>
      <c r="F150" s="194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8"/>
    </row>
    <row r="151" spans="1:25">
      <c r="A151" s="126"/>
      <c r="B151" s="2" t="s">
        <v>93</v>
      </c>
      <c r="C151" s="122"/>
      <c r="D151" s="96">
        <v>2.7893758626687673E-3</v>
      </c>
      <c r="E151" s="96">
        <v>3.0019315120104896E-2</v>
      </c>
      <c r="F151" s="14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24"/>
    </row>
    <row r="152" spans="1:25">
      <c r="A152" s="126"/>
      <c r="B152" s="104" t="s">
        <v>157</v>
      </c>
      <c r="C152" s="122"/>
      <c r="D152" s="96">
        <v>2.1834061135372451E-2</v>
      </c>
      <c r="E152" s="96">
        <v>-2.1834061135370009E-2</v>
      </c>
      <c r="F152" s="14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24"/>
    </row>
    <row r="153" spans="1:25">
      <c r="B153" s="132"/>
      <c r="C153" s="103"/>
      <c r="D153" s="119"/>
      <c r="E153" s="119"/>
    </row>
    <row r="154" spans="1:25">
      <c r="B154" s="135" t="s">
        <v>223</v>
      </c>
      <c r="Y154" s="120" t="s">
        <v>169</v>
      </c>
    </row>
    <row r="155" spans="1:25">
      <c r="A155" s="113" t="s">
        <v>25</v>
      </c>
      <c r="B155" s="101" t="s">
        <v>118</v>
      </c>
      <c r="C155" s="98" t="s">
        <v>119</v>
      </c>
      <c r="D155" s="99" t="s">
        <v>140</v>
      </c>
      <c r="E155" s="14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0">
        <v>1</v>
      </c>
    </row>
    <row r="156" spans="1:25">
      <c r="A156" s="126"/>
      <c r="B156" s="102" t="s">
        <v>141</v>
      </c>
      <c r="C156" s="90" t="s">
        <v>141</v>
      </c>
      <c r="D156" s="146" t="s">
        <v>143</v>
      </c>
      <c r="E156" s="14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20" t="s">
        <v>3</v>
      </c>
    </row>
    <row r="157" spans="1:25">
      <c r="A157" s="126"/>
      <c r="B157" s="102"/>
      <c r="C157" s="90"/>
      <c r="D157" s="91" t="s">
        <v>152</v>
      </c>
      <c r="E157" s="14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20">
        <v>1</v>
      </c>
    </row>
    <row r="158" spans="1:25">
      <c r="A158" s="126"/>
      <c r="B158" s="102"/>
      <c r="C158" s="90"/>
      <c r="D158" s="117"/>
      <c r="E158" s="14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20">
        <v>1</v>
      </c>
    </row>
    <row r="159" spans="1:25">
      <c r="A159" s="126"/>
      <c r="B159" s="101">
        <v>1</v>
      </c>
      <c r="C159" s="97">
        <v>1</v>
      </c>
      <c r="D159" s="193">
        <v>22</v>
      </c>
      <c r="E159" s="194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6">
        <v>1</v>
      </c>
    </row>
    <row r="160" spans="1:25">
      <c r="A160" s="126"/>
      <c r="B160" s="102">
        <v>1</v>
      </c>
      <c r="C160" s="90">
        <v>2</v>
      </c>
      <c r="D160" s="197">
        <v>22</v>
      </c>
      <c r="E160" s="194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6">
        <v>9</v>
      </c>
    </row>
    <row r="161" spans="1:25">
      <c r="A161" s="126"/>
      <c r="B161" s="102">
        <v>1</v>
      </c>
      <c r="C161" s="90">
        <v>3</v>
      </c>
      <c r="D161" s="197">
        <v>22</v>
      </c>
      <c r="E161" s="194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6">
        <v>16</v>
      </c>
    </row>
    <row r="162" spans="1:25">
      <c r="A162" s="126"/>
      <c r="B162" s="102">
        <v>1</v>
      </c>
      <c r="C162" s="90">
        <v>4</v>
      </c>
      <c r="D162" s="197">
        <v>22</v>
      </c>
      <c r="E162" s="194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6">
        <v>22.3333333333333</v>
      </c>
    </row>
    <row r="163" spans="1:25">
      <c r="A163" s="126"/>
      <c r="B163" s="102">
        <v>1</v>
      </c>
      <c r="C163" s="90">
        <v>5</v>
      </c>
      <c r="D163" s="197">
        <v>24</v>
      </c>
      <c r="E163" s="194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8"/>
    </row>
    <row r="164" spans="1:25">
      <c r="A164" s="126"/>
      <c r="B164" s="102">
        <v>1</v>
      </c>
      <c r="C164" s="90">
        <v>6</v>
      </c>
      <c r="D164" s="197">
        <v>22</v>
      </c>
      <c r="E164" s="194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8"/>
    </row>
    <row r="165" spans="1:25">
      <c r="A165" s="126"/>
      <c r="B165" s="103" t="s">
        <v>154</v>
      </c>
      <c r="C165" s="95"/>
      <c r="D165" s="199">
        <v>22.333333333333332</v>
      </c>
      <c r="E165" s="194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8"/>
    </row>
    <row r="166" spans="1:25">
      <c r="A166" s="126"/>
      <c r="B166" s="2" t="s">
        <v>155</v>
      </c>
      <c r="C166" s="122"/>
      <c r="D166" s="200">
        <v>22</v>
      </c>
      <c r="E166" s="194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8"/>
    </row>
    <row r="167" spans="1:25">
      <c r="A167" s="126"/>
      <c r="B167" s="2" t="s">
        <v>156</v>
      </c>
      <c r="C167" s="122"/>
      <c r="D167" s="200">
        <v>0.81649658092772603</v>
      </c>
      <c r="E167" s="194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8"/>
    </row>
    <row r="168" spans="1:25">
      <c r="A168" s="126"/>
      <c r="B168" s="2" t="s">
        <v>93</v>
      </c>
      <c r="C168" s="122"/>
      <c r="D168" s="96">
        <v>3.6559548399748926E-2</v>
      </c>
      <c r="E168" s="14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4"/>
    </row>
    <row r="169" spans="1:25">
      <c r="A169" s="126"/>
      <c r="B169" s="104" t="s">
        <v>157</v>
      </c>
      <c r="C169" s="122"/>
      <c r="D169" s="96">
        <v>1.3322676295501878E-15</v>
      </c>
      <c r="E169" s="14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24"/>
    </row>
    <row r="170" spans="1:25">
      <c r="B170" s="132"/>
      <c r="C170" s="103"/>
      <c r="D170" s="119"/>
    </row>
    <row r="171" spans="1:25">
      <c r="B171" s="135" t="s">
        <v>224</v>
      </c>
      <c r="Y171" s="120" t="s">
        <v>169</v>
      </c>
    </row>
    <row r="172" spans="1:25">
      <c r="A172" s="113" t="s">
        <v>50</v>
      </c>
      <c r="B172" s="101" t="s">
        <v>118</v>
      </c>
      <c r="C172" s="98" t="s">
        <v>119</v>
      </c>
      <c r="D172" s="99" t="s">
        <v>140</v>
      </c>
      <c r="E172" s="14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20">
        <v>1</v>
      </c>
    </row>
    <row r="173" spans="1:25">
      <c r="A173" s="126"/>
      <c r="B173" s="102" t="s">
        <v>141</v>
      </c>
      <c r="C173" s="90" t="s">
        <v>141</v>
      </c>
      <c r="D173" s="146" t="s">
        <v>143</v>
      </c>
      <c r="E173" s="14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20" t="s">
        <v>3</v>
      </c>
    </row>
    <row r="174" spans="1:25">
      <c r="A174" s="126"/>
      <c r="B174" s="102"/>
      <c r="C174" s="90"/>
      <c r="D174" s="91" t="s">
        <v>152</v>
      </c>
      <c r="E174" s="14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20">
        <v>0</v>
      </c>
    </row>
    <row r="175" spans="1:25">
      <c r="A175" s="126"/>
      <c r="B175" s="102"/>
      <c r="C175" s="90"/>
      <c r="D175" s="117"/>
      <c r="E175" s="14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20">
        <v>0</v>
      </c>
    </row>
    <row r="176" spans="1:25">
      <c r="A176" s="126"/>
      <c r="B176" s="101">
        <v>1</v>
      </c>
      <c r="C176" s="97">
        <v>1</v>
      </c>
      <c r="D176" s="185">
        <v>58</v>
      </c>
      <c r="E176" s="186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8">
        <v>1</v>
      </c>
    </row>
    <row r="177" spans="1:25">
      <c r="A177" s="126"/>
      <c r="B177" s="102">
        <v>1</v>
      </c>
      <c r="C177" s="90">
        <v>2</v>
      </c>
      <c r="D177" s="189">
        <v>62</v>
      </c>
      <c r="E177" s="186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8">
        <v>10</v>
      </c>
    </row>
    <row r="178" spans="1:25">
      <c r="A178" s="126"/>
      <c r="B178" s="102">
        <v>1</v>
      </c>
      <c r="C178" s="90">
        <v>3</v>
      </c>
      <c r="D178" s="189">
        <v>59</v>
      </c>
      <c r="E178" s="186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8">
        <v>16</v>
      </c>
    </row>
    <row r="179" spans="1:25">
      <c r="A179" s="126"/>
      <c r="B179" s="102">
        <v>1</v>
      </c>
      <c r="C179" s="90">
        <v>4</v>
      </c>
      <c r="D179" s="189">
        <v>58</v>
      </c>
      <c r="E179" s="186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8">
        <v>60.3333333333333</v>
      </c>
    </row>
    <row r="180" spans="1:25">
      <c r="A180" s="126"/>
      <c r="B180" s="102">
        <v>1</v>
      </c>
      <c r="C180" s="90">
        <v>5</v>
      </c>
      <c r="D180" s="189">
        <v>63</v>
      </c>
      <c r="E180" s="186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90"/>
    </row>
    <row r="181" spans="1:25">
      <c r="A181" s="126"/>
      <c r="B181" s="102">
        <v>1</v>
      </c>
      <c r="C181" s="90">
        <v>6</v>
      </c>
      <c r="D181" s="189">
        <v>62</v>
      </c>
      <c r="E181" s="186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90"/>
    </row>
    <row r="182" spans="1:25">
      <c r="A182" s="126"/>
      <c r="B182" s="103" t="s">
        <v>154</v>
      </c>
      <c r="C182" s="95"/>
      <c r="D182" s="191">
        <v>60.333333333333336</v>
      </c>
      <c r="E182" s="186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90"/>
    </row>
    <row r="183" spans="1:25">
      <c r="A183" s="126"/>
      <c r="B183" s="2" t="s">
        <v>155</v>
      </c>
      <c r="C183" s="122"/>
      <c r="D183" s="192">
        <v>60.5</v>
      </c>
      <c r="E183" s="186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90"/>
    </row>
    <row r="184" spans="1:25">
      <c r="A184" s="126"/>
      <c r="B184" s="2" t="s">
        <v>156</v>
      </c>
      <c r="C184" s="122"/>
      <c r="D184" s="192">
        <v>2.2509257354845511</v>
      </c>
      <c r="E184" s="186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90"/>
    </row>
    <row r="185" spans="1:25">
      <c r="A185" s="126"/>
      <c r="B185" s="2" t="s">
        <v>93</v>
      </c>
      <c r="C185" s="122"/>
      <c r="D185" s="96">
        <v>3.7308161361622391E-2</v>
      </c>
      <c r="E185" s="14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24"/>
    </row>
    <row r="186" spans="1:25">
      <c r="A186" s="126"/>
      <c r="B186" s="104" t="s">
        <v>157</v>
      </c>
      <c r="C186" s="122"/>
      <c r="D186" s="96">
        <v>6.6613381477509392E-16</v>
      </c>
      <c r="E186" s="14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4"/>
    </row>
    <row r="187" spans="1:25">
      <c r="B187" s="132"/>
      <c r="C187" s="103"/>
      <c r="D187" s="119"/>
    </row>
    <row r="188" spans="1:25">
      <c r="B188" s="135" t="s">
        <v>225</v>
      </c>
      <c r="Y188" s="120" t="s">
        <v>169</v>
      </c>
    </row>
    <row r="189" spans="1:25">
      <c r="A189" s="113" t="s">
        <v>28</v>
      </c>
      <c r="B189" s="101" t="s">
        <v>118</v>
      </c>
      <c r="C189" s="98" t="s">
        <v>119</v>
      </c>
      <c r="D189" s="99" t="s">
        <v>140</v>
      </c>
      <c r="E189" s="14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20">
        <v>1</v>
      </c>
    </row>
    <row r="190" spans="1:25">
      <c r="A190" s="126"/>
      <c r="B190" s="102" t="s">
        <v>141</v>
      </c>
      <c r="C190" s="90" t="s">
        <v>141</v>
      </c>
      <c r="D190" s="146" t="s">
        <v>142</v>
      </c>
      <c r="E190" s="14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20" t="s">
        <v>3</v>
      </c>
    </row>
    <row r="191" spans="1:25">
      <c r="A191" s="126"/>
      <c r="B191" s="102"/>
      <c r="C191" s="90"/>
      <c r="D191" s="91" t="s">
        <v>152</v>
      </c>
      <c r="E191" s="14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20">
        <v>2</v>
      </c>
    </row>
    <row r="192" spans="1:25">
      <c r="A192" s="126"/>
      <c r="B192" s="102"/>
      <c r="C192" s="90"/>
      <c r="D192" s="117"/>
      <c r="E192" s="14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20">
        <v>2</v>
      </c>
    </row>
    <row r="193" spans="1:25">
      <c r="A193" s="126"/>
      <c r="B193" s="101">
        <v>1</v>
      </c>
      <c r="C193" s="97">
        <v>1</v>
      </c>
      <c r="D193" s="106">
        <v>2.2999999999999998</v>
      </c>
      <c r="E193" s="14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20">
        <v>1</v>
      </c>
    </row>
    <row r="194" spans="1:25">
      <c r="A194" s="126"/>
      <c r="B194" s="102">
        <v>1</v>
      </c>
      <c r="C194" s="90">
        <v>2</v>
      </c>
      <c r="D194" s="92">
        <v>2.2999999999999998</v>
      </c>
      <c r="E194" s="14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20">
        <v>11</v>
      </c>
    </row>
    <row r="195" spans="1:25">
      <c r="A195" s="126"/>
      <c r="B195" s="103" t="s">
        <v>154</v>
      </c>
      <c r="C195" s="95"/>
      <c r="D195" s="111">
        <v>2.2999999999999998</v>
      </c>
      <c r="E195" s="14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21"/>
    </row>
    <row r="196" spans="1:25">
      <c r="A196" s="126"/>
      <c r="B196" s="2" t="s">
        <v>155</v>
      </c>
      <c r="C196" s="122"/>
      <c r="D196" s="94">
        <v>2.2999999999999998</v>
      </c>
      <c r="E196" s="14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21">
        <v>2.2999999999999998</v>
      </c>
    </row>
    <row r="197" spans="1:25">
      <c r="A197" s="126"/>
      <c r="B197" s="2" t="s">
        <v>156</v>
      </c>
      <c r="C197" s="122"/>
      <c r="D197" s="94">
        <v>0</v>
      </c>
      <c r="E197" s="183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21"/>
    </row>
    <row r="198" spans="1:25">
      <c r="A198" s="126"/>
      <c r="B198" s="2" t="s">
        <v>93</v>
      </c>
      <c r="C198" s="122"/>
      <c r="D198" s="96">
        <v>0</v>
      </c>
      <c r="E198" s="14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24"/>
    </row>
    <row r="199" spans="1:25">
      <c r="A199" s="126"/>
      <c r="B199" s="104" t="s">
        <v>157</v>
      </c>
      <c r="C199" s="122"/>
      <c r="D199" s="96">
        <v>0</v>
      </c>
      <c r="E199" s="14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24"/>
    </row>
    <row r="200" spans="1:25">
      <c r="B200" s="132"/>
      <c r="C200" s="103"/>
      <c r="D200" s="119"/>
    </row>
    <row r="201" spans="1:25">
      <c r="B201" s="135" t="s">
        <v>332</v>
      </c>
      <c r="Y201" s="120" t="s">
        <v>66</v>
      </c>
    </row>
    <row r="202" spans="1:25">
      <c r="A202" s="113" t="s">
        <v>0</v>
      </c>
      <c r="B202" s="101" t="s">
        <v>118</v>
      </c>
      <c r="C202" s="98" t="s">
        <v>119</v>
      </c>
      <c r="D202" s="99" t="s">
        <v>140</v>
      </c>
      <c r="E202" s="100" t="s">
        <v>140</v>
      </c>
      <c r="F202" s="100" t="s">
        <v>140</v>
      </c>
      <c r="G202" s="100" t="s">
        <v>140</v>
      </c>
      <c r="H202" s="100" t="s">
        <v>140</v>
      </c>
      <c r="I202" s="100" t="s">
        <v>140</v>
      </c>
      <c r="J202" s="100" t="s">
        <v>140</v>
      </c>
      <c r="K202" s="100" t="s">
        <v>140</v>
      </c>
      <c r="L202" s="100" t="s">
        <v>140</v>
      </c>
      <c r="M202" s="100" t="s">
        <v>140</v>
      </c>
      <c r="N202" s="100" t="s">
        <v>140</v>
      </c>
      <c r="O202" s="100" t="s">
        <v>140</v>
      </c>
      <c r="P202" s="100" t="s">
        <v>140</v>
      </c>
      <c r="Q202" s="100" t="s">
        <v>140</v>
      </c>
      <c r="R202" s="100" t="s">
        <v>140</v>
      </c>
      <c r="S202" s="100" t="s">
        <v>140</v>
      </c>
      <c r="T202" s="100" t="s">
        <v>140</v>
      </c>
      <c r="U202" s="149" t="s">
        <v>140</v>
      </c>
      <c r="V202" s="155"/>
      <c r="W202" s="2"/>
      <c r="X202" s="2"/>
      <c r="Y202" s="120">
        <v>1E-4</v>
      </c>
    </row>
    <row r="203" spans="1:25">
      <c r="A203" s="126"/>
      <c r="B203" s="102" t="s">
        <v>141</v>
      </c>
      <c r="C203" s="90" t="s">
        <v>141</v>
      </c>
      <c r="D203" s="146" t="s">
        <v>144</v>
      </c>
      <c r="E203" s="147" t="s">
        <v>145</v>
      </c>
      <c r="F203" s="147" t="s">
        <v>146</v>
      </c>
      <c r="G203" s="147" t="s">
        <v>147</v>
      </c>
      <c r="H203" s="147" t="s">
        <v>142</v>
      </c>
      <c r="I203" s="147" t="s">
        <v>148</v>
      </c>
      <c r="J203" s="147" t="s">
        <v>149</v>
      </c>
      <c r="K203" s="147" t="s">
        <v>150</v>
      </c>
      <c r="L203" s="147" t="s">
        <v>151</v>
      </c>
      <c r="M203" s="147" t="s">
        <v>159</v>
      </c>
      <c r="N203" s="147" t="s">
        <v>160</v>
      </c>
      <c r="O203" s="147" t="s">
        <v>161</v>
      </c>
      <c r="P203" s="147" t="s">
        <v>162</v>
      </c>
      <c r="Q203" s="147" t="s">
        <v>163</v>
      </c>
      <c r="R203" s="147" t="s">
        <v>164</v>
      </c>
      <c r="S203" s="147" t="s">
        <v>165</v>
      </c>
      <c r="T203" s="147" t="s">
        <v>166</v>
      </c>
      <c r="U203" s="150" t="s">
        <v>167</v>
      </c>
      <c r="V203" s="155"/>
      <c r="W203" s="2"/>
      <c r="X203" s="2"/>
      <c r="Y203" s="120" t="s">
        <v>1</v>
      </c>
    </row>
    <row r="204" spans="1:25">
      <c r="A204" s="126"/>
      <c r="B204" s="102"/>
      <c r="C204" s="90"/>
      <c r="D204" s="91" t="s">
        <v>121</v>
      </c>
      <c r="E204" s="92" t="s">
        <v>168</v>
      </c>
      <c r="F204" s="92" t="s">
        <v>121</v>
      </c>
      <c r="G204" s="92" t="s">
        <v>168</v>
      </c>
      <c r="H204" s="92" t="s">
        <v>121</v>
      </c>
      <c r="I204" s="92" t="s">
        <v>121</v>
      </c>
      <c r="J204" s="92" t="s">
        <v>121</v>
      </c>
      <c r="K204" s="92" t="s">
        <v>168</v>
      </c>
      <c r="L204" s="92" t="s">
        <v>122</v>
      </c>
      <c r="M204" s="92" t="s">
        <v>122</v>
      </c>
      <c r="N204" s="92" t="s">
        <v>121</v>
      </c>
      <c r="O204" s="92" t="s">
        <v>121</v>
      </c>
      <c r="P204" s="92" t="s">
        <v>168</v>
      </c>
      <c r="Q204" s="92" t="s">
        <v>121</v>
      </c>
      <c r="R204" s="92" t="s">
        <v>121</v>
      </c>
      <c r="S204" s="92" t="s">
        <v>121</v>
      </c>
      <c r="T204" s="92" t="s">
        <v>121</v>
      </c>
      <c r="U204" s="151" t="s">
        <v>168</v>
      </c>
      <c r="V204" s="155"/>
      <c r="W204" s="2"/>
      <c r="X204" s="2"/>
      <c r="Y204" s="120">
        <v>2</v>
      </c>
    </row>
    <row r="205" spans="1:25">
      <c r="A205" s="126"/>
      <c r="B205" s="102"/>
      <c r="C205" s="90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52"/>
      <c r="V205" s="155"/>
      <c r="W205" s="2"/>
      <c r="X205" s="2"/>
      <c r="Y205" s="120">
        <v>3</v>
      </c>
    </row>
    <row r="206" spans="1:25">
      <c r="A206" s="126"/>
      <c r="B206" s="101">
        <v>1</v>
      </c>
      <c r="C206" s="97">
        <v>1</v>
      </c>
      <c r="D206" s="106">
        <v>1.1246999715876882</v>
      </c>
      <c r="E206" s="106">
        <v>1.1499999709485564</v>
      </c>
      <c r="F206" s="107">
        <v>1.1864248845136953</v>
      </c>
      <c r="G206" s="106">
        <v>1.0799999727169052</v>
      </c>
      <c r="H206" s="107">
        <v>1.0999999722116627</v>
      </c>
      <c r="I206" s="106">
        <v>1.1025999721459812</v>
      </c>
      <c r="J206" s="107">
        <v>1.0899999724642839</v>
      </c>
      <c r="K206" s="106">
        <v>1.1399999712011775</v>
      </c>
      <c r="L206" s="106">
        <v>1.1599999706959352</v>
      </c>
      <c r="M206" s="106">
        <v>1.1349999713274883</v>
      </c>
      <c r="N206" s="106">
        <v>1.1238999716078979</v>
      </c>
      <c r="O206" s="106">
        <v>1.1358999713047524</v>
      </c>
      <c r="P206" s="106">
        <v>1.1799999701906927</v>
      </c>
      <c r="Q206" s="106">
        <v>1.1322999713956963</v>
      </c>
      <c r="R206" s="106">
        <v>1.143999971100129</v>
      </c>
      <c r="S206" s="106">
        <v>1.1899999699380714</v>
      </c>
      <c r="T206" s="106">
        <v>1.1389999712264398</v>
      </c>
      <c r="U206" s="149">
        <v>1.1529999708727701</v>
      </c>
      <c r="V206" s="218"/>
      <c r="W206" s="184"/>
      <c r="X206" s="184"/>
      <c r="Y206" s="120">
        <v>1E-4</v>
      </c>
    </row>
    <row r="207" spans="1:25">
      <c r="A207" s="126"/>
      <c r="B207" s="102">
        <v>1</v>
      </c>
      <c r="C207" s="90">
        <v>2</v>
      </c>
      <c r="D207" s="92">
        <v>1.1306499714373786</v>
      </c>
      <c r="E207" s="92">
        <v>1.1399999712011775</v>
      </c>
      <c r="F207" s="110">
        <v>1.1837842265668259</v>
      </c>
      <c r="G207" s="92">
        <v>1.0999999722116627</v>
      </c>
      <c r="H207" s="110">
        <v>1.0599999732221477</v>
      </c>
      <c r="I207" s="92">
        <v>1.1329999713780126</v>
      </c>
      <c r="J207" s="110">
        <v>1.1399999712011775</v>
      </c>
      <c r="K207" s="92">
        <v>1.1599999706959352</v>
      </c>
      <c r="L207" s="92">
        <v>1.1599999706959352</v>
      </c>
      <c r="M207" s="92">
        <v>1.1299999714537989</v>
      </c>
      <c r="N207" s="92">
        <v>1.1180999717544182</v>
      </c>
      <c r="O207" s="92">
        <v>1.1593999707110925</v>
      </c>
      <c r="P207" s="92">
        <v>1.1999999696854502</v>
      </c>
      <c r="Q207" s="92">
        <v>1.1347299713343091</v>
      </c>
      <c r="R207" s="92">
        <v>1.1369999712769641</v>
      </c>
      <c r="S207" s="92">
        <v>1.1799999701906927</v>
      </c>
      <c r="T207" s="92">
        <v>1.1499999709485564</v>
      </c>
      <c r="U207" s="151">
        <v>1.1679999704938382</v>
      </c>
      <c r="V207" s="218"/>
      <c r="W207" s="184"/>
      <c r="X207" s="184"/>
      <c r="Y207" s="120" t="e">
        <v>#N/A</v>
      </c>
    </row>
    <row r="208" spans="1:25">
      <c r="A208" s="126"/>
      <c r="B208" s="102">
        <v>1</v>
      </c>
      <c r="C208" s="90">
        <v>3</v>
      </c>
      <c r="D208" s="92">
        <v>1.1244999715927406</v>
      </c>
      <c r="E208" s="92">
        <v>1.1399999712011775</v>
      </c>
      <c r="F208" s="110">
        <v>1.175762083951833</v>
      </c>
      <c r="G208" s="92">
        <v>1.1399999712011777</v>
      </c>
      <c r="H208" s="110">
        <v>1.0699999729695264</v>
      </c>
      <c r="I208" s="92">
        <v>1.1320999714007485</v>
      </c>
      <c r="J208" s="110">
        <v>1.0899999724642839</v>
      </c>
      <c r="K208" s="141">
        <v>1.5499999608437065</v>
      </c>
      <c r="L208" s="94">
        <v>1.1699999704433137</v>
      </c>
      <c r="M208" s="94">
        <v>1.1449999710748671</v>
      </c>
      <c r="N208" s="94">
        <v>1.1248999715826358</v>
      </c>
      <c r="O208" s="94">
        <v>1.1513999709131895</v>
      </c>
      <c r="P208" s="94">
        <v>1.2099999694328289</v>
      </c>
      <c r="Q208" s="94">
        <v>1.1539399708490237</v>
      </c>
      <c r="R208" s="94">
        <v>1.1339999713527504</v>
      </c>
      <c r="S208" s="94">
        <v>1.1799999701906927</v>
      </c>
      <c r="T208" s="92">
        <v>1.1179999717569444</v>
      </c>
      <c r="U208" s="151">
        <v>1.1509999709232943</v>
      </c>
      <c r="V208" s="218"/>
      <c r="W208" s="184"/>
      <c r="X208" s="184"/>
      <c r="Y208" s="120">
        <v>16</v>
      </c>
    </row>
    <row r="209" spans="1:25">
      <c r="A209" s="126"/>
      <c r="B209" s="102">
        <v>1</v>
      </c>
      <c r="C209" s="90">
        <v>4</v>
      </c>
      <c r="D209" s="92">
        <v>1.1510999709207681</v>
      </c>
      <c r="E209" s="92">
        <v>1.1499999709485564</v>
      </c>
      <c r="F209" s="110">
        <v>1.1584918420545114</v>
      </c>
      <c r="G209" s="92">
        <v>1.1299999714537989</v>
      </c>
      <c r="H209" s="110">
        <v>1.1199999717064202</v>
      </c>
      <c r="I209" s="92">
        <v>1.1071999720297754</v>
      </c>
      <c r="J209" s="110">
        <v>1.0799999727169052</v>
      </c>
      <c r="K209" s="110">
        <v>1.1299999714537989</v>
      </c>
      <c r="L209" s="94">
        <v>1.1499999709485564</v>
      </c>
      <c r="M209" s="94">
        <v>1.1049999720853518</v>
      </c>
      <c r="N209" s="94">
        <v>1.1096999719666201</v>
      </c>
      <c r="O209" s="94">
        <v>1.1493999709637137</v>
      </c>
      <c r="P209" s="141">
        <v>1.2999999671592377</v>
      </c>
      <c r="Q209" s="94">
        <v>1.0952799723308999</v>
      </c>
      <c r="R209" s="94">
        <v>1.1459999710496049</v>
      </c>
      <c r="S209" s="94">
        <v>1.1899999699380714</v>
      </c>
      <c r="T209" s="92">
        <v>1.127999971504323</v>
      </c>
      <c r="U209" s="151">
        <v>1.1189999717316823</v>
      </c>
      <c r="V209" s="218"/>
      <c r="W209" s="184"/>
      <c r="X209" s="184"/>
      <c r="Y209" s="120">
        <v>1.1371453893361754</v>
      </c>
    </row>
    <row r="210" spans="1:25">
      <c r="A210" s="126"/>
      <c r="B210" s="102">
        <v>1</v>
      </c>
      <c r="C210" s="90">
        <v>5</v>
      </c>
      <c r="D210" s="92">
        <v>1.1157499718137842</v>
      </c>
      <c r="E210" s="92">
        <v>1.1299999714537989</v>
      </c>
      <c r="F210" s="92">
        <v>1.1677004299449725</v>
      </c>
      <c r="G210" s="92">
        <v>1.1099999719590414</v>
      </c>
      <c r="H210" s="92">
        <v>1.1099999719590414</v>
      </c>
      <c r="I210" s="92">
        <v>1.0934999723758665</v>
      </c>
      <c r="J210" s="92">
        <v>1.0999999722116629</v>
      </c>
      <c r="K210" s="92">
        <v>1.1449999710748671</v>
      </c>
      <c r="L210" s="92">
        <v>1.1549999708222458</v>
      </c>
      <c r="M210" s="92">
        <v>1.1499999709485564</v>
      </c>
      <c r="N210" s="92">
        <v>1.1142999718504143</v>
      </c>
      <c r="O210" s="92">
        <v>1.1340999713502242</v>
      </c>
      <c r="P210" s="92">
        <v>1.1999999696854502</v>
      </c>
      <c r="Q210" s="92">
        <v>1.1308699714318209</v>
      </c>
      <c r="R210" s="92">
        <v>1.1309999714285368</v>
      </c>
      <c r="S210" s="92">
        <v>1.1999999696854502</v>
      </c>
      <c r="T210" s="92">
        <v>1.1249999715801096</v>
      </c>
      <c r="U210" s="151">
        <v>1.1459999710496049</v>
      </c>
      <c r="V210" s="218"/>
      <c r="W210" s="184"/>
      <c r="X210" s="184"/>
      <c r="Y210" s="121"/>
    </row>
    <row r="211" spans="1:25">
      <c r="A211" s="126"/>
      <c r="B211" s="102">
        <v>1</v>
      </c>
      <c r="C211" s="90">
        <v>6</v>
      </c>
      <c r="D211" s="142">
        <v>1.0680999730175245</v>
      </c>
      <c r="E211" s="92">
        <v>1.1399999712011775</v>
      </c>
      <c r="F211" s="92">
        <v>1.1614784035903767</v>
      </c>
      <c r="G211" s="92">
        <v>1.1599999706959352</v>
      </c>
      <c r="H211" s="92">
        <v>1.0499999734747689</v>
      </c>
      <c r="I211" s="92">
        <v>1.0670999730427866</v>
      </c>
      <c r="J211" s="92">
        <v>1.0599999732221477</v>
      </c>
      <c r="K211" s="92">
        <v>1.1549999708222458</v>
      </c>
      <c r="L211" s="92">
        <v>1.1449999710748671</v>
      </c>
      <c r="M211" s="92">
        <v>1.1149999718327308</v>
      </c>
      <c r="N211" s="92">
        <v>1.1122999719009385</v>
      </c>
      <c r="O211" s="92">
        <v>1.1470999710218166</v>
      </c>
      <c r="P211" s="92">
        <v>1.1699999704433139</v>
      </c>
      <c r="Q211" s="92">
        <v>1.0998999722141891</v>
      </c>
      <c r="R211" s="92">
        <v>1.1489999709738186</v>
      </c>
      <c r="S211" s="92">
        <v>1.1799999701906927</v>
      </c>
      <c r="T211" s="92">
        <v>1.151999970898032</v>
      </c>
      <c r="U211" s="151">
        <v>1.1409999711759156</v>
      </c>
      <c r="V211" s="218"/>
      <c r="W211" s="184"/>
      <c r="X211" s="184"/>
      <c r="Y211" s="121"/>
    </row>
    <row r="212" spans="1:25">
      <c r="A212" s="126"/>
      <c r="B212" s="103" t="s">
        <v>154</v>
      </c>
      <c r="C212" s="95"/>
      <c r="D212" s="111">
        <v>1.1191333050616474</v>
      </c>
      <c r="E212" s="111">
        <v>1.1416666378257407</v>
      </c>
      <c r="F212" s="111">
        <v>1.1722736451037024</v>
      </c>
      <c r="G212" s="111">
        <v>1.1199999717064202</v>
      </c>
      <c r="H212" s="111">
        <v>1.0849999725905946</v>
      </c>
      <c r="I212" s="111">
        <v>1.1059166387288617</v>
      </c>
      <c r="J212" s="111">
        <v>1.0933333057134103</v>
      </c>
      <c r="K212" s="111">
        <v>1.2133333026819553</v>
      </c>
      <c r="L212" s="111">
        <v>1.1566666374468089</v>
      </c>
      <c r="M212" s="111">
        <v>1.1299999714537989</v>
      </c>
      <c r="N212" s="111">
        <v>1.1171999717771541</v>
      </c>
      <c r="O212" s="111">
        <v>1.1462166377107981</v>
      </c>
      <c r="P212" s="111">
        <v>1.2099999694328289</v>
      </c>
      <c r="Q212" s="111">
        <v>1.1245033049259898</v>
      </c>
      <c r="R212" s="111">
        <v>1.1401666378636339</v>
      </c>
      <c r="S212" s="111">
        <v>1.1866666366889451</v>
      </c>
      <c r="T212" s="111">
        <v>1.135333304652401</v>
      </c>
      <c r="U212" s="219">
        <v>1.1463333043745176</v>
      </c>
      <c r="V212" s="218"/>
      <c r="W212" s="184"/>
      <c r="X212" s="184"/>
      <c r="Y212" s="121"/>
    </row>
    <row r="213" spans="1:25">
      <c r="A213" s="126"/>
      <c r="B213" s="2" t="s">
        <v>155</v>
      </c>
      <c r="C213" s="122"/>
      <c r="D213" s="94">
        <v>1.1245999715902144</v>
      </c>
      <c r="E213" s="94">
        <v>1.1399999712011775</v>
      </c>
      <c r="F213" s="94">
        <v>1.1717312569484026</v>
      </c>
      <c r="G213" s="94">
        <v>1.1199999717064202</v>
      </c>
      <c r="H213" s="94">
        <v>1.0849999725905946</v>
      </c>
      <c r="I213" s="94">
        <v>1.1048999720878783</v>
      </c>
      <c r="J213" s="94">
        <v>1.0899999724642839</v>
      </c>
      <c r="K213" s="94">
        <v>1.1499999709485564</v>
      </c>
      <c r="L213" s="94">
        <v>1.1574999707590905</v>
      </c>
      <c r="M213" s="94">
        <v>1.1324999713906436</v>
      </c>
      <c r="N213" s="94">
        <v>1.1161999718024163</v>
      </c>
      <c r="O213" s="94">
        <v>1.1482499709927652</v>
      </c>
      <c r="P213" s="94">
        <v>1.1999999696854502</v>
      </c>
      <c r="Q213" s="94">
        <v>1.1315849714137585</v>
      </c>
      <c r="R213" s="94">
        <v>1.1404999711885466</v>
      </c>
      <c r="S213" s="94">
        <v>1.1849999700643821</v>
      </c>
      <c r="T213" s="94">
        <v>1.1334999713653815</v>
      </c>
      <c r="U213" s="153">
        <v>1.1484999709864496</v>
      </c>
      <c r="V213" s="218"/>
      <c r="W213" s="184"/>
      <c r="X213" s="184"/>
      <c r="Y213" s="121"/>
    </row>
    <row r="214" spans="1:25">
      <c r="A214" s="126"/>
      <c r="B214" s="2" t="s">
        <v>156</v>
      </c>
      <c r="C214" s="122"/>
      <c r="D214" s="112">
        <v>2.767720412114804E-2</v>
      </c>
      <c r="E214" s="112">
        <v>7.527726336924472E-3</v>
      </c>
      <c r="F214" s="112">
        <v>1.1595774226510666E-2</v>
      </c>
      <c r="G214" s="112">
        <v>2.8982752760212942E-2</v>
      </c>
      <c r="H214" s="112">
        <v>2.8809719853981109E-2</v>
      </c>
      <c r="I214" s="112">
        <v>2.4870175620934441E-2</v>
      </c>
      <c r="J214" s="112">
        <v>2.6583202044954263E-2</v>
      </c>
      <c r="K214" s="112">
        <v>0.16527754017564678</v>
      </c>
      <c r="L214" s="112">
        <v>8.7559501365151535E-3</v>
      </c>
      <c r="M214" s="112">
        <v>1.7320507638135998E-2</v>
      </c>
      <c r="N214" s="112">
        <v>6.2235036790456539E-3</v>
      </c>
      <c r="O214" s="112">
        <v>9.6418702526867763E-3</v>
      </c>
      <c r="P214" s="112">
        <v>4.6475798980411542E-2</v>
      </c>
      <c r="Q214" s="112">
        <v>2.2502229246981156E-2</v>
      </c>
      <c r="R214" s="112">
        <v>7.1949054233668951E-3</v>
      </c>
      <c r="S214" s="112">
        <v>8.1649656030128755E-3</v>
      </c>
      <c r="T214" s="112">
        <v>1.3909229198338339E-2</v>
      </c>
      <c r="U214" s="220">
        <v>1.619464891301569E-2</v>
      </c>
      <c r="V214" s="221"/>
      <c r="W214" s="209"/>
      <c r="X214" s="209"/>
      <c r="Y214" s="123"/>
    </row>
    <row r="215" spans="1:25">
      <c r="A215" s="126"/>
      <c r="B215" s="2" t="s">
        <v>93</v>
      </c>
      <c r="C215" s="122"/>
      <c r="D215" s="96">
        <v>2.4730927045034587E-2</v>
      </c>
      <c r="E215" s="96">
        <v>6.5936290748240933E-3</v>
      </c>
      <c r="F215" s="96">
        <v>9.8916957443710794E-3</v>
      </c>
      <c r="G215" s="96">
        <v>2.5877458475338285E-2</v>
      </c>
      <c r="H215" s="96">
        <v>2.6552737863387896E-2</v>
      </c>
      <c r="I215" s="96">
        <v>2.2488291386519123E-2</v>
      </c>
      <c r="J215" s="96">
        <v>2.4313904923630288E-2</v>
      </c>
      <c r="K215" s="96">
        <v>0.13621775633316652</v>
      </c>
      <c r="L215" s="96">
        <v>7.5699859000366559E-3</v>
      </c>
      <c r="M215" s="96">
        <v>1.5327883252821977E-2</v>
      </c>
      <c r="N215" s="96">
        <v>5.5706264198573082E-3</v>
      </c>
      <c r="O215" s="96">
        <v>8.4119091762123906E-3</v>
      </c>
      <c r="P215" s="96">
        <v>3.8409752193792571E-2</v>
      </c>
      <c r="Q215" s="96">
        <v>2.0010816463062471E-2</v>
      </c>
      <c r="R215" s="96">
        <v>6.3103981334239135E-3</v>
      </c>
      <c r="S215" s="96">
        <v>6.8805891651212876E-3</v>
      </c>
      <c r="T215" s="96">
        <v>1.2251229785421343E-2</v>
      </c>
      <c r="U215" s="154">
        <v>1.4127347474958077E-2</v>
      </c>
      <c r="V215" s="155"/>
      <c r="W215" s="2"/>
      <c r="X215" s="2"/>
      <c r="Y215" s="124"/>
    </row>
    <row r="216" spans="1:25">
      <c r="A216" s="126"/>
      <c r="B216" s="104" t="s">
        <v>157</v>
      </c>
      <c r="C216" s="122"/>
      <c r="D216" s="96">
        <v>-1.5839737331250769E-2</v>
      </c>
      <c r="E216" s="96">
        <v>3.9759634361307139E-3</v>
      </c>
      <c r="F216" s="96">
        <v>3.0891613418081665E-2</v>
      </c>
      <c r="G216" s="96">
        <v>-1.5077594994043819E-2</v>
      </c>
      <c r="H216" s="96">
        <v>-4.5856420150479971E-2</v>
      </c>
      <c r="I216" s="96">
        <v>-2.746240797365751E-2</v>
      </c>
      <c r="J216" s="96">
        <v>-3.8528128446566612E-2</v>
      </c>
      <c r="K216" s="96">
        <v>6.6999272089785844E-2</v>
      </c>
      <c r="L216" s="96">
        <v>1.7166888503174826E-2</v>
      </c>
      <c r="M216" s="96">
        <v>-6.2836449493478552E-3</v>
      </c>
      <c r="N216" s="96">
        <v>-1.7539901006558778E-2</v>
      </c>
      <c r="O216" s="96">
        <v>7.977210706467508E-3</v>
      </c>
      <c r="P216" s="96">
        <v>6.4067955408220412E-2</v>
      </c>
      <c r="Q216" s="96">
        <v>-1.1117386157248998E-2</v>
      </c>
      <c r="R216" s="96">
        <v>2.6568709294263471E-3</v>
      </c>
      <c r="S216" s="96">
        <v>4.3548738637263051E-2</v>
      </c>
      <c r="T216" s="96">
        <v>-1.5935382588432301E-3</v>
      </c>
      <c r="U216" s="154">
        <v>8.0798067903224968E-3</v>
      </c>
      <c r="V216" s="155"/>
      <c r="W216" s="2"/>
      <c r="X216" s="2"/>
      <c r="Y216" s="124"/>
    </row>
    <row r="217" spans="1:25">
      <c r="B217" s="132"/>
      <c r="C217" s="103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</row>
    <row r="218" spans="1:25">
      <c r="B218" s="135" t="s">
        <v>226</v>
      </c>
      <c r="Y218" s="120" t="s">
        <v>169</v>
      </c>
    </row>
    <row r="219" spans="1:25">
      <c r="A219" s="113" t="s">
        <v>33</v>
      </c>
      <c r="B219" s="101" t="s">
        <v>118</v>
      </c>
      <c r="C219" s="98" t="s">
        <v>119</v>
      </c>
      <c r="D219" s="99" t="s">
        <v>140</v>
      </c>
      <c r="E219" s="14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20">
        <v>1</v>
      </c>
    </row>
    <row r="220" spans="1:25">
      <c r="A220" s="126"/>
      <c r="B220" s="102" t="s">
        <v>141</v>
      </c>
      <c r="C220" s="90" t="s">
        <v>141</v>
      </c>
      <c r="D220" s="146" t="s">
        <v>142</v>
      </c>
      <c r="E220" s="14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20" t="s">
        <v>3</v>
      </c>
    </row>
    <row r="221" spans="1:25">
      <c r="A221" s="126"/>
      <c r="B221" s="102"/>
      <c r="C221" s="90"/>
      <c r="D221" s="91" t="s">
        <v>152</v>
      </c>
      <c r="E221" s="14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20">
        <v>2</v>
      </c>
    </row>
    <row r="222" spans="1:25">
      <c r="A222" s="126"/>
      <c r="B222" s="102"/>
      <c r="C222" s="90"/>
      <c r="D222" s="117"/>
      <c r="E222" s="14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20">
        <v>2</v>
      </c>
    </row>
    <row r="223" spans="1:25">
      <c r="A223" s="126"/>
      <c r="B223" s="101">
        <v>1</v>
      </c>
      <c r="C223" s="97">
        <v>1</v>
      </c>
      <c r="D223" s="106">
        <v>2.75</v>
      </c>
      <c r="E223" s="14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20">
        <v>1</v>
      </c>
    </row>
    <row r="224" spans="1:25">
      <c r="A224" s="126"/>
      <c r="B224" s="102">
        <v>1</v>
      </c>
      <c r="C224" s="90">
        <v>2</v>
      </c>
      <c r="D224" s="92">
        <v>2.8</v>
      </c>
      <c r="E224" s="14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20">
        <v>12</v>
      </c>
    </row>
    <row r="225" spans="1:25">
      <c r="A225" s="126"/>
      <c r="B225" s="103" t="s">
        <v>154</v>
      </c>
      <c r="C225" s="95"/>
      <c r="D225" s="111">
        <v>2.7749999999999999</v>
      </c>
      <c r="E225" s="14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21"/>
    </row>
    <row r="226" spans="1:25">
      <c r="A226" s="126"/>
      <c r="B226" s="2" t="s">
        <v>155</v>
      </c>
      <c r="C226" s="122"/>
      <c r="D226" s="94">
        <v>2.7749999999999999</v>
      </c>
      <c r="E226" s="14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21">
        <v>2.7749999999999999</v>
      </c>
    </row>
    <row r="227" spans="1:25">
      <c r="A227" s="126"/>
      <c r="B227" s="2" t="s">
        <v>156</v>
      </c>
      <c r="C227" s="122"/>
      <c r="D227" s="94">
        <v>3.5355339059327251E-2</v>
      </c>
      <c r="E227" s="183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21"/>
    </row>
    <row r="228" spans="1:25">
      <c r="A228" s="126"/>
      <c r="B228" s="2" t="s">
        <v>93</v>
      </c>
      <c r="C228" s="122"/>
      <c r="D228" s="96">
        <v>1.2740662724081893E-2</v>
      </c>
      <c r="E228" s="14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24"/>
    </row>
    <row r="229" spans="1:25">
      <c r="A229" s="126"/>
      <c r="B229" s="104" t="s">
        <v>157</v>
      </c>
      <c r="C229" s="122"/>
      <c r="D229" s="96">
        <v>0</v>
      </c>
      <c r="E229" s="14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24"/>
    </row>
    <row r="230" spans="1:25">
      <c r="B230" s="132"/>
      <c r="C230" s="103"/>
      <c r="D230" s="119"/>
    </row>
    <row r="231" spans="1:25">
      <c r="B231" s="135" t="s">
        <v>227</v>
      </c>
      <c r="Y231" s="120" t="s">
        <v>169</v>
      </c>
    </row>
    <row r="232" spans="1:25">
      <c r="A232" s="113" t="s">
        <v>36</v>
      </c>
      <c r="B232" s="101" t="s">
        <v>118</v>
      </c>
      <c r="C232" s="98" t="s">
        <v>119</v>
      </c>
      <c r="D232" s="99" t="s">
        <v>140</v>
      </c>
      <c r="E232" s="14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20">
        <v>1</v>
      </c>
    </row>
    <row r="233" spans="1:25">
      <c r="A233" s="126"/>
      <c r="B233" s="102" t="s">
        <v>141</v>
      </c>
      <c r="C233" s="90" t="s">
        <v>141</v>
      </c>
      <c r="D233" s="146" t="s">
        <v>142</v>
      </c>
      <c r="E233" s="14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20" t="s">
        <v>3</v>
      </c>
    </row>
    <row r="234" spans="1:25">
      <c r="A234" s="126"/>
      <c r="B234" s="102"/>
      <c r="C234" s="90"/>
      <c r="D234" s="91" t="s">
        <v>152</v>
      </c>
      <c r="E234" s="14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20">
        <v>2</v>
      </c>
    </row>
    <row r="235" spans="1:25">
      <c r="A235" s="126"/>
      <c r="B235" s="102"/>
      <c r="C235" s="90"/>
      <c r="D235" s="117"/>
      <c r="E235" s="14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20">
        <v>2</v>
      </c>
    </row>
    <row r="236" spans="1:25">
      <c r="A236" s="126"/>
      <c r="B236" s="101">
        <v>1</v>
      </c>
      <c r="C236" s="97">
        <v>1</v>
      </c>
      <c r="D236" s="106">
        <v>1.6</v>
      </c>
      <c r="E236" s="14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20">
        <v>1</v>
      </c>
    </row>
    <row r="237" spans="1:25">
      <c r="A237" s="126"/>
      <c r="B237" s="102">
        <v>1</v>
      </c>
      <c r="C237" s="90">
        <v>2</v>
      </c>
      <c r="D237" s="92">
        <v>1.55</v>
      </c>
      <c r="E237" s="14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20">
        <v>13</v>
      </c>
    </row>
    <row r="238" spans="1:25">
      <c r="A238" s="126"/>
      <c r="B238" s="103" t="s">
        <v>154</v>
      </c>
      <c r="C238" s="95"/>
      <c r="D238" s="111">
        <v>1.5750000000000002</v>
      </c>
      <c r="E238" s="14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21"/>
    </row>
    <row r="239" spans="1:25">
      <c r="A239" s="126"/>
      <c r="B239" s="2" t="s">
        <v>155</v>
      </c>
      <c r="C239" s="122"/>
      <c r="D239" s="94">
        <v>1.5750000000000002</v>
      </c>
      <c r="E239" s="14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21">
        <v>1.575</v>
      </c>
    </row>
    <row r="240" spans="1:25">
      <c r="A240" s="126"/>
      <c r="B240" s="2" t="s">
        <v>156</v>
      </c>
      <c r="C240" s="122"/>
      <c r="D240" s="94">
        <v>3.5355339059327411E-2</v>
      </c>
      <c r="E240" s="183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21"/>
    </row>
    <row r="241" spans="1:25">
      <c r="A241" s="126"/>
      <c r="B241" s="2" t="s">
        <v>93</v>
      </c>
      <c r="C241" s="122"/>
      <c r="D241" s="96">
        <v>2.244783432338248E-2</v>
      </c>
      <c r="E241" s="14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24"/>
    </row>
    <row r="242" spans="1:25">
      <c r="A242" s="126"/>
      <c r="B242" s="104" t="s">
        <v>157</v>
      </c>
      <c r="C242" s="122"/>
      <c r="D242" s="96">
        <v>2.2204460492503131E-16</v>
      </c>
      <c r="E242" s="14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24"/>
    </row>
    <row r="243" spans="1:25">
      <c r="B243" s="132"/>
      <c r="C243" s="103"/>
      <c r="D243" s="119"/>
    </row>
    <row r="244" spans="1:25">
      <c r="B244" s="135" t="s">
        <v>228</v>
      </c>
      <c r="Y244" s="120" t="s">
        <v>169</v>
      </c>
    </row>
    <row r="245" spans="1:25">
      <c r="A245" s="113" t="s">
        <v>39</v>
      </c>
      <c r="B245" s="101" t="s">
        <v>118</v>
      </c>
      <c r="C245" s="98" t="s">
        <v>119</v>
      </c>
      <c r="D245" s="99" t="s">
        <v>140</v>
      </c>
      <c r="E245" s="14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20">
        <v>1</v>
      </c>
    </row>
    <row r="246" spans="1:25">
      <c r="A246" s="126"/>
      <c r="B246" s="102" t="s">
        <v>141</v>
      </c>
      <c r="C246" s="90" t="s">
        <v>141</v>
      </c>
      <c r="D246" s="146" t="s">
        <v>142</v>
      </c>
      <c r="E246" s="14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20" t="s">
        <v>3</v>
      </c>
    </row>
    <row r="247" spans="1:25">
      <c r="A247" s="126"/>
      <c r="B247" s="102"/>
      <c r="C247" s="90"/>
      <c r="D247" s="91" t="s">
        <v>152</v>
      </c>
      <c r="E247" s="14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20">
        <v>2</v>
      </c>
    </row>
    <row r="248" spans="1:25">
      <c r="A248" s="126"/>
      <c r="B248" s="102"/>
      <c r="C248" s="90"/>
      <c r="D248" s="117"/>
      <c r="E248" s="14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20">
        <v>2</v>
      </c>
    </row>
    <row r="249" spans="1:25">
      <c r="A249" s="126"/>
      <c r="B249" s="101">
        <v>1</v>
      </c>
      <c r="C249" s="97">
        <v>1</v>
      </c>
      <c r="D249" s="106">
        <v>0.8</v>
      </c>
      <c r="E249" s="14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20">
        <v>1</v>
      </c>
    </row>
    <row r="250" spans="1:25">
      <c r="A250" s="126"/>
      <c r="B250" s="102">
        <v>1</v>
      </c>
      <c r="C250" s="90">
        <v>2</v>
      </c>
      <c r="D250" s="92">
        <v>0.8</v>
      </c>
      <c r="E250" s="14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20">
        <v>14</v>
      </c>
    </row>
    <row r="251" spans="1:25">
      <c r="A251" s="126"/>
      <c r="B251" s="103" t="s">
        <v>154</v>
      </c>
      <c r="C251" s="95"/>
      <c r="D251" s="111">
        <v>0.8</v>
      </c>
      <c r="E251" s="14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21"/>
    </row>
    <row r="252" spans="1:25">
      <c r="A252" s="126"/>
      <c r="B252" s="2" t="s">
        <v>155</v>
      </c>
      <c r="C252" s="122"/>
      <c r="D252" s="94">
        <v>0.8</v>
      </c>
      <c r="E252" s="14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21">
        <v>0.8</v>
      </c>
    </row>
    <row r="253" spans="1:25">
      <c r="A253" s="126"/>
      <c r="B253" s="2" t="s">
        <v>156</v>
      </c>
      <c r="C253" s="122"/>
      <c r="D253" s="94">
        <v>0</v>
      </c>
      <c r="E253" s="183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21"/>
    </row>
    <row r="254" spans="1:25">
      <c r="A254" s="126"/>
      <c r="B254" s="2" t="s">
        <v>93</v>
      </c>
      <c r="C254" s="122"/>
      <c r="D254" s="96">
        <v>0</v>
      </c>
      <c r="E254" s="14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24"/>
    </row>
    <row r="255" spans="1:25">
      <c r="A255" s="126"/>
      <c r="B255" s="104" t="s">
        <v>157</v>
      </c>
      <c r="C255" s="122"/>
      <c r="D255" s="96">
        <v>0</v>
      </c>
      <c r="E255" s="14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24"/>
    </row>
    <row r="256" spans="1:25">
      <c r="B256" s="132"/>
      <c r="C256" s="103"/>
      <c r="D256" s="119"/>
    </row>
    <row r="257" spans="1:25">
      <c r="B257" s="135" t="s">
        <v>229</v>
      </c>
      <c r="Y257" s="120" t="s">
        <v>169</v>
      </c>
    </row>
    <row r="258" spans="1:25">
      <c r="A258" s="113" t="s">
        <v>51</v>
      </c>
      <c r="B258" s="101" t="s">
        <v>118</v>
      </c>
      <c r="C258" s="98" t="s">
        <v>119</v>
      </c>
      <c r="D258" s="99" t="s">
        <v>140</v>
      </c>
      <c r="E258" s="14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20">
        <v>1</v>
      </c>
    </row>
    <row r="259" spans="1:25">
      <c r="A259" s="126"/>
      <c r="B259" s="102" t="s">
        <v>141</v>
      </c>
      <c r="C259" s="90" t="s">
        <v>141</v>
      </c>
      <c r="D259" s="146" t="s">
        <v>143</v>
      </c>
      <c r="E259" s="14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20" t="s">
        <v>1</v>
      </c>
    </row>
    <row r="260" spans="1:25">
      <c r="A260" s="126"/>
      <c r="B260" s="102"/>
      <c r="C260" s="90"/>
      <c r="D260" s="91" t="s">
        <v>152</v>
      </c>
      <c r="E260" s="14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20">
        <v>2</v>
      </c>
    </row>
    <row r="261" spans="1:25">
      <c r="A261" s="126"/>
      <c r="B261" s="102"/>
      <c r="C261" s="90"/>
      <c r="D261" s="117"/>
      <c r="E261" s="14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20">
        <v>2</v>
      </c>
    </row>
    <row r="262" spans="1:25">
      <c r="A262" s="126"/>
      <c r="B262" s="101">
        <v>1</v>
      </c>
      <c r="C262" s="97">
        <v>1</v>
      </c>
      <c r="D262" s="106">
        <v>8.4</v>
      </c>
      <c r="E262" s="14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20">
        <v>1</v>
      </c>
    </row>
    <row r="263" spans="1:25">
      <c r="A263" s="126"/>
      <c r="B263" s="102">
        <v>1</v>
      </c>
      <c r="C263" s="90">
        <v>2</v>
      </c>
      <c r="D263" s="92">
        <v>8.6</v>
      </c>
      <c r="E263" s="14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20">
        <v>15</v>
      </c>
    </row>
    <row r="264" spans="1:25">
      <c r="A264" s="126"/>
      <c r="B264" s="102">
        <v>1</v>
      </c>
      <c r="C264" s="90">
        <v>3</v>
      </c>
      <c r="D264" s="92">
        <v>8.5</v>
      </c>
      <c r="E264" s="14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20">
        <v>16</v>
      </c>
    </row>
    <row r="265" spans="1:25">
      <c r="A265" s="126"/>
      <c r="B265" s="102">
        <v>1</v>
      </c>
      <c r="C265" s="90">
        <v>4</v>
      </c>
      <c r="D265" s="92">
        <v>8.6</v>
      </c>
      <c r="E265" s="14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20">
        <v>8.6333333333333293</v>
      </c>
    </row>
    <row r="266" spans="1:25">
      <c r="A266" s="126"/>
      <c r="B266" s="102">
        <v>1</v>
      </c>
      <c r="C266" s="90">
        <v>5</v>
      </c>
      <c r="D266" s="92">
        <v>9.1999999999999993</v>
      </c>
      <c r="E266" s="14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21"/>
    </row>
    <row r="267" spans="1:25">
      <c r="A267" s="126"/>
      <c r="B267" s="102">
        <v>1</v>
      </c>
      <c r="C267" s="90">
        <v>6</v>
      </c>
      <c r="D267" s="92">
        <v>8.5</v>
      </c>
      <c r="E267" s="14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21"/>
    </row>
    <row r="268" spans="1:25">
      <c r="A268" s="126"/>
      <c r="B268" s="103" t="s">
        <v>154</v>
      </c>
      <c r="C268" s="95"/>
      <c r="D268" s="111">
        <v>8.6333333333333329</v>
      </c>
      <c r="E268" s="14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21"/>
    </row>
    <row r="269" spans="1:25">
      <c r="A269" s="126"/>
      <c r="B269" s="2" t="s">
        <v>155</v>
      </c>
      <c r="C269" s="122"/>
      <c r="D269" s="94">
        <v>8.5500000000000007</v>
      </c>
      <c r="E269" s="14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21"/>
    </row>
    <row r="270" spans="1:25">
      <c r="A270" s="126"/>
      <c r="B270" s="2" t="s">
        <v>156</v>
      </c>
      <c r="C270" s="122"/>
      <c r="D270" s="94">
        <v>0.28751811537130401</v>
      </c>
      <c r="E270" s="183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21"/>
    </row>
    <row r="271" spans="1:25">
      <c r="A271" s="126"/>
      <c r="B271" s="2" t="s">
        <v>93</v>
      </c>
      <c r="C271" s="122"/>
      <c r="D271" s="96">
        <v>3.3303256606714751E-2</v>
      </c>
      <c r="E271" s="14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4"/>
    </row>
    <row r="272" spans="1:25">
      <c r="A272" s="126"/>
      <c r="B272" s="104" t="s">
        <v>157</v>
      </c>
      <c r="C272" s="122"/>
      <c r="D272" s="96">
        <v>4.4408920985006262E-16</v>
      </c>
      <c r="E272" s="14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24"/>
    </row>
    <row r="273" spans="1:25">
      <c r="B273" s="132"/>
      <c r="C273" s="103"/>
      <c r="D273" s="119"/>
    </row>
    <row r="274" spans="1:25">
      <c r="B274" s="135" t="s">
        <v>230</v>
      </c>
      <c r="Y274" s="120" t="s">
        <v>169</v>
      </c>
    </row>
    <row r="275" spans="1:25">
      <c r="A275" s="113" t="s">
        <v>42</v>
      </c>
      <c r="B275" s="101" t="s">
        <v>118</v>
      </c>
      <c r="C275" s="98" t="s">
        <v>119</v>
      </c>
      <c r="D275" s="99" t="s">
        <v>140</v>
      </c>
      <c r="E275" s="100" t="s">
        <v>140</v>
      </c>
      <c r="F275" s="14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20">
        <v>1</v>
      </c>
    </row>
    <row r="276" spans="1:25">
      <c r="A276" s="126"/>
      <c r="B276" s="102" t="s">
        <v>141</v>
      </c>
      <c r="C276" s="90" t="s">
        <v>141</v>
      </c>
      <c r="D276" s="146" t="s">
        <v>142</v>
      </c>
      <c r="E276" s="147" t="s">
        <v>143</v>
      </c>
      <c r="F276" s="14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20" t="s">
        <v>3</v>
      </c>
    </row>
    <row r="277" spans="1:25">
      <c r="A277" s="126"/>
      <c r="B277" s="102"/>
      <c r="C277" s="90"/>
      <c r="D277" s="91" t="s">
        <v>152</v>
      </c>
      <c r="E277" s="92" t="s">
        <v>152</v>
      </c>
      <c r="F277" s="14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20">
        <v>1</v>
      </c>
    </row>
    <row r="278" spans="1:25">
      <c r="A278" s="126"/>
      <c r="B278" s="102"/>
      <c r="C278" s="90"/>
      <c r="D278" s="117"/>
      <c r="E278" s="117"/>
      <c r="F278" s="14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20">
        <v>1</v>
      </c>
    </row>
    <row r="279" spans="1:25">
      <c r="A279" s="126"/>
      <c r="B279" s="101">
        <v>1</v>
      </c>
      <c r="C279" s="97">
        <v>1</v>
      </c>
      <c r="D279" s="193"/>
      <c r="E279" s="193">
        <v>22.7</v>
      </c>
      <c r="F279" s="194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6">
        <v>1</v>
      </c>
    </row>
    <row r="280" spans="1:25">
      <c r="A280" s="126"/>
      <c r="B280" s="102">
        <v>1</v>
      </c>
      <c r="C280" s="90">
        <v>2</v>
      </c>
      <c r="D280" s="197">
        <v>14.8</v>
      </c>
      <c r="E280" s="197">
        <v>23</v>
      </c>
      <c r="F280" s="194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6">
        <v>16</v>
      </c>
    </row>
    <row r="281" spans="1:25">
      <c r="A281" s="126"/>
      <c r="B281" s="102">
        <v>1</v>
      </c>
      <c r="C281" s="90">
        <v>3</v>
      </c>
      <c r="D281" s="197"/>
      <c r="E281" s="197">
        <v>22.6</v>
      </c>
      <c r="F281" s="194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6">
        <v>16</v>
      </c>
    </row>
    <row r="282" spans="1:25">
      <c r="A282" s="126"/>
      <c r="B282" s="102">
        <v>1</v>
      </c>
      <c r="C282" s="90">
        <v>4</v>
      </c>
      <c r="D282" s="197"/>
      <c r="E282" s="197">
        <v>22.7</v>
      </c>
      <c r="F282" s="194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6">
        <v>18.941666666666698</v>
      </c>
    </row>
    <row r="283" spans="1:25">
      <c r="A283" s="126"/>
      <c r="B283" s="102">
        <v>1</v>
      </c>
      <c r="C283" s="90">
        <v>5</v>
      </c>
      <c r="D283" s="197">
        <v>15</v>
      </c>
      <c r="E283" s="197">
        <v>24.1</v>
      </c>
      <c r="F283" s="194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8"/>
    </row>
    <row r="284" spans="1:25">
      <c r="A284" s="126"/>
      <c r="B284" s="102">
        <v>1</v>
      </c>
      <c r="C284" s="90">
        <v>6</v>
      </c>
      <c r="D284" s="197"/>
      <c r="E284" s="197">
        <v>22.8</v>
      </c>
      <c r="F284" s="194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8"/>
    </row>
    <row r="285" spans="1:25">
      <c r="A285" s="126"/>
      <c r="B285" s="103" t="s">
        <v>154</v>
      </c>
      <c r="C285" s="95"/>
      <c r="D285" s="199">
        <v>14.9</v>
      </c>
      <c r="E285" s="199">
        <v>22.983333333333338</v>
      </c>
      <c r="F285" s="194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8"/>
    </row>
    <row r="286" spans="1:25">
      <c r="A286" s="126"/>
      <c r="B286" s="2" t="s">
        <v>155</v>
      </c>
      <c r="C286" s="122"/>
      <c r="D286" s="200">
        <v>14.9</v>
      </c>
      <c r="E286" s="200">
        <v>22.75</v>
      </c>
      <c r="F286" s="194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8"/>
    </row>
    <row r="287" spans="1:25">
      <c r="A287" s="126"/>
      <c r="B287" s="2" t="s">
        <v>156</v>
      </c>
      <c r="C287" s="122"/>
      <c r="D287" s="200">
        <v>0.141421356237309</v>
      </c>
      <c r="E287" s="200">
        <v>0.56361925682739689</v>
      </c>
      <c r="F287" s="194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8"/>
    </row>
    <row r="288" spans="1:25">
      <c r="A288" s="126"/>
      <c r="B288" s="2" t="s">
        <v>93</v>
      </c>
      <c r="C288" s="122"/>
      <c r="D288" s="96">
        <v>9.4913661904234229E-3</v>
      </c>
      <c r="E288" s="96">
        <v>2.452295533694257E-2</v>
      </c>
      <c r="F288" s="14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24"/>
    </row>
    <row r="289" spans="1:25">
      <c r="A289" s="126"/>
      <c r="B289" s="104" t="s">
        <v>157</v>
      </c>
      <c r="C289" s="122"/>
      <c r="D289" s="96">
        <v>-0.21337439507259259</v>
      </c>
      <c r="E289" s="96">
        <v>0.21337439507258948</v>
      </c>
      <c r="F289" s="14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24"/>
    </row>
    <row r="290" spans="1:25">
      <c r="B290" s="132"/>
      <c r="C290" s="103"/>
      <c r="D290" s="119"/>
      <c r="E290" s="119"/>
    </row>
    <row r="291" spans="1:25">
      <c r="B291" s="135" t="s">
        <v>231</v>
      </c>
      <c r="Y291" s="120" t="s">
        <v>169</v>
      </c>
    </row>
    <row r="292" spans="1:25">
      <c r="A292" s="113" t="s">
        <v>5</v>
      </c>
      <c r="B292" s="101" t="s">
        <v>118</v>
      </c>
      <c r="C292" s="98" t="s">
        <v>119</v>
      </c>
      <c r="D292" s="99" t="s">
        <v>140</v>
      </c>
      <c r="E292" s="14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20">
        <v>1</v>
      </c>
    </row>
    <row r="293" spans="1:25">
      <c r="A293" s="126"/>
      <c r="B293" s="102" t="s">
        <v>141</v>
      </c>
      <c r="C293" s="90" t="s">
        <v>141</v>
      </c>
      <c r="D293" s="146" t="s">
        <v>142</v>
      </c>
      <c r="E293" s="14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20" t="s">
        <v>3</v>
      </c>
    </row>
    <row r="294" spans="1:25">
      <c r="A294" s="126"/>
      <c r="B294" s="102"/>
      <c r="C294" s="90"/>
      <c r="D294" s="91" t="s">
        <v>152</v>
      </c>
      <c r="E294" s="14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20">
        <v>2</v>
      </c>
    </row>
    <row r="295" spans="1:25">
      <c r="A295" s="126"/>
      <c r="B295" s="102"/>
      <c r="C295" s="90"/>
      <c r="D295" s="117"/>
      <c r="E295" s="14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20">
        <v>2</v>
      </c>
    </row>
    <row r="296" spans="1:25">
      <c r="A296" s="126"/>
      <c r="B296" s="101">
        <v>1</v>
      </c>
      <c r="C296" s="97">
        <v>1</v>
      </c>
      <c r="D296" s="106">
        <v>3.2</v>
      </c>
      <c r="E296" s="14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20">
        <v>1</v>
      </c>
    </row>
    <row r="297" spans="1:25">
      <c r="A297" s="126"/>
      <c r="B297" s="102">
        <v>1</v>
      </c>
      <c r="C297" s="90">
        <v>2</v>
      </c>
      <c r="D297" s="92">
        <v>3.6</v>
      </c>
      <c r="E297" s="14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20">
        <v>17</v>
      </c>
    </row>
    <row r="298" spans="1:25">
      <c r="A298" s="126"/>
      <c r="B298" s="103" t="s">
        <v>154</v>
      </c>
      <c r="C298" s="95"/>
      <c r="D298" s="111">
        <v>3.4000000000000004</v>
      </c>
      <c r="E298" s="14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21"/>
    </row>
    <row r="299" spans="1:25">
      <c r="A299" s="126"/>
      <c r="B299" s="2" t="s">
        <v>155</v>
      </c>
      <c r="C299" s="122"/>
      <c r="D299" s="94">
        <v>3.4000000000000004</v>
      </c>
      <c r="E299" s="14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21">
        <v>3.4</v>
      </c>
    </row>
    <row r="300" spans="1:25">
      <c r="A300" s="126"/>
      <c r="B300" s="2" t="s">
        <v>156</v>
      </c>
      <c r="C300" s="122"/>
      <c r="D300" s="94">
        <v>0.28284271247461895</v>
      </c>
      <c r="E300" s="183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21"/>
    </row>
    <row r="301" spans="1:25">
      <c r="A301" s="126"/>
      <c r="B301" s="2" t="s">
        <v>93</v>
      </c>
      <c r="C301" s="122"/>
      <c r="D301" s="96">
        <v>8.3189033080770275E-2</v>
      </c>
      <c r="E301" s="14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24"/>
    </row>
    <row r="302" spans="1:25">
      <c r="A302" s="126"/>
      <c r="B302" s="104" t="s">
        <v>157</v>
      </c>
      <c r="C302" s="122"/>
      <c r="D302" s="96">
        <v>2.2204460492503131E-16</v>
      </c>
      <c r="E302" s="14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24"/>
    </row>
    <row r="303" spans="1:25">
      <c r="B303" s="132"/>
      <c r="C303" s="103"/>
      <c r="D303" s="119"/>
    </row>
    <row r="304" spans="1:25">
      <c r="B304" s="135" t="s">
        <v>232</v>
      </c>
      <c r="Y304" s="120" t="s">
        <v>169</v>
      </c>
    </row>
    <row r="305" spans="1:25">
      <c r="A305" s="113" t="s">
        <v>8</v>
      </c>
      <c r="B305" s="101" t="s">
        <v>118</v>
      </c>
      <c r="C305" s="98" t="s">
        <v>119</v>
      </c>
      <c r="D305" s="99" t="s">
        <v>140</v>
      </c>
      <c r="E305" s="100" t="s">
        <v>140</v>
      </c>
      <c r="F305" s="14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20">
        <v>1</v>
      </c>
    </row>
    <row r="306" spans="1:25">
      <c r="A306" s="126"/>
      <c r="B306" s="102" t="s">
        <v>141</v>
      </c>
      <c r="C306" s="90" t="s">
        <v>141</v>
      </c>
      <c r="D306" s="146" t="s">
        <v>142</v>
      </c>
      <c r="E306" s="147" t="s">
        <v>143</v>
      </c>
      <c r="F306" s="14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20" t="s">
        <v>3</v>
      </c>
    </row>
    <row r="307" spans="1:25">
      <c r="A307" s="126"/>
      <c r="B307" s="102"/>
      <c r="C307" s="90"/>
      <c r="D307" s="91" t="s">
        <v>152</v>
      </c>
      <c r="E307" s="92" t="s">
        <v>152</v>
      </c>
      <c r="F307" s="14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20">
        <v>2</v>
      </c>
    </row>
    <row r="308" spans="1:25">
      <c r="A308" s="126"/>
      <c r="B308" s="102"/>
      <c r="C308" s="90"/>
      <c r="D308" s="117"/>
      <c r="E308" s="117"/>
      <c r="F308" s="14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20">
        <v>2</v>
      </c>
    </row>
    <row r="309" spans="1:25">
      <c r="A309" s="126"/>
      <c r="B309" s="101">
        <v>1</v>
      </c>
      <c r="C309" s="97">
        <v>1</v>
      </c>
      <c r="D309" s="106"/>
      <c r="E309" s="106">
        <v>1.4</v>
      </c>
      <c r="F309" s="14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20">
        <v>1</v>
      </c>
    </row>
    <row r="310" spans="1:25">
      <c r="A310" s="126"/>
      <c r="B310" s="102">
        <v>1</v>
      </c>
      <c r="C310" s="90">
        <v>2</v>
      </c>
      <c r="D310" s="92">
        <v>1.6</v>
      </c>
      <c r="E310" s="92">
        <v>1.4</v>
      </c>
      <c r="F310" s="14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20">
        <v>18</v>
      </c>
    </row>
    <row r="311" spans="1:25">
      <c r="A311" s="126"/>
      <c r="B311" s="102">
        <v>1</v>
      </c>
      <c r="C311" s="90">
        <v>3</v>
      </c>
      <c r="D311" s="92"/>
      <c r="E311" s="92">
        <v>1.3</v>
      </c>
      <c r="F311" s="14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20">
        <v>16</v>
      </c>
    </row>
    <row r="312" spans="1:25">
      <c r="A312" s="126"/>
      <c r="B312" s="102">
        <v>1</v>
      </c>
      <c r="C312" s="90">
        <v>4</v>
      </c>
      <c r="D312" s="92"/>
      <c r="E312" s="92">
        <v>2.6</v>
      </c>
      <c r="F312" s="14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20">
        <v>1.6</v>
      </c>
    </row>
    <row r="313" spans="1:25">
      <c r="A313" s="126"/>
      <c r="B313" s="102">
        <v>1</v>
      </c>
      <c r="C313" s="90">
        <v>5</v>
      </c>
      <c r="D313" s="92">
        <v>1.6</v>
      </c>
      <c r="E313" s="92">
        <v>1.5</v>
      </c>
      <c r="F313" s="14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21"/>
    </row>
    <row r="314" spans="1:25">
      <c r="A314" s="126"/>
      <c r="B314" s="102">
        <v>1</v>
      </c>
      <c r="C314" s="90">
        <v>6</v>
      </c>
      <c r="D314" s="92"/>
      <c r="E314" s="92">
        <v>1.4</v>
      </c>
      <c r="F314" s="14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21"/>
    </row>
    <row r="315" spans="1:25">
      <c r="A315" s="126"/>
      <c r="B315" s="103" t="s">
        <v>154</v>
      </c>
      <c r="C315" s="95"/>
      <c r="D315" s="111">
        <v>1.6</v>
      </c>
      <c r="E315" s="111">
        <v>1.5999999999999999</v>
      </c>
      <c r="F315" s="14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21"/>
    </row>
    <row r="316" spans="1:25">
      <c r="A316" s="126"/>
      <c r="B316" s="2" t="s">
        <v>155</v>
      </c>
      <c r="C316" s="122"/>
      <c r="D316" s="94">
        <v>1.6</v>
      </c>
      <c r="E316" s="94">
        <v>1.4</v>
      </c>
      <c r="F316" s="14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21"/>
    </row>
    <row r="317" spans="1:25">
      <c r="A317" s="126"/>
      <c r="B317" s="2" t="s">
        <v>156</v>
      </c>
      <c r="C317" s="122"/>
      <c r="D317" s="94">
        <v>0</v>
      </c>
      <c r="E317" s="94">
        <v>0.49396356140913927</v>
      </c>
      <c r="F317" s="183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21"/>
    </row>
    <row r="318" spans="1:25">
      <c r="A318" s="126"/>
      <c r="B318" s="2" t="s">
        <v>93</v>
      </c>
      <c r="C318" s="122"/>
      <c r="D318" s="96">
        <v>0</v>
      </c>
      <c r="E318" s="96">
        <v>0.30872722588071205</v>
      </c>
      <c r="F318" s="14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24"/>
    </row>
    <row r="319" spans="1:25">
      <c r="A319" s="126"/>
      <c r="B319" s="104" t="s">
        <v>157</v>
      </c>
      <c r="C319" s="122"/>
      <c r="D319" s="96">
        <v>0</v>
      </c>
      <c r="E319" s="96">
        <v>-1.1102230246251565E-16</v>
      </c>
      <c r="F319" s="14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24"/>
    </row>
    <row r="320" spans="1:25">
      <c r="B320" s="132"/>
      <c r="C320" s="103"/>
      <c r="D320" s="119"/>
      <c r="E320" s="119"/>
    </row>
    <row r="321" spans="1:25">
      <c r="B321" s="135" t="s">
        <v>233</v>
      </c>
      <c r="Y321" s="120" t="s">
        <v>169</v>
      </c>
    </row>
    <row r="322" spans="1:25">
      <c r="A322" s="113" t="s">
        <v>52</v>
      </c>
      <c r="B322" s="101" t="s">
        <v>118</v>
      </c>
      <c r="C322" s="98" t="s">
        <v>119</v>
      </c>
      <c r="D322" s="99" t="s">
        <v>140</v>
      </c>
      <c r="E322" s="14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20">
        <v>1</v>
      </c>
    </row>
    <row r="323" spans="1:25">
      <c r="A323" s="126"/>
      <c r="B323" s="102" t="s">
        <v>141</v>
      </c>
      <c r="C323" s="90" t="s">
        <v>141</v>
      </c>
      <c r="D323" s="146" t="s">
        <v>143</v>
      </c>
      <c r="E323" s="14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20" t="s">
        <v>3</v>
      </c>
    </row>
    <row r="324" spans="1:25">
      <c r="A324" s="126"/>
      <c r="B324" s="102"/>
      <c r="C324" s="90"/>
      <c r="D324" s="91" t="s">
        <v>152</v>
      </c>
      <c r="E324" s="14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20">
        <v>2</v>
      </c>
    </row>
    <row r="325" spans="1:25">
      <c r="A325" s="126"/>
      <c r="B325" s="102"/>
      <c r="C325" s="90"/>
      <c r="D325" s="117"/>
      <c r="E325" s="14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20">
        <v>2</v>
      </c>
    </row>
    <row r="326" spans="1:25">
      <c r="A326" s="126"/>
      <c r="B326" s="101">
        <v>1</v>
      </c>
      <c r="C326" s="97">
        <v>1</v>
      </c>
      <c r="D326" s="106" t="s">
        <v>113</v>
      </c>
      <c r="E326" s="14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20">
        <v>1</v>
      </c>
    </row>
    <row r="327" spans="1:25">
      <c r="A327" s="126"/>
      <c r="B327" s="102">
        <v>1</v>
      </c>
      <c r="C327" s="90">
        <v>2</v>
      </c>
      <c r="D327" s="92" t="s">
        <v>113</v>
      </c>
      <c r="E327" s="14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20">
        <v>19</v>
      </c>
    </row>
    <row r="328" spans="1:25">
      <c r="A328" s="126"/>
      <c r="B328" s="102">
        <v>1</v>
      </c>
      <c r="C328" s="90">
        <v>3</v>
      </c>
      <c r="D328" s="92" t="s">
        <v>113</v>
      </c>
      <c r="E328" s="14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20">
        <v>16</v>
      </c>
    </row>
    <row r="329" spans="1:25">
      <c r="A329" s="126"/>
      <c r="B329" s="102">
        <v>1</v>
      </c>
      <c r="C329" s="90">
        <v>4</v>
      </c>
      <c r="D329" s="92">
        <v>0.1</v>
      </c>
      <c r="E329" s="14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20" t="s">
        <v>113</v>
      </c>
    </row>
    <row r="330" spans="1:25">
      <c r="A330" s="126"/>
      <c r="B330" s="102">
        <v>1</v>
      </c>
      <c r="C330" s="90">
        <v>5</v>
      </c>
      <c r="D330" s="92" t="s">
        <v>113</v>
      </c>
      <c r="E330" s="14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21"/>
    </row>
    <row r="331" spans="1:25">
      <c r="A331" s="126"/>
      <c r="B331" s="102">
        <v>1</v>
      </c>
      <c r="C331" s="90">
        <v>6</v>
      </c>
      <c r="D331" s="92" t="s">
        <v>113</v>
      </c>
      <c r="E331" s="14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21"/>
    </row>
    <row r="332" spans="1:25">
      <c r="A332" s="126"/>
      <c r="B332" s="103" t="s">
        <v>154</v>
      </c>
      <c r="C332" s="95"/>
      <c r="D332" s="111">
        <v>0.1</v>
      </c>
      <c r="E332" s="14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21"/>
    </row>
    <row r="333" spans="1:25">
      <c r="A333" s="126"/>
      <c r="B333" s="2" t="s">
        <v>155</v>
      </c>
      <c r="C333" s="122"/>
      <c r="D333" s="94">
        <v>0.1</v>
      </c>
      <c r="E333" s="14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21"/>
    </row>
    <row r="334" spans="1:25">
      <c r="A334" s="126"/>
      <c r="B334" s="2" t="s">
        <v>156</v>
      </c>
      <c r="C334" s="122"/>
      <c r="D334" s="94" t="s">
        <v>334</v>
      </c>
      <c r="E334" s="183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21"/>
    </row>
    <row r="335" spans="1:25">
      <c r="A335" s="126"/>
      <c r="B335" s="2" t="s">
        <v>93</v>
      </c>
      <c r="C335" s="122"/>
      <c r="D335" s="96" t="s">
        <v>334</v>
      </c>
      <c r="E335" s="14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24"/>
    </row>
    <row r="336" spans="1:25">
      <c r="A336" s="126"/>
      <c r="B336" s="104" t="s">
        <v>157</v>
      </c>
      <c r="C336" s="122"/>
      <c r="D336" s="96" t="s">
        <v>334</v>
      </c>
      <c r="E336" s="14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24"/>
    </row>
    <row r="337" spans="1:25">
      <c r="B337" s="132"/>
      <c r="C337" s="103"/>
      <c r="D337" s="119"/>
    </row>
    <row r="338" spans="1:25">
      <c r="B338" s="135" t="s">
        <v>234</v>
      </c>
      <c r="Y338" s="120" t="s">
        <v>169</v>
      </c>
    </row>
    <row r="339" spans="1:25">
      <c r="A339" s="113" t="s">
        <v>11</v>
      </c>
      <c r="B339" s="101" t="s">
        <v>118</v>
      </c>
      <c r="C339" s="98" t="s">
        <v>119</v>
      </c>
      <c r="D339" s="99" t="s">
        <v>140</v>
      </c>
      <c r="E339" s="14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20">
        <v>1</v>
      </c>
    </row>
    <row r="340" spans="1:25">
      <c r="A340" s="126"/>
      <c r="B340" s="102" t="s">
        <v>141</v>
      </c>
      <c r="C340" s="90" t="s">
        <v>141</v>
      </c>
      <c r="D340" s="146" t="s">
        <v>142</v>
      </c>
      <c r="E340" s="14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20" t="s">
        <v>3</v>
      </c>
    </row>
    <row r="341" spans="1:25">
      <c r="A341" s="126"/>
      <c r="B341" s="102"/>
      <c r="C341" s="90"/>
      <c r="D341" s="91" t="s">
        <v>152</v>
      </c>
      <c r="E341" s="14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20">
        <v>2</v>
      </c>
    </row>
    <row r="342" spans="1:25">
      <c r="A342" s="126"/>
      <c r="B342" s="102"/>
      <c r="C342" s="90"/>
      <c r="D342" s="117"/>
      <c r="E342" s="14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20">
        <v>2</v>
      </c>
    </row>
    <row r="343" spans="1:25">
      <c r="A343" s="126"/>
      <c r="B343" s="101">
        <v>1</v>
      </c>
      <c r="C343" s="97">
        <v>1</v>
      </c>
      <c r="D343" s="106">
        <v>0.57999999999999996</v>
      </c>
      <c r="E343" s="14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20">
        <v>1</v>
      </c>
    </row>
    <row r="344" spans="1:25">
      <c r="A344" s="126"/>
      <c r="B344" s="102">
        <v>1</v>
      </c>
      <c r="C344" s="90">
        <v>2</v>
      </c>
      <c r="D344" s="92">
        <v>0.56000000000000005</v>
      </c>
      <c r="E344" s="14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20">
        <v>1</v>
      </c>
    </row>
    <row r="345" spans="1:25">
      <c r="A345" s="126"/>
      <c r="B345" s="103" t="s">
        <v>154</v>
      </c>
      <c r="C345" s="95"/>
      <c r="D345" s="111">
        <v>0.57000000000000006</v>
      </c>
      <c r="E345" s="14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21"/>
    </row>
    <row r="346" spans="1:25">
      <c r="A346" s="126"/>
      <c r="B346" s="2" t="s">
        <v>155</v>
      </c>
      <c r="C346" s="122"/>
      <c r="D346" s="94">
        <v>0.57000000000000006</v>
      </c>
      <c r="E346" s="14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21">
        <v>0.56999999999999995</v>
      </c>
    </row>
    <row r="347" spans="1:25">
      <c r="A347" s="126"/>
      <c r="B347" s="2" t="s">
        <v>156</v>
      </c>
      <c r="C347" s="122"/>
      <c r="D347" s="94">
        <v>1.4142135623730885E-2</v>
      </c>
      <c r="E347" s="183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21"/>
    </row>
    <row r="348" spans="1:25">
      <c r="A348" s="126"/>
      <c r="B348" s="2" t="s">
        <v>93</v>
      </c>
      <c r="C348" s="122"/>
      <c r="D348" s="96">
        <v>2.4810764252159445E-2</v>
      </c>
      <c r="E348" s="14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24"/>
    </row>
    <row r="349" spans="1:25">
      <c r="A349" s="126"/>
      <c r="B349" s="104" t="s">
        <v>157</v>
      </c>
      <c r="C349" s="122"/>
      <c r="D349" s="96">
        <v>2.2204460492503131E-16</v>
      </c>
      <c r="E349" s="14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24"/>
    </row>
    <row r="350" spans="1:25">
      <c r="B350" s="132"/>
      <c r="C350" s="103"/>
      <c r="D350" s="119"/>
    </row>
    <row r="351" spans="1:25">
      <c r="B351" s="135" t="s">
        <v>235</v>
      </c>
      <c r="Y351" s="120" t="s">
        <v>169</v>
      </c>
    </row>
    <row r="352" spans="1:25">
      <c r="A352" s="113" t="s">
        <v>14</v>
      </c>
      <c r="B352" s="101" t="s">
        <v>118</v>
      </c>
      <c r="C352" s="98" t="s">
        <v>119</v>
      </c>
      <c r="D352" s="99" t="s">
        <v>140</v>
      </c>
      <c r="E352" s="14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20">
        <v>1</v>
      </c>
    </row>
    <row r="353" spans="1:25">
      <c r="A353" s="126"/>
      <c r="B353" s="102" t="s">
        <v>141</v>
      </c>
      <c r="C353" s="90" t="s">
        <v>141</v>
      </c>
      <c r="D353" s="146" t="s">
        <v>142</v>
      </c>
      <c r="E353" s="14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20" t="s">
        <v>3</v>
      </c>
    </row>
    <row r="354" spans="1:25">
      <c r="A354" s="126"/>
      <c r="B354" s="102"/>
      <c r="C354" s="90"/>
      <c r="D354" s="91" t="s">
        <v>152</v>
      </c>
      <c r="E354" s="14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20">
        <v>2</v>
      </c>
    </row>
    <row r="355" spans="1:25">
      <c r="A355" s="126"/>
      <c r="B355" s="102"/>
      <c r="C355" s="90"/>
      <c r="D355" s="117"/>
      <c r="E355" s="14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20">
        <v>2</v>
      </c>
    </row>
    <row r="356" spans="1:25">
      <c r="A356" s="126"/>
      <c r="B356" s="101">
        <v>1</v>
      </c>
      <c r="C356" s="97">
        <v>1</v>
      </c>
      <c r="D356" s="106">
        <v>0.68</v>
      </c>
      <c r="E356" s="14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20">
        <v>1</v>
      </c>
    </row>
    <row r="357" spans="1:25">
      <c r="A357" s="126"/>
      <c r="B357" s="102">
        <v>1</v>
      </c>
      <c r="C357" s="90">
        <v>2</v>
      </c>
      <c r="D357" s="92">
        <v>0.68</v>
      </c>
      <c r="E357" s="14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20">
        <v>2</v>
      </c>
    </row>
    <row r="358" spans="1:25">
      <c r="A358" s="126"/>
      <c r="B358" s="103" t="s">
        <v>154</v>
      </c>
      <c r="C358" s="95"/>
      <c r="D358" s="111">
        <v>0.68</v>
      </c>
      <c r="E358" s="14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21"/>
    </row>
    <row r="359" spans="1:25">
      <c r="A359" s="126"/>
      <c r="B359" s="2" t="s">
        <v>155</v>
      </c>
      <c r="C359" s="122"/>
      <c r="D359" s="94">
        <v>0.68</v>
      </c>
      <c r="E359" s="14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21">
        <v>0.68</v>
      </c>
    </row>
    <row r="360" spans="1:25">
      <c r="A360" s="126"/>
      <c r="B360" s="2" t="s">
        <v>156</v>
      </c>
      <c r="C360" s="122"/>
      <c r="D360" s="94">
        <v>0</v>
      </c>
      <c r="E360" s="183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21"/>
    </row>
    <row r="361" spans="1:25">
      <c r="A361" s="126"/>
      <c r="B361" s="2" t="s">
        <v>93</v>
      </c>
      <c r="C361" s="122"/>
      <c r="D361" s="96">
        <v>0</v>
      </c>
      <c r="E361" s="14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24"/>
    </row>
    <row r="362" spans="1:25">
      <c r="A362" s="126"/>
      <c r="B362" s="104" t="s">
        <v>157</v>
      </c>
      <c r="C362" s="122"/>
      <c r="D362" s="96">
        <v>0</v>
      </c>
      <c r="E362" s="14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24"/>
    </row>
    <row r="363" spans="1:25">
      <c r="B363" s="132"/>
      <c r="C363" s="103"/>
      <c r="D363" s="119"/>
    </row>
    <row r="364" spans="1:25">
      <c r="B364" s="135" t="s">
        <v>236</v>
      </c>
      <c r="Y364" s="120" t="s">
        <v>169</v>
      </c>
    </row>
    <row r="365" spans="1:25">
      <c r="A365" s="113" t="s">
        <v>53</v>
      </c>
      <c r="B365" s="101" t="s">
        <v>118</v>
      </c>
      <c r="C365" s="98" t="s">
        <v>119</v>
      </c>
      <c r="D365" s="99" t="s">
        <v>140</v>
      </c>
      <c r="E365" s="14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20">
        <v>1</v>
      </c>
    </row>
    <row r="366" spans="1:25">
      <c r="A366" s="126"/>
      <c r="B366" s="102" t="s">
        <v>141</v>
      </c>
      <c r="C366" s="90" t="s">
        <v>141</v>
      </c>
      <c r="D366" s="146" t="s">
        <v>143</v>
      </c>
      <c r="E366" s="14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20" t="s">
        <v>1</v>
      </c>
    </row>
    <row r="367" spans="1:25">
      <c r="A367" s="126"/>
      <c r="B367" s="102"/>
      <c r="C367" s="90"/>
      <c r="D367" s="91" t="s">
        <v>152</v>
      </c>
      <c r="E367" s="14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20">
        <v>2</v>
      </c>
    </row>
    <row r="368" spans="1:25">
      <c r="A368" s="126"/>
      <c r="B368" s="102"/>
      <c r="C368" s="90"/>
      <c r="D368" s="117"/>
      <c r="E368" s="14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20">
        <v>2</v>
      </c>
    </row>
    <row r="369" spans="1:25">
      <c r="A369" s="126"/>
      <c r="B369" s="101">
        <v>1</v>
      </c>
      <c r="C369" s="97">
        <v>1</v>
      </c>
      <c r="D369" s="106">
        <v>3</v>
      </c>
      <c r="E369" s="14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20">
        <v>1</v>
      </c>
    </row>
    <row r="370" spans="1:25">
      <c r="A370" s="126"/>
      <c r="B370" s="102">
        <v>1</v>
      </c>
      <c r="C370" s="90">
        <v>2</v>
      </c>
      <c r="D370" s="92">
        <v>3.1</v>
      </c>
      <c r="E370" s="14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20">
        <v>3</v>
      </c>
    </row>
    <row r="371" spans="1:25">
      <c r="A371" s="126"/>
      <c r="B371" s="102">
        <v>1</v>
      </c>
      <c r="C371" s="90">
        <v>3</v>
      </c>
      <c r="D371" s="92">
        <v>3</v>
      </c>
      <c r="E371" s="14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20">
        <v>16</v>
      </c>
    </row>
    <row r="372" spans="1:25">
      <c r="A372" s="126"/>
      <c r="B372" s="102">
        <v>1</v>
      </c>
      <c r="C372" s="90">
        <v>4</v>
      </c>
      <c r="D372" s="92">
        <v>3.1</v>
      </c>
      <c r="E372" s="14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20">
        <v>3.06666666666667</v>
      </c>
    </row>
    <row r="373" spans="1:25">
      <c r="A373" s="126"/>
      <c r="B373" s="102">
        <v>1</v>
      </c>
      <c r="C373" s="90">
        <v>5</v>
      </c>
      <c r="D373" s="92">
        <v>3.3000000000000003</v>
      </c>
      <c r="E373" s="14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21"/>
    </row>
    <row r="374" spans="1:25">
      <c r="A374" s="126"/>
      <c r="B374" s="102">
        <v>1</v>
      </c>
      <c r="C374" s="90">
        <v>6</v>
      </c>
      <c r="D374" s="92">
        <v>2.9</v>
      </c>
      <c r="E374" s="14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121"/>
    </row>
    <row r="375" spans="1:25">
      <c r="A375" s="126"/>
      <c r="B375" s="103" t="s">
        <v>154</v>
      </c>
      <c r="C375" s="95"/>
      <c r="D375" s="111">
        <v>3.0666666666666664</v>
      </c>
      <c r="E375" s="14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21"/>
    </row>
    <row r="376" spans="1:25">
      <c r="A376" s="126"/>
      <c r="B376" s="2" t="s">
        <v>155</v>
      </c>
      <c r="C376" s="122"/>
      <c r="D376" s="94">
        <v>3.05</v>
      </c>
      <c r="E376" s="14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21"/>
    </row>
    <row r="377" spans="1:25">
      <c r="A377" s="126"/>
      <c r="B377" s="2" t="s">
        <v>156</v>
      </c>
      <c r="C377" s="122"/>
      <c r="D377" s="94">
        <v>0.13662601021279477</v>
      </c>
      <c r="E377" s="183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21"/>
    </row>
    <row r="378" spans="1:25">
      <c r="A378" s="126"/>
      <c r="B378" s="2" t="s">
        <v>93</v>
      </c>
      <c r="C378" s="122"/>
      <c r="D378" s="96">
        <v>4.45519598519983E-2</v>
      </c>
      <c r="E378" s="14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24"/>
    </row>
    <row r="379" spans="1:25">
      <c r="A379" s="126"/>
      <c r="B379" s="104" t="s">
        <v>157</v>
      </c>
      <c r="C379" s="122"/>
      <c r="D379" s="96">
        <v>-1.1102230246251565E-15</v>
      </c>
      <c r="E379" s="14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24"/>
    </row>
    <row r="380" spans="1:25">
      <c r="B380" s="132"/>
      <c r="C380" s="103"/>
      <c r="D380" s="119"/>
    </row>
    <row r="381" spans="1:25">
      <c r="B381" s="135" t="s">
        <v>237</v>
      </c>
      <c r="Y381" s="120" t="s">
        <v>169</v>
      </c>
    </row>
    <row r="382" spans="1:25">
      <c r="A382" s="113" t="s">
        <v>17</v>
      </c>
      <c r="B382" s="101" t="s">
        <v>118</v>
      </c>
      <c r="C382" s="98" t="s">
        <v>119</v>
      </c>
      <c r="D382" s="99" t="s">
        <v>140</v>
      </c>
      <c r="E382" s="100" t="s">
        <v>140</v>
      </c>
      <c r="F382" s="14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20">
        <v>1</v>
      </c>
    </row>
    <row r="383" spans="1:25">
      <c r="A383" s="126"/>
      <c r="B383" s="102" t="s">
        <v>141</v>
      </c>
      <c r="C383" s="90" t="s">
        <v>141</v>
      </c>
      <c r="D383" s="146" t="s">
        <v>142</v>
      </c>
      <c r="E383" s="147" t="s">
        <v>143</v>
      </c>
      <c r="F383" s="14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20" t="s">
        <v>3</v>
      </c>
    </row>
    <row r="384" spans="1:25">
      <c r="A384" s="126"/>
      <c r="B384" s="102"/>
      <c r="C384" s="90"/>
      <c r="D384" s="91" t="s">
        <v>152</v>
      </c>
      <c r="E384" s="92" t="s">
        <v>152</v>
      </c>
      <c r="F384" s="14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20">
        <v>1</v>
      </c>
    </row>
    <row r="385" spans="1:25">
      <c r="A385" s="126"/>
      <c r="B385" s="102"/>
      <c r="C385" s="90"/>
      <c r="D385" s="117"/>
      <c r="E385" s="117"/>
      <c r="F385" s="14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20">
        <v>1</v>
      </c>
    </row>
    <row r="386" spans="1:25">
      <c r="A386" s="126"/>
      <c r="B386" s="101">
        <v>1</v>
      </c>
      <c r="C386" s="97">
        <v>1</v>
      </c>
      <c r="D386" s="193"/>
      <c r="E386" s="193">
        <v>12</v>
      </c>
      <c r="F386" s="194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6">
        <v>1</v>
      </c>
    </row>
    <row r="387" spans="1:25">
      <c r="A387" s="126"/>
      <c r="B387" s="102">
        <v>1</v>
      </c>
      <c r="C387" s="90">
        <v>2</v>
      </c>
      <c r="D387" s="197">
        <v>13</v>
      </c>
      <c r="E387" s="197">
        <v>12</v>
      </c>
      <c r="F387" s="194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6">
        <v>4</v>
      </c>
    </row>
    <row r="388" spans="1:25">
      <c r="A388" s="126"/>
      <c r="B388" s="102">
        <v>1</v>
      </c>
      <c r="C388" s="90">
        <v>3</v>
      </c>
      <c r="D388" s="197"/>
      <c r="E388" s="197">
        <v>12</v>
      </c>
      <c r="F388" s="194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6">
        <v>16</v>
      </c>
    </row>
    <row r="389" spans="1:25">
      <c r="A389" s="126"/>
      <c r="B389" s="102">
        <v>1</v>
      </c>
      <c r="C389" s="90">
        <v>4</v>
      </c>
      <c r="D389" s="197"/>
      <c r="E389" s="197">
        <v>12</v>
      </c>
      <c r="F389" s="194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6">
        <v>12.5583333333333</v>
      </c>
    </row>
    <row r="390" spans="1:25">
      <c r="A390" s="126"/>
      <c r="B390" s="102">
        <v>1</v>
      </c>
      <c r="C390" s="90">
        <v>5</v>
      </c>
      <c r="D390" s="197">
        <v>12.9</v>
      </c>
      <c r="E390" s="197">
        <v>13</v>
      </c>
      <c r="F390" s="194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8"/>
    </row>
    <row r="391" spans="1:25">
      <c r="A391" s="126"/>
      <c r="B391" s="102">
        <v>1</v>
      </c>
      <c r="C391" s="90">
        <v>6</v>
      </c>
      <c r="D391" s="197"/>
      <c r="E391" s="197">
        <v>12</v>
      </c>
      <c r="F391" s="194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8"/>
    </row>
    <row r="392" spans="1:25">
      <c r="A392" s="126"/>
      <c r="B392" s="103" t="s">
        <v>154</v>
      </c>
      <c r="C392" s="95"/>
      <c r="D392" s="199">
        <v>12.95</v>
      </c>
      <c r="E392" s="199">
        <v>12.166666666666666</v>
      </c>
      <c r="F392" s="194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8"/>
    </row>
    <row r="393" spans="1:25">
      <c r="A393" s="126"/>
      <c r="B393" s="2" t="s">
        <v>155</v>
      </c>
      <c r="C393" s="122"/>
      <c r="D393" s="200">
        <v>12.95</v>
      </c>
      <c r="E393" s="200">
        <v>12</v>
      </c>
      <c r="F393" s="194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8"/>
    </row>
    <row r="394" spans="1:25">
      <c r="A394" s="126"/>
      <c r="B394" s="2" t="s">
        <v>156</v>
      </c>
      <c r="C394" s="122"/>
      <c r="D394" s="200">
        <v>7.0710678118654502E-2</v>
      </c>
      <c r="E394" s="200">
        <v>0.40824829046386302</v>
      </c>
      <c r="F394" s="194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8"/>
    </row>
    <row r="395" spans="1:25">
      <c r="A395" s="126"/>
      <c r="B395" s="2" t="s">
        <v>93</v>
      </c>
      <c r="C395" s="122"/>
      <c r="D395" s="96">
        <v>5.4602840246065253E-3</v>
      </c>
      <c r="E395" s="96">
        <v>3.355465401072847E-2</v>
      </c>
      <c r="F395" s="14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24"/>
    </row>
    <row r="396" spans="1:25">
      <c r="A396" s="126"/>
      <c r="B396" s="104" t="s">
        <v>157</v>
      </c>
      <c r="C396" s="122"/>
      <c r="D396" s="96">
        <v>3.1187790311880681E-2</v>
      </c>
      <c r="E396" s="96">
        <v>-3.1187790311875352E-2</v>
      </c>
      <c r="F396" s="14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24"/>
    </row>
    <row r="397" spans="1:25">
      <c r="B397" s="132"/>
      <c r="C397" s="103"/>
      <c r="D397" s="119"/>
      <c r="E397" s="119"/>
    </row>
    <row r="398" spans="1:25">
      <c r="B398" s="135" t="s">
        <v>238</v>
      </c>
      <c r="Y398" s="120" t="s">
        <v>169</v>
      </c>
    </row>
    <row r="399" spans="1:25">
      <c r="A399" s="113" t="s">
        <v>20</v>
      </c>
      <c r="B399" s="101" t="s">
        <v>118</v>
      </c>
      <c r="C399" s="98" t="s">
        <v>119</v>
      </c>
      <c r="D399" s="99" t="s">
        <v>140</v>
      </c>
      <c r="E399" s="100" t="s">
        <v>140</v>
      </c>
      <c r="F399" s="14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20">
        <v>1</v>
      </c>
    </row>
    <row r="400" spans="1:25">
      <c r="A400" s="126"/>
      <c r="B400" s="102" t="s">
        <v>141</v>
      </c>
      <c r="C400" s="90" t="s">
        <v>141</v>
      </c>
      <c r="D400" s="146" t="s">
        <v>142</v>
      </c>
      <c r="E400" s="147" t="s">
        <v>143</v>
      </c>
      <c r="F400" s="14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20" t="s">
        <v>3</v>
      </c>
    </row>
    <row r="401" spans="1:25">
      <c r="A401" s="126"/>
      <c r="B401" s="102"/>
      <c r="C401" s="90"/>
      <c r="D401" s="91" t="s">
        <v>152</v>
      </c>
      <c r="E401" s="92" t="s">
        <v>152</v>
      </c>
      <c r="F401" s="14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20">
        <v>1</v>
      </c>
    </row>
    <row r="402" spans="1:25">
      <c r="A402" s="126"/>
      <c r="B402" s="102"/>
      <c r="C402" s="90"/>
      <c r="D402" s="117"/>
      <c r="E402" s="117"/>
      <c r="F402" s="14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20">
        <v>1</v>
      </c>
    </row>
    <row r="403" spans="1:25">
      <c r="A403" s="126"/>
      <c r="B403" s="101">
        <v>1</v>
      </c>
      <c r="C403" s="97">
        <v>1</v>
      </c>
      <c r="D403" s="193"/>
      <c r="E403" s="193">
        <v>24.9</v>
      </c>
      <c r="F403" s="194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6">
        <v>1</v>
      </c>
    </row>
    <row r="404" spans="1:25">
      <c r="A404" s="126"/>
      <c r="B404" s="102">
        <v>1</v>
      </c>
      <c r="C404" s="90">
        <v>2</v>
      </c>
      <c r="D404" s="197">
        <v>20.5</v>
      </c>
      <c r="E404" s="197">
        <v>25.7</v>
      </c>
      <c r="F404" s="194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6">
        <v>5</v>
      </c>
    </row>
    <row r="405" spans="1:25">
      <c r="A405" s="126"/>
      <c r="B405" s="102">
        <v>1</v>
      </c>
      <c r="C405" s="90">
        <v>3</v>
      </c>
      <c r="D405" s="197"/>
      <c r="E405" s="197">
        <v>25.5</v>
      </c>
      <c r="F405" s="194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6">
        <v>16</v>
      </c>
    </row>
    <row r="406" spans="1:25">
      <c r="A406" s="126"/>
      <c r="B406" s="102">
        <v>1</v>
      </c>
      <c r="C406" s="90">
        <v>4</v>
      </c>
      <c r="D406" s="197"/>
      <c r="E406" s="197">
        <v>25.8</v>
      </c>
      <c r="F406" s="194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6">
        <v>23.116666666666699</v>
      </c>
    </row>
    <row r="407" spans="1:25">
      <c r="A407" s="126"/>
      <c r="B407" s="102">
        <v>1</v>
      </c>
      <c r="C407" s="90">
        <v>5</v>
      </c>
      <c r="D407" s="197">
        <v>20</v>
      </c>
      <c r="E407" s="197">
        <v>27.8</v>
      </c>
      <c r="F407" s="194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8"/>
    </row>
    <row r="408" spans="1:25">
      <c r="A408" s="126"/>
      <c r="B408" s="102">
        <v>1</v>
      </c>
      <c r="C408" s="90">
        <v>6</v>
      </c>
      <c r="D408" s="197"/>
      <c r="E408" s="197">
        <v>26.2</v>
      </c>
      <c r="F408" s="194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8"/>
    </row>
    <row r="409" spans="1:25">
      <c r="A409" s="126"/>
      <c r="B409" s="103" t="s">
        <v>154</v>
      </c>
      <c r="C409" s="95"/>
      <c r="D409" s="199">
        <v>20.25</v>
      </c>
      <c r="E409" s="199">
        <v>25.983333333333331</v>
      </c>
      <c r="F409" s="194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8"/>
    </row>
    <row r="410" spans="1:25">
      <c r="A410" s="126"/>
      <c r="B410" s="2" t="s">
        <v>155</v>
      </c>
      <c r="C410" s="122"/>
      <c r="D410" s="200">
        <v>20.25</v>
      </c>
      <c r="E410" s="200">
        <v>25.75</v>
      </c>
      <c r="F410" s="194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8"/>
    </row>
    <row r="411" spans="1:25">
      <c r="A411" s="126"/>
      <c r="B411" s="2" t="s">
        <v>156</v>
      </c>
      <c r="C411" s="122"/>
      <c r="D411" s="200">
        <v>0.35355339059327379</v>
      </c>
      <c r="E411" s="200">
        <v>0.98674549234676923</v>
      </c>
      <c r="F411" s="194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8"/>
    </row>
    <row r="412" spans="1:25">
      <c r="A412" s="126"/>
      <c r="B412" s="2" t="s">
        <v>93</v>
      </c>
      <c r="C412" s="122"/>
      <c r="D412" s="96">
        <v>1.7459426695964137E-2</v>
      </c>
      <c r="E412" s="96">
        <v>3.7976093355231659E-2</v>
      </c>
      <c r="F412" s="14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24"/>
    </row>
    <row r="413" spans="1:25">
      <c r="A413" s="126"/>
      <c r="B413" s="104" t="s">
        <v>157</v>
      </c>
      <c r="C413" s="122"/>
      <c r="D413" s="96">
        <v>-0.12400865176640352</v>
      </c>
      <c r="E413" s="96">
        <v>0.12400865176640052</v>
      </c>
      <c r="F413" s="14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24"/>
    </row>
    <row r="414" spans="1:25">
      <c r="B414" s="132"/>
      <c r="C414" s="103"/>
      <c r="D414" s="119"/>
      <c r="E414" s="119"/>
    </row>
    <row r="415" spans="1:25">
      <c r="B415" s="135" t="s">
        <v>239</v>
      </c>
      <c r="Y415" s="120" t="s">
        <v>169</v>
      </c>
    </row>
    <row r="416" spans="1:25">
      <c r="A416" s="113" t="s">
        <v>23</v>
      </c>
      <c r="B416" s="101" t="s">
        <v>118</v>
      </c>
      <c r="C416" s="98" t="s">
        <v>119</v>
      </c>
      <c r="D416" s="99" t="s">
        <v>140</v>
      </c>
      <c r="E416" s="14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20">
        <v>1</v>
      </c>
    </row>
    <row r="417" spans="1:25">
      <c r="A417" s="126"/>
      <c r="B417" s="102" t="s">
        <v>141</v>
      </c>
      <c r="C417" s="90" t="s">
        <v>141</v>
      </c>
      <c r="D417" s="146" t="s">
        <v>142</v>
      </c>
      <c r="E417" s="14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20" t="s">
        <v>3</v>
      </c>
    </row>
    <row r="418" spans="1:25">
      <c r="A418" s="126"/>
      <c r="B418" s="102"/>
      <c r="C418" s="90"/>
      <c r="D418" s="91" t="s">
        <v>152</v>
      </c>
      <c r="E418" s="14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20">
        <v>2</v>
      </c>
    </row>
    <row r="419" spans="1:25">
      <c r="A419" s="126"/>
      <c r="B419" s="102"/>
      <c r="C419" s="90"/>
      <c r="D419" s="117"/>
      <c r="E419" s="14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20">
        <v>2</v>
      </c>
    </row>
    <row r="420" spans="1:25">
      <c r="A420" s="126"/>
      <c r="B420" s="101">
        <v>1</v>
      </c>
      <c r="C420" s="97">
        <v>1</v>
      </c>
      <c r="D420" s="106">
        <v>0.24</v>
      </c>
      <c r="E420" s="14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20">
        <v>1</v>
      </c>
    </row>
    <row r="421" spans="1:25">
      <c r="A421" s="126"/>
      <c r="B421" s="102">
        <v>1</v>
      </c>
      <c r="C421" s="90">
        <v>2</v>
      </c>
      <c r="D421" s="92">
        <v>0.24</v>
      </c>
      <c r="E421" s="14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20">
        <v>6</v>
      </c>
    </row>
    <row r="422" spans="1:25">
      <c r="A422" s="126"/>
      <c r="B422" s="103" t="s">
        <v>154</v>
      </c>
      <c r="C422" s="95"/>
      <c r="D422" s="111">
        <v>0.24</v>
      </c>
      <c r="E422" s="14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121"/>
    </row>
    <row r="423" spans="1:25">
      <c r="A423" s="126"/>
      <c r="B423" s="2" t="s">
        <v>155</v>
      </c>
      <c r="C423" s="122"/>
      <c r="D423" s="94">
        <v>0.24</v>
      </c>
      <c r="E423" s="14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21">
        <v>0.24</v>
      </c>
    </row>
    <row r="424" spans="1:25">
      <c r="A424" s="126"/>
      <c r="B424" s="2" t="s">
        <v>156</v>
      </c>
      <c r="C424" s="122"/>
      <c r="D424" s="94">
        <v>0</v>
      </c>
      <c r="E424" s="183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21"/>
    </row>
    <row r="425" spans="1:25">
      <c r="A425" s="126"/>
      <c r="B425" s="2" t="s">
        <v>93</v>
      </c>
      <c r="C425" s="122"/>
      <c r="D425" s="96">
        <v>0</v>
      </c>
      <c r="E425" s="14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124"/>
    </row>
    <row r="426" spans="1:25">
      <c r="A426" s="126"/>
      <c r="B426" s="104" t="s">
        <v>157</v>
      </c>
      <c r="C426" s="122"/>
      <c r="D426" s="96">
        <v>0</v>
      </c>
      <c r="E426" s="14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24"/>
    </row>
    <row r="427" spans="1:25">
      <c r="B427" s="132"/>
      <c r="C427" s="103"/>
      <c r="D427" s="119"/>
    </row>
    <row r="428" spans="1:25">
      <c r="B428" s="135" t="s">
        <v>240</v>
      </c>
      <c r="Y428" s="120" t="s">
        <v>169</v>
      </c>
    </row>
    <row r="429" spans="1:25">
      <c r="A429" s="113" t="s">
        <v>54</v>
      </c>
      <c r="B429" s="101" t="s">
        <v>118</v>
      </c>
      <c r="C429" s="98" t="s">
        <v>119</v>
      </c>
      <c r="D429" s="99" t="s">
        <v>140</v>
      </c>
      <c r="E429" s="14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20">
        <v>1</v>
      </c>
    </row>
    <row r="430" spans="1:25">
      <c r="A430" s="126"/>
      <c r="B430" s="102" t="s">
        <v>141</v>
      </c>
      <c r="C430" s="90" t="s">
        <v>141</v>
      </c>
      <c r="D430" s="146" t="s">
        <v>143</v>
      </c>
      <c r="E430" s="14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20" t="s">
        <v>1</v>
      </c>
    </row>
    <row r="431" spans="1:25">
      <c r="A431" s="126"/>
      <c r="B431" s="102"/>
      <c r="C431" s="90"/>
      <c r="D431" s="91" t="s">
        <v>152</v>
      </c>
      <c r="E431" s="14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20">
        <v>2</v>
      </c>
    </row>
    <row r="432" spans="1:25">
      <c r="A432" s="126"/>
      <c r="B432" s="102"/>
      <c r="C432" s="90"/>
      <c r="D432" s="117"/>
      <c r="E432" s="14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20">
        <v>2</v>
      </c>
    </row>
    <row r="433" spans="1:25">
      <c r="A433" s="126"/>
      <c r="B433" s="101">
        <v>1</v>
      </c>
      <c r="C433" s="97">
        <v>1</v>
      </c>
      <c r="D433" s="106">
        <v>2.2000000000000002</v>
      </c>
      <c r="E433" s="14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20">
        <v>1</v>
      </c>
    </row>
    <row r="434" spans="1:25">
      <c r="A434" s="126"/>
      <c r="B434" s="102">
        <v>1</v>
      </c>
      <c r="C434" s="90">
        <v>2</v>
      </c>
      <c r="D434" s="92">
        <v>2.2000000000000002</v>
      </c>
      <c r="E434" s="14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20">
        <v>7</v>
      </c>
    </row>
    <row r="435" spans="1:25">
      <c r="A435" s="126"/>
      <c r="B435" s="102">
        <v>1</v>
      </c>
      <c r="C435" s="90">
        <v>3</v>
      </c>
      <c r="D435" s="92">
        <v>2.2000000000000002</v>
      </c>
      <c r="E435" s="14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20">
        <v>16</v>
      </c>
    </row>
    <row r="436" spans="1:25">
      <c r="A436" s="126"/>
      <c r="B436" s="102">
        <v>1</v>
      </c>
      <c r="C436" s="90">
        <v>4</v>
      </c>
      <c r="D436" s="92">
        <v>2.2000000000000002</v>
      </c>
      <c r="E436" s="14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20">
        <v>2.2333333333333298</v>
      </c>
    </row>
    <row r="437" spans="1:25">
      <c r="A437" s="126"/>
      <c r="B437" s="102">
        <v>1</v>
      </c>
      <c r="C437" s="90">
        <v>5</v>
      </c>
      <c r="D437" s="92">
        <v>2.4</v>
      </c>
      <c r="E437" s="14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21"/>
    </row>
    <row r="438" spans="1:25">
      <c r="A438" s="126"/>
      <c r="B438" s="102">
        <v>1</v>
      </c>
      <c r="C438" s="90">
        <v>6</v>
      </c>
      <c r="D438" s="92">
        <v>2.2000000000000002</v>
      </c>
      <c r="E438" s="14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21"/>
    </row>
    <row r="439" spans="1:25">
      <c r="A439" s="126"/>
      <c r="B439" s="103" t="s">
        <v>154</v>
      </c>
      <c r="C439" s="95"/>
      <c r="D439" s="111">
        <v>2.2333333333333338</v>
      </c>
      <c r="E439" s="14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21"/>
    </row>
    <row r="440" spans="1:25">
      <c r="A440" s="126"/>
      <c r="B440" s="2" t="s">
        <v>155</v>
      </c>
      <c r="C440" s="122"/>
      <c r="D440" s="94">
        <v>2.2000000000000002</v>
      </c>
      <c r="E440" s="14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1"/>
    </row>
    <row r="441" spans="1:25">
      <c r="A441" s="126"/>
      <c r="B441" s="2" t="s">
        <v>156</v>
      </c>
      <c r="C441" s="122"/>
      <c r="D441" s="94">
        <v>8.1649658092772498E-2</v>
      </c>
      <c r="E441" s="183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21"/>
    </row>
    <row r="442" spans="1:25">
      <c r="A442" s="126"/>
      <c r="B442" s="2" t="s">
        <v>93</v>
      </c>
      <c r="C442" s="122"/>
      <c r="D442" s="96">
        <v>3.655954839974887E-2</v>
      </c>
      <c r="E442" s="14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124"/>
    </row>
    <row r="443" spans="1:25">
      <c r="A443" s="126"/>
      <c r="B443" s="104" t="s">
        <v>157</v>
      </c>
      <c r="C443" s="122"/>
      <c r="D443" s="96">
        <v>1.7763568394002505E-15</v>
      </c>
      <c r="E443" s="14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124"/>
    </row>
    <row r="444" spans="1:25">
      <c r="B444" s="132"/>
      <c r="C444" s="103"/>
      <c r="D444" s="119"/>
    </row>
    <row r="445" spans="1:25">
      <c r="B445" s="135" t="s">
        <v>241</v>
      </c>
      <c r="Y445" s="120" t="s">
        <v>169</v>
      </c>
    </row>
    <row r="446" spans="1:25">
      <c r="A446" s="113" t="s">
        <v>55</v>
      </c>
      <c r="B446" s="101" t="s">
        <v>118</v>
      </c>
      <c r="C446" s="98" t="s">
        <v>119</v>
      </c>
      <c r="D446" s="99" t="s">
        <v>140</v>
      </c>
      <c r="E446" s="14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20">
        <v>1</v>
      </c>
    </row>
    <row r="447" spans="1:25">
      <c r="A447" s="126"/>
      <c r="B447" s="102" t="s">
        <v>141</v>
      </c>
      <c r="C447" s="90" t="s">
        <v>141</v>
      </c>
      <c r="D447" s="146" t="s">
        <v>143</v>
      </c>
      <c r="E447" s="14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20" t="s">
        <v>1</v>
      </c>
    </row>
    <row r="448" spans="1:25">
      <c r="A448" s="126"/>
      <c r="B448" s="102"/>
      <c r="C448" s="90"/>
      <c r="D448" s="91" t="s">
        <v>152</v>
      </c>
      <c r="E448" s="14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20">
        <v>3</v>
      </c>
    </row>
    <row r="449" spans="1:25">
      <c r="A449" s="126"/>
      <c r="B449" s="102"/>
      <c r="C449" s="90"/>
      <c r="D449" s="117"/>
      <c r="E449" s="14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20">
        <v>3</v>
      </c>
    </row>
    <row r="450" spans="1:25">
      <c r="A450" s="126"/>
      <c r="B450" s="101">
        <v>1</v>
      </c>
      <c r="C450" s="97">
        <v>1</v>
      </c>
      <c r="D450" s="207">
        <v>6.3899999999999998E-2</v>
      </c>
      <c r="E450" s="208"/>
      <c r="F450" s="209"/>
      <c r="G450" s="209"/>
      <c r="H450" s="209"/>
      <c r="I450" s="209"/>
      <c r="J450" s="209"/>
      <c r="K450" s="209"/>
      <c r="L450" s="209"/>
      <c r="M450" s="209"/>
      <c r="N450" s="209"/>
      <c r="O450" s="209"/>
      <c r="P450" s="209"/>
      <c r="Q450" s="209"/>
      <c r="R450" s="209"/>
      <c r="S450" s="209"/>
      <c r="T450" s="209"/>
      <c r="U450" s="209"/>
      <c r="V450" s="209"/>
      <c r="W450" s="209"/>
      <c r="X450" s="209"/>
      <c r="Y450" s="210">
        <v>1</v>
      </c>
    </row>
    <row r="451" spans="1:25">
      <c r="A451" s="126"/>
      <c r="B451" s="102">
        <v>1</v>
      </c>
      <c r="C451" s="90">
        <v>2</v>
      </c>
      <c r="D451" s="211">
        <v>6.6000000000000003E-2</v>
      </c>
      <c r="E451" s="208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10">
        <v>8</v>
      </c>
    </row>
    <row r="452" spans="1:25">
      <c r="A452" s="126"/>
      <c r="B452" s="102">
        <v>1</v>
      </c>
      <c r="C452" s="90">
        <v>3</v>
      </c>
      <c r="D452" s="211">
        <v>6.4600000000000005E-2</v>
      </c>
      <c r="E452" s="208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10">
        <v>16</v>
      </c>
    </row>
    <row r="453" spans="1:25">
      <c r="A453" s="126"/>
      <c r="B453" s="102">
        <v>1</v>
      </c>
      <c r="C453" s="90">
        <v>4</v>
      </c>
      <c r="D453" s="211">
        <v>6.54E-2</v>
      </c>
      <c r="E453" s="208"/>
      <c r="F453" s="209"/>
      <c r="G453" s="209"/>
      <c r="H453" s="209"/>
      <c r="I453" s="209"/>
      <c r="J453" s="209"/>
      <c r="K453" s="209"/>
      <c r="L453" s="209"/>
      <c r="M453" s="209"/>
      <c r="N453" s="209"/>
      <c r="O453" s="209"/>
      <c r="P453" s="209"/>
      <c r="Q453" s="209"/>
      <c r="R453" s="209"/>
      <c r="S453" s="209"/>
      <c r="T453" s="209"/>
      <c r="U453" s="209"/>
      <c r="V453" s="209"/>
      <c r="W453" s="209"/>
      <c r="X453" s="209"/>
      <c r="Y453" s="210">
        <v>6.5933333333333302E-2</v>
      </c>
    </row>
    <row r="454" spans="1:25">
      <c r="A454" s="126"/>
      <c r="B454" s="102">
        <v>1</v>
      </c>
      <c r="C454" s="90">
        <v>5</v>
      </c>
      <c r="D454" s="211">
        <v>7.0199999999999999E-2</v>
      </c>
      <c r="E454" s="208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123"/>
    </row>
    <row r="455" spans="1:25">
      <c r="A455" s="126"/>
      <c r="B455" s="102">
        <v>1</v>
      </c>
      <c r="C455" s="90">
        <v>6</v>
      </c>
      <c r="D455" s="211">
        <v>6.5500000000000003E-2</v>
      </c>
      <c r="E455" s="208"/>
      <c r="F455" s="209"/>
      <c r="G455" s="209"/>
      <c r="H455" s="209"/>
      <c r="I455" s="209"/>
      <c r="J455" s="209"/>
      <c r="K455" s="209"/>
      <c r="L455" s="209"/>
      <c r="M455" s="209"/>
      <c r="N455" s="209"/>
      <c r="O455" s="209"/>
      <c r="P455" s="209"/>
      <c r="Q455" s="209"/>
      <c r="R455" s="209"/>
      <c r="S455" s="209"/>
      <c r="T455" s="209"/>
      <c r="U455" s="209"/>
      <c r="V455" s="209"/>
      <c r="W455" s="209"/>
      <c r="X455" s="209"/>
      <c r="Y455" s="123"/>
    </row>
    <row r="456" spans="1:25">
      <c r="A456" s="126"/>
      <c r="B456" s="103" t="s">
        <v>154</v>
      </c>
      <c r="C456" s="95"/>
      <c r="D456" s="212">
        <v>6.593333333333333E-2</v>
      </c>
      <c r="E456" s="208"/>
      <c r="F456" s="209"/>
      <c r="G456" s="209"/>
      <c r="H456" s="209"/>
      <c r="I456" s="209"/>
      <c r="J456" s="209"/>
      <c r="K456" s="209"/>
      <c r="L456" s="209"/>
      <c r="M456" s="209"/>
      <c r="N456" s="209"/>
      <c r="O456" s="209"/>
      <c r="P456" s="209"/>
      <c r="Q456" s="209"/>
      <c r="R456" s="209"/>
      <c r="S456" s="209"/>
      <c r="T456" s="209"/>
      <c r="U456" s="209"/>
      <c r="V456" s="209"/>
      <c r="W456" s="209"/>
      <c r="X456" s="209"/>
      <c r="Y456" s="123"/>
    </row>
    <row r="457" spans="1:25">
      <c r="A457" s="126"/>
      <c r="B457" s="2" t="s">
        <v>155</v>
      </c>
      <c r="C457" s="122"/>
      <c r="D457" s="112">
        <v>6.5450000000000008E-2</v>
      </c>
      <c r="E457" s="208"/>
      <c r="F457" s="209"/>
      <c r="G457" s="209"/>
      <c r="H457" s="209"/>
      <c r="I457" s="209"/>
      <c r="J457" s="209"/>
      <c r="K457" s="209"/>
      <c r="L457" s="209"/>
      <c r="M457" s="209"/>
      <c r="N457" s="209"/>
      <c r="O457" s="209"/>
      <c r="P457" s="209"/>
      <c r="Q457" s="209"/>
      <c r="R457" s="209"/>
      <c r="S457" s="209"/>
      <c r="T457" s="209"/>
      <c r="U457" s="209"/>
      <c r="V457" s="209"/>
      <c r="W457" s="209"/>
      <c r="X457" s="209"/>
      <c r="Y457" s="123"/>
    </row>
    <row r="458" spans="1:25">
      <c r="A458" s="126"/>
      <c r="B458" s="2" t="s">
        <v>156</v>
      </c>
      <c r="C458" s="122"/>
      <c r="D458" s="112">
        <v>2.2178067243713239E-3</v>
      </c>
      <c r="E458" s="14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23"/>
    </row>
    <row r="459" spans="1:25">
      <c r="A459" s="126"/>
      <c r="B459" s="2" t="s">
        <v>93</v>
      </c>
      <c r="C459" s="122"/>
      <c r="D459" s="96">
        <v>3.363710906528803E-2</v>
      </c>
      <c r="E459" s="14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24"/>
    </row>
    <row r="460" spans="1:25">
      <c r="A460" s="126"/>
      <c r="B460" s="104" t="s">
        <v>157</v>
      </c>
      <c r="C460" s="122"/>
      <c r="D460" s="96">
        <v>4.4408920985006262E-16</v>
      </c>
      <c r="E460" s="14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24"/>
    </row>
    <row r="461" spans="1:25">
      <c r="B461" s="132"/>
      <c r="C461" s="103"/>
      <c r="D461" s="119"/>
    </row>
    <row r="462" spans="1:25">
      <c r="B462" s="135" t="s">
        <v>242</v>
      </c>
      <c r="Y462" s="120" t="s">
        <v>66</v>
      </c>
    </row>
    <row r="463" spans="1:25">
      <c r="A463" s="113" t="s">
        <v>26</v>
      </c>
      <c r="B463" s="101" t="s">
        <v>118</v>
      </c>
      <c r="C463" s="98" t="s">
        <v>119</v>
      </c>
      <c r="D463" s="99" t="s">
        <v>140</v>
      </c>
      <c r="E463" s="100" t="s">
        <v>140</v>
      </c>
      <c r="F463" s="100" t="s">
        <v>140</v>
      </c>
      <c r="G463" s="100" t="s">
        <v>140</v>
      </c>
      <c r="H463" s="100" t="s">
        <v>140</v>
      </c>
      <c r="I463" s="100" t="s">
        <v>140</v>
      </c>
      <c r="J463" s="100" t="s">
        <v>140</v>
      </c>
      <c r="K463" s="100" t="s">
        <v>140</v>
      </c>
      <c r="L463" s="100" t="s">
        <v>140</v>
      </c>
      <c r="M463" s="100" t="s">
        <v>140</v>
      </c>
      <c r="N463" s="100" t="s">
        <v>140</v>
      </c>
      <c r="O463" s="100" t="s">
        <v>140</v>
      </c>
      <c r="P463" s="100" t="s">
        <v>140</v>
      </c>
      <c r="Q463" s="100" t="s">
        <v>140</v>
      </c>
      <c r="R463" s="100" t="s">
        <v>140</v>
      </c>
      <c r="S463" s="100" t="s">
        <v>140</v>
      </c>
      <c r="T463" s="100" t="s">
        <v>140</v>
      </c>
      <c r="U463" s="100" t="s">
        <v>140</v>
      </c>
      <c r="V463" s="108" t="s">
        <v>140</v>
      </c>
      <c r="W463" s="155"/>
      <c r="X463" s="2"/>
      <c r="Y463" s="120">
        <v>1</v>
      </c>
    </row>
    <row r="464" spans="1:25">
      <c r="A464" s="126"/>
      <c r="B464" s="102" t="s">
        <v>141</v>
      </c>
      <c r="C464" s="90" t="s">
        <v>141</v>
      </c>
      <c r="D464" s="146" t="s">
        <v>144</v>
      </c>
      <c r="E464" s="147" t="s">
        <v>145</v>
      </c>
      <c r="F464" s="147" t="s">
        <v>146</v>
      </c>
      <c r="G464" s="147" t="s">
        <v>147</v>
      </c>
      <c r="H464" s="147" t="s">
        <v>142</v>
      </c>
      <c r="I464" s="147" t="s">
        <v>148</v>
      </c>
      <c r="J464" s="147" t="s">
        <v>149</v>
      </c>
      <c r="K464" s="147" t="s">
        <v>143</v>
      </c>
      <c r="L464" s="147" t="s">
        <v>150</v>
      </c>
      <c r="M464" s="147" t="s">
        <v>151</v>
      </c>
      <c r="N464" s="147" t="s">
        <v>159</v>
      </c>
      <c r="O464" s="147" t="s">
        <v>160</v>
      </c>
      <c r="P464" s="147" t="s">
        <v>161</v>
      </c>
      <c r="Q464" s="147" t="s">
        <v>162</v>
      </c>
      <c r="R464" s="147" t="s">
        <v>163</v>
      </c>
      <c r="S464" s="147" t="s">
        <v>164</v>
      </c>
      <c r="T464" s="147" t="s">
        <v>165</v>
      </c>
      <c r="U464" s="147" t="s">
        <v>166</v>
      </c>
      <c r="V464" s="150" t="s">
        <v>167</v>
      </c>
      <c r="W464" s="155"/>
      <c r="X464" s="2"/>
      <c r="Y464" s="120" t="s">
        <v>3</v>
      </c>
    </row>
    <row r="465" spans="1:25">
      <c r="A465" s="126"/>
      <c r="B465" s="102"/>
      <c r="C465" s="90"/>
      <c r="D465" s="91" t="s">
        <v>121</v>
      </c>
      <c r="E465" s="92" t="s">
        <v>121</v>
      </c>
      <c r="F465" s="92" t="s">
        <v>121</v>
      </c>
      <c r="G465" s="92" t="s">
        <v>121</v>
      </c>
      <c r="H465" s="92" t="s">
        <v>152</v>
      </c>
      <c r="I465" s="92" t="s">
        <v>121</v>
      </c>
      <c r="J465" s="92" t="s">
        <v>121</v>
      </c>
      <c r="K465" s="92" t="s">
        <v>152</v>
      </c>
      <c r="L465" s="92" t="s">
        <v>121</v>
      </c>
      <c r="M465" s="92" t="s">
        <v>121</v>
      </c>
      <c r="N465" s="92" t="s">
        <v>121</v>
      </c>
      <c r="O465" s="92" t="s">
        <v>121</v>
      </c>
      <c r="P465" s="92" t="s">
        <v>121</v>
      </c>
      <c r="Q465" s="92" t="s">
        <v>168</v>
      </c>
      <c r="R465" s="92" t="s">
        <v>121</v>
      </c>
      <c r="S465" s="92" t="s">
        <v>121</v>
      </c>
      <c r="T465" s="92" t="s">
        <v>121</v>
      </c>
      <c r="U465" s="92" t="s">
        <v>121</v>
      </c>
      <c r="V465" s="151" t="s">
        <v>168</v>
      </c>
      <c r="W465" s="155"/>
      <c r="X465" s="2"/>
      <c r="Y465" s="120">
        <v>0</v>
      </c>
    </row>
    <row r="466" spans="1:25">
      <c r="A466" s="126"/>
      <c r="B466" s="102"/>
      <c r="C466" s="90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52"/>
      <c r="W466" s="155"/>
      <c r="X466" s="2"/>
      <c r="Y466" s="120">
        <v>0</v>
      </c>
    </row>
    <row r="467" spans="1:25">
      <c r="A467" s="126"/>
      <c r="B467" s="101">
        <v>1</v>
      </c>
      <c r="C467" s="97">
        <v>1</v>
      </c>
      <c r="D467" s="185">
        <v>585.52452000000005</v>
      </c>
      <c r="E467" s="185">
        <v>625</v>
      </c>
      <c r="F467" s="201">
        <v>676.20600698765327</v>
      </c>
      <c r="G467" s="185">
        <v>568</v>
      </c>
      <c r="H467" s="201">
        <v>681</v>
      </c>
      <c r="I467" s="213">
        <v>545</v>
      </c>
      <c r="J467" s="201">
        <v>603</v>
      </c>
      <c r="K467" s="185">
        <v>705</v>
      </c>
      <c r="L467" s="185">
        <v>624</v>
      </c>
      <c r="M467" s="185">
        <v>650</v>
      </c>
      <c r="N467" s="185">
        <v>625</v>
      </c>
      <c r="O467" s="185">
        <v>663</v>
      </c>
      <c r="P467" s="185">
        <v>619</v>
      </c>
      <c r="Q467" s="185">
        <v>644</v>
      </c>
      <c r="R467" s="185">
        <v>644.46317186309898</v>
      </c>
      <c r="S467" s="185">
        <v>650</v>
      </c>
      <c r="T467" s="185">
        <v>660</v>
      </c>
      <c r="U467" s="214">
        <v>640</v>
      </c>
      <c r="V467" s="214">
        <v>683</v>
      </c>
      <c r="W467" s="202"/>
      <c r="X467" s="187"/>
      <c r="Y467" s="188">
        <v>1</v>
      </c>
    </row>
    <row r="468" spans="1:25">
      <c r="A468" s="126"/>
      <c r="B468" s="102">
        <v>1</v>
      </c>
      <c r="C468" s="90">
        <v>2</v>
      </c>
      <c r="D468" s="189">
        <v>586.49207999999999</v>
      </c>
      <c r="E468" s="189">
        <v>622</v>
      </c>
      <c r="F468" s="203">
        <v>684.22542537328604</v>
      </c>
      <c r="G468" s="189">
        <v>592</v>
      </c>
      <c r="H468" s="203">
        <v>688</v>
      </c>
      <c r="I468" s="215">
        <v>520</v>
      </c>
      <c r="J468" s="203">
        <v>597</v>
      </c>
      <c r="K468" s="189">
        <v>709</v>
      </c>
      <c r="L468" s="189">
        <v>637</v>
      </c>
      <c r="M468" s="189">
        <v>666</v>
      </c>
      <c r="N468" s="189">
        <v>648</v>
      </c>
      <c r="O468" s="189">
        <v>656</v>
      </c>
      <c r="P468" s="189">
        <v>614</v>
      </c>
      <c r="Q468" s="189">
        <v>635</v>
      </c>
      <c r="R468" s="189">
        <v>664.35850496562102</v>
      </c>
      <c r="S468" s="189">
        <v>650</v>
      </c>
      <c r="T468" s="189">
        <v>650</v>
      </c>
      <c r="U468" s="216">
        <v>650</v>
      </c>
      <c r="V468" s="204">
        <v>664</v>
      </c>
      <c r="W468" s="202"/>
      <c r="X468" s="187"/>
      <c r="Y468" s="188" t="e">
        <v>#N/A</v>
      </c>
    </row>
    <row r="469" spans="1:25">
      <c r="A469" s="126"/>
      <c r="B469" s="102">
        <v>1</v>
      </c>
      <c r="C469" s="90">
        <v>3</v>
      </c>
      <c r="D469" s="189">
        <v>600.32024000000001</v>
      </c>
      <c r="E469" s="189">
        <v>619</v>
      </c>
      <c r="F469" s="203">
        <v>683.41997835556663</v>
      </c>
      <c r="G469" s="189">
        <v>587</v>
      </c>
      <c r="H469" s="203">
        <v>686</v>
      </c>
      <c r="I469" s="215">
        <v>526</v>
      </c>
      <c r="J469" s="203">
        <v>592</v>
      </c>
      <c r="K469" s="203">
        <v>701</v>
      </c>
      <c r="L469" s="192">
        <v>641</v>
      </c>
      <c r="M469" s="192">
        <v>651</v>
      </c>
      <c r="N469" s="192">
        <v>618</v>
      </c>
      <c r="O469" s="192">
        <v>652</v>
      </c>
      <c r="P469" s="192">
        <v>617</v>
      </c>
      <c r="Q469" s="192">
        <v>645</v>
      </c>
      <c r="R469" s="192">
        <v>667.60482216225296</v>
      </c>
      <c r="S469" s="192">
        <v>650</v>
      </c>
      <c r="T469" s="189">
        <v>670</v>
      </c>
      <c r="U469" s="216">
        <v>670</v>
      </c>
      <c r="V469" s="204">
        <v>672</v>
      </c>
      <c r="W469" s="202"/>
      <c r="X469" s="187"/>
      <c r="Y469" s="188">
        <v>16</v>
      </c>
    </row>
    <row r="470" spans="1:25">
      <c r="A470" s="126"/>
      <c r="B470" s="102">
        <v>1</v>
      </c>
      <c r="C470" s="90">
        <v>4</v>
      </c>
      <c r="D470" s="189">
        <v>579.18093999999996</v>
      </c>
      <c r="E470" s="189">
        <v>634</v>
      </c>
      <c r="F470" s="203">
        <v>681.55179716585519</v>
      </c>
      <c r="G470" s="189">
        <v>569</v>
      </c>
      <c r="H470" s="203">
        <v>694</v>
      </c>
      <c r="I470" s="215">
        <v>558</v>
      </c>
      <c r="J470" s="203">
        <v>594</v>
      </c>
      <c r="K470" s="203">
        <v>716</v>
      </c>
      <c r="L470" s="192">
        <v>626</v>
      </c>
      <c r="M470" s="192">
        <v>676</v>
      </c>
      <c r="N470" s="192">
        <v>599</v>
      </c>
      <c r="O470" s="192">
        <v>643</v>
      </c>
      <c r="P470" s="192">
        <v>627</v>
      </c>
      <c r="Q470" s="192">
        <v>656</v>
      </c>
      <c r="R470" s="192">
        <v>635.03384460975894</v>
      </c>
      <c r="S470" s="192">
        <v>650</v>
      </c>
      <c r="T470" s="189">
        <v>670</v>
      </c>
      <c r="U470" s="216">
        <v>650</v>
      </c>
      <c r="V470" s="204">
        <v>695</v>
      </c>
      <c r="W470" s="202"/>
      <c r="X470" s="187"/>
      <c r="Y470" s="188">
        <v>642.98253162708033</v>
      </c>
    </row>
    <row r="471" spans="1:25">
      <c r="A471" s="126"/>
      <c r="B471" s="102">
        <v>1</v>
      </c>
      <c r="C471" s="90">
        <v>5</v>
      </c>
      <c r="D471" s="189">
        <v>593.57077000000004</v>
      </c>
      <c r="E471" s="189">
        <v>623</v>
      </c>
      <c r="F471" s="189">
        <v>687.68112378997034</v>
      </c>
      <c r="G471" s="189">
        <v>564</v>
      </c>
      <c r="H471" s="189">
        <v>687</v>
      </c>
      <c r="I471" s="215">
        <v>539</v>
      </c>
      <c r="J471" s="189">
        <v>572</v>
      </c>
      <c r="K471" s="189">
        <v>707</v>
      </c>
      <c r="L471" s="189">
        <v>619</v>
      </c>
      <c r="M471" s="189">
        <v>676</v>
      </c>
      <c r="N471" s="189">
        <v>610</v>
      </c>
      <c r="O471" s="189">
        <v>644</v>
      </c>
      <c r="P471" s="189">
        <v>625</v>
      </c>
      <c r="Q471" s="189">
        <v>634</v>
      </c>
      <c r="R471" s="189">
        <v>679.15356922262697</v>
      </c>
      <c r="S471" s="189">
        <v>640</v>
      </c>
      <c r="T471" s="189">
        <v>670</v>
      </c>
      <c r="U471" s="216">
        <v>620</v>
      </c>
      <c r="V471" s="204">
        <v>685</v>
      </c>
      <c r="W471" s="202"/>
      <c r="X471" s="187"/>
      <c r="Y471" s="190"/>
    </row>
    <row r="472" spans="1:25">
      <c r="A472" s="126"/>
      <c r="B472" s="102">
        <v>1</v>
      </c>
      <c r="C472" s="90">
        <v>6</v>
      </c>
      <c r="D472" s="189">
        <v>570.65905999999995</v>
      </c>
      <c r="E472" s="189">
        <v>633</v>
      </c>
      <c r="F472" s="189">
        <v>688.97280971990392</v>
      </c>
      <c r="G472" s="189">
        <v>551</v>
      </c>
      <c r="H472" s="189">
        <v>679</v>
      </c>
      <c r="I472" s="215">
        <v>515</v>
      </c>
      <c r="J472" s="189">
        <v>587</v>
      </c>
      <c r="K472" s="189">
        <v>706</v>
      </c>
      <c r="L472" s="189">
        <v>620</v>
      </c>
      <c r="M472" s="189">
        <v>648</v>
      </c>
      <c r="N472" s="189">
        <v>620</v>
      </c>
      <c r="O472" s="189">
        <v>646</v>
      </c>
      <c r="P472" s="189">
        <v>622</v>
      </c>
      <c r="Q472" s="189">
        <v>640</v>
      </c>
      <c r="R472" s="189">
        <v>676.69475150906896</v>
      </c>
      <c r="S472" s="189">
        <v>650</v>
      </c>
      <c r="T472" s="189">
        <v>670</v>
      </c>
      <c r="U472" s="216">
        <v>640</v>
      </c>
      <c r="V472" s="204">
        <v>681</v>
      </c>
      <c r="W472" s="202"/>
      <c r="X472" s="187"/>
      <c r="Y472" s="190"/>
    </row>
    <row r="473" spans="1:25">
      <c r="A473" s="126"/>
      <c r="B473" s="103" t="s">
        <v>154</v>
      </c>
      <c r="C473" s="95"/>
      <c r="D473" s="191">
        <v>585.95793500000002</v>
      </c>
      <c r="E473" s="191">
        <v>626</v>
      </c>
      <c r="F473" s="191">
        <v>683.67619023203918</v>
      </c>
      <c r="G473" s="191">
        <v>571.83333333333337</v>
      </c>
      <c r="H473" s="191">
        <v>685.83333333333337</v>
      </c>
      <c r="I473" s="191">
        <v>533.83333333333337</v>
      </c>
      <c r="J473" s="191">
        <v>590.83333333333337</v>
      </c>
      <c r="K473" s="191">
        <v>707.33333333333337</v>
      </c>
      <c r="L473" s="191">
        <v>627.83333333333337</v>
      </c>
      <c r="M473" s="191">
        <v>661.16666666666663</v>
      </c>
      <c r="N473" s="191">
        <v>620</v>
      </c>
      <c r="O473" s="191">
        <v>650.66666666666663</v>
      </c>
      <c r="P473" s="191">
        <v>620.66666666666663</v>
      </c>
      <c r="Q473" s="191">
        <v>642.33333333333337</v>
      </c>
      <c r="R473" s="191">
        <v>661.21811072207129</v>
      </c>
      <c r="S473" s="191">
        <v>648.33333333333337</v>
      </c>
      <c r="T473" s="191">
        <v>665</v>
      </c>
      <c r="U473" s="191">
        <v>645</v>
      </c>
      <c r="V473" s="217">
        <v>680</v>
      </c>
      <c r="W473" s="202"/>
      <c r="X473" s="187"/>
      <c r="Y473" s="190"/>
    </row>
    <row r="474" spans="1:25">
      <c r="A474" s="126"/>
      <c r="B474" s="2" t="s">
        <v>155</v>
      </c>
      <c r="C474" s="122"/>
      <c r="D474" s="192">
        <v>586.00829999999996</v>
      </c>
      <c r="E474" s="192">
        <v>624</v>
      </c>
      <c r="F474" s="192">
        <v>683.82270186442634</v>
      </c>
      <c r="G474" s="192">
        <v>568.5</v>
      </c>
      <c r="H474" s="192">
        <v>686.5</v>
      </c>
      <c r="I474" s="192">
        <v>532.5</v>
      </c>
      <c r="J474" s="192">
        <v>593</v>
      </c>
      <c r="K474" s="192">
        <v>706.5</v>
      </c>
      <c r="L474" s="192">
        <v>625</v>
      </c>
      <c r="M474" s="192">
        <v>658.5</v>
      </c>
      <c r="N474" s="192">
        <v>619</v>
      </c>
      <c r="O474" s="192">
        <v>649</v>
      </c>
      <c r="P474" s="192">
        <v>620.5</v>
      </c>
      <c r="Q474" s="192">
        <v>642</v>
      </c>
      <c r="R474" s="192">
        <v>665.98166356393699</v>
      </c>
      <c r="S474" s="192">
        <v>650</v>
      </c>
      <c r="T474" s="192">
        <v>670</v>
      </c>
      <c r="U474" s="192">
        <v>645</v>
      </c>
      <c r="V474" s="206">
        <v>682</v>
      </c>
      <c r="W474" s="202"/>
      <c r="X474" s="187"/>
      <c r="Y474" s="190"/>
    </row>
    <row r="475" spans="1:25">
      <c r="A475" s="126"/>
      <c r="B475" s="2" t="s">
        <v>156</v>
      </c>
      <c r="C475" s="122"/>
      <c r="D475" s="192">
        <v>10.437312475816299</v>
      </c>
      <c r="E475" s="192">
        <v>6.1318838867023571</v>
      </c>
      <c r="F475" s="192">
        <v>4.5777212272713248</v>
      </c>
      <c r="G475" s="192">
        <v>15.197587527850157</v>
      </c>
      <c r="H475" s="192">
        <v>5.3447793842839451</v>
      </c>
      <c r="I475" s="192">
        <v>16.388003742575442</v>
      </c>
      <c r="J475" s="192">
        <v>10.647378394077421</v>
      </c>
      <c r="K475" s="192">
        <v>5.00666222813829</v>
      </c>
      <c r="L475" s="192">
        <v>9.1086039910991126</v>
      </c>
      <c r="M475" s="192">
        <v>13.151679233720182</v>
      </c>
      <c r="N475" s="192">
        <v>16.45600194457937</v>
      </c>
      <c r="O475" s="192">
        <v>7.8400680269157537</v>
      </c>
      <c r="P475" s="192">
        <v>4.9261208538429777</v>
      </c>
      <c r="Q475" s="192">
        <v>8.0663911798688925</v>
      </c>
      <c r="R475" s="192">
        <v>17.766277092898623</v>
      </c>
      <c r="S475" s="192">
        <v>4.0824829046386304</v>
      </c>
      <c r="T475" s="192">
        <v>8.3666002653407556</v>
      </c>
      <c r="U475" s="192">
        <v>16.431676725154983</v>
      </c>
      <c r="V475" s="206">
        <v>10.770329614269007</v>
      </c>
      <c r="W475" s="202"/>
      <c r="X475" s="187"/>
      <c r="Y475" s="190"/>
    </row>
    <row r="476" spans="1:25">
      <c r="A476" s="126"/>
      <c r="B476" s="2" t="s">
        <v>93</v>
      </c>
      <c r="C476" s="122"/>
      <c r="D476" s="96">
        <v>1.781239207182389E-2</v>
      </c>
      <c r="E476" s="96">
        <v>9.7953416720484941E-3</v>
      </c>
      <c r="F476" s="96">
        <v>6.6957447000131004E-3</v>
      </c>
      <c r="G476" s="96">
        <v>2.6576952832148334E-2</v>
      </c>
      <c r="H476" s="96">
        <v>7.7931169637189962E-3</v>
      </c>
      <c r="I476" s="96">
        <v>3.06987269608032E-2</v>
      </c>
      <c r="J476" s="96">
        <v>1.8020950737507622E-2</v>
      </c>
      <c r="K476" s="96">
        <v>7.0782218116940947E-3</v>
      </c>
      <c r="L476" s="96">
        <v>1.4507996800264048E-2</v>
      </c>
      <c r="M476" s="96">
        <v>1.9891624754807435E-2</v>
      </c>
      <c r="N476" s="96">
        <v>2.6541938620289307E-2</v>
      </c>
      <c r="O476" s="96">
        <v>1.2049284877431999E-2</v>
      </c>
      <c r="P476" s="96">
        <v>7.9368219986728963E-3</v>
      </c>
      <c r="Q476" s="96">
        <v>1.2557952018477777E-2</v>
      </c>
      <c r="R476" s="96">
        <v>2.6869011608737215E-2</v>
      </c>
      <c r="S476" s="96">
        <v>6.2968887989284785E-3</v>
      </c>
      <c r="T476" s="96">
        <v>1.2581353782467301E-2</v>
      </c>
      <c r="U476" s="96">
        <v>2.5475467790937959E-2</v>
      </c>
      <c r="V476" s="154">
        <v>1.5838720020983833E-2</v>
      </c>
      <c r="W476" s="155"/>
      <c r="X476" s="2"/>
      <c r="Y476" s="124"/>
    </row>
    <row r="477" spans="1:25">
      <c r="A477" s="126"/>
      <c r="B477" s="104" t="s">
        <v>157</v>
      </c>
      <c r="C477" s="122"/>
      <c r="D477" s="96">
        <v>-8.8687629635564758E-2</v>
      </c>
      <c r="E477" s="96">
        <v>-2.6412119757135089E-2</v>
      </c>
      <c r="F477" s="96">
        <v>6.328890226921513E-2</v>
      </c>
      <c r="G477" s="96">
        <v>-0.1106549475204287</v>
      </c>
      <c r="H477" s="96">
        <v>6.6643803833703164E-2</v>
      </c>
      <c r="I477" s="96">
        <v>-0.1697545313051394</v>
      </c>
      <c r="J477" s="96">
        <v>-8.1105155628073411E-2</v>
      </c>
      <c r="K477" s="96">
        <v>0.10008172623821054</v>
      </c>
      <c r="L477" s="96">
        <v>-2.3560824048223572E-2</v>
      </c>
      <c r="M477" s="96">
        <v>2.8280916113803345E-2</v>
      </c>
      <c r="N477" s="96">
        <v>-3.57436329862999E-2</v>
      </c>
      <c r="O477" s="96">
        <v>1.1950767962764841E-2</v>
      </c>
      <c r="P477" s="96">
        <v>-3.470679818305944E-2</v>
      </c>
      <c r="Q477" s="96">
        <v>-1.0096670777418604E-3</v>
      </c>
      <c r="R477" s="96">
        <v>2.8360924594398318E-2</v>
      </c>
      <c r="S477" s="96">
        <v>8.3218461514229514E-3</v>
      </c>
      <c r="T477" s="96">
        <v>3.4242716232436354E-2</v>
      </c>
      <c r="U477" s="96">
        <v>3.1376721352203152E-3</v>
      </c>
      <c r="V477" s="154">
        <v>5.7571499305348439E-2</v>
      </c>
      <c r="W477" s="155"/>
      <c r="X477" s="2"/>
      <c r="Y477" s="124"/>
    </row>
    <row r="478" spans="1:25">
      <c r="B478" s="132"/>
      <c r="C478" s="103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</row>
    <row r="479" spans="1:25">
      <c r="B479" s="135" t="s">
        <v>243</v>
      </c>
      <c r="Y479" s="120" t="s">
        <v>169</v>
      </c>
    </row>
    <row r="480" spans="1:25">
      <c r="A480" s="113" t="s">
        <v>56</v>
      </c>
      <c r="B480" s="101" t="s">
        <v>118</v>
      </c>
      <c r="C480" s="98" t="s">
        <v>119</v>
      </c>
      <c r="D480" s="99" t="s">
        <v>140</v>
      </c>
      <c r="E480" s="14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20">
        <v>1</v>
      </c>
    </row>
    <row r="481" spans="1:25">
      <c r="A481" s="126"/>
      <c r="B481" s="102" t="s">
        <v>141</v>
      </c>
      <c r="C481" s="90" t="s">
        <v>141</v>
      </c>
      <c r="D481" s="146" t="s">
        <v>143</v>
      </c>
      <c r="E481" s="14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20" t="s">
        <v>1</v>
      </c>
    </row>
    <row r="482" spans="1:25">
      <c r="A482" s="126"/>
      <c r="B482" s="102"/>
      <c r="C482" s="90"/>
      <c r="D482" s="91" t="s">
        <v>152</v>
      </c>
      <c r="E482" s="14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20">
        <v>3</v>
      </c>
    </row>
    <row r="483" spans="1:25">
      <c r="A483" s="126"/>
      <c r="B483" s="102"/>
      <c r="C483" s="90"/>
      <c r="D483" s="117"/>
      <c r="E483" s="14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20">
        <v>3</v>
      </c>
    </row>
    <row r="484" spans="1:25">
      <c r="A484" s="126"/>
      <c r="B484" s="101">
        <v>1</v>
      </c>
      <c r="C484" s="97">
        <v>1</v>
      </c>
      <c r="D484" s="207">
        <v>0.11</v>
      </c>
      <c r="E484" s="208"/>
      <c r="F484" s="209"/>
      <c r="G484" s="209"/>
      <c r="H484" s="209"/>
      <c r="I484" s="209"/>
      <c r="J484" s="209"/>
      <c r="K484" s="209"/>
      <c r="L484" s="209"/>
      <c r="M484" s="209"/>
      <c r="N484" s="209"/>
      <c r="O484" s="209"/>
      <c r="P484" s="209"/>
      <c r="Q484" s="209"/>
      <c r="R484" s="209"/>
      <c r="S484" s="209"/>
      <c r="T484" s="209"/>
      <c r="U484" s="209"/>
      <c r="V484" s="209"/>
      <c r="W484" s="209"/>
      <c r="X484" s="209"/>
      <c r="Y484" s="210">
        <v>1</v>
      </c>
    </row>
    <row r="485" spans="1:25">
      <c r="A485" s="126"/>
      <c r="B485" s="102">
        <v>1</v>
      </c>
      <c r="C485" s="90">
        <v>2</v>
      </c>
      <c r="D485" s="211">
        <v>0.11</v>
      </c>
      <c r="E485" s="208"/>
      <c r="F485" s="209"/>
      <c r="G485" s="209"/>
      <c r="H485" s="209"/>
      <c r="I485" s="209"/>
      <c r="J485" s="209"/>
      <c r="K485" s="209"/>
      <c r="L485" s="209"/>
      <c r="M485" s="209"/>
      <c r="N485" s="209"/>
      <c r="O485" s="209"/>
      <c r="P485" s="209"/>
      <c r="Q485" s="209"/>
      <c r="R485" s="209"/>
      <c r="S485" s="209"/>
      <c r="T485" s="209"/>
      <c r="U485" s="209"/>
      <c r="V485" s="209"/>
      <c r="W485" s="209"/>
      <c r="X485" s="209"/>
      <c r="Y485" s="210">
        <v>9</v>
      </c>
    </row>
    <row r="486" spans="1:25">
      <c r="A486" s="126"/>
      <c r="B486" s="102">
        <v>1</v>
      </c>
      <c r="C486" s="90">
        <v>3</v>
      </c>
      <c r="D486" s="211">
        <v>0.11</v>
      </c>
      <c r="E486" s="208"/>
      <c r="F486" s="209"/>
      <c r="G486" s="209"/>
      <c r="H486" s="209"/>
      <c r="I486" s="209"/>
      <c r="J486" s="209"/>
      <c r="K486" s="209"/>
      <c r="L486" s="209"/>
      <c r="M486" s="209"/>
      <c r="N486" s="209"/>
      <c r="O486" s="209"/>
      <c r="P486" s="209"/>
      <c r="Q486" s="209"/>
      <c r="R486" s="209"/>
      <c r="S486" s="209"/>
      <c r="T486" s="209"/>
      <c r="U486" s="209"/>
      <c r="V486" s="209"/>
      <c r="W486" s="209"/>
      <c r="X486" s="209"/>
      <c r="Y486" s="210">
        <v>16</v>
      </c>
    </row>
    <row r="487" spans="1:25">
      <c r="A487" s="126"/>
      <c r="B487" s="102">
        <v>1</v>
      </c>
      <c r="C487" s="90">
        <v>4</v>
      </c>
      <c r="D487" s="211">
        <v>0.11</v>
      </c>
      <c r="E487" s="208"/>
      <c r="F487" s="209"/>
      <c r="G487" s="209"/>
      <c r="H487" s="209"/>
      <c r="I487" s="209"/>
      <c r="J487" s="209"/>
      <c r="K487" s="209"/>
      <c r="L487" s="209"/>
      <c r="M487" s="209"/>
      <c r="N487" s="209"/>
      <c r="O487" s="209"/>
      <c r="P487" s="209"/>
      <c r="Q487" s="209"/>
      <c r="R487" s="209"/>
      <c r="S487" s="209"/>
      <c r="T487" s="209"/>
      <c r="U487" s="209"/>
      <c r="V487" s="209"/>
      <c r="W487" s="209"/>
      <c r="X487" s="209"/>
      <c r="Y487" s="210">
        <v>0.11</v>
      </c>
    </row>
    <row r="488" spans="1:25">
      <c r="A488" s="126"/>
      <c r="B488" s="102">
        <v>1</v>
      </c>
      <c r="C488" s="90">
        <v>5</v>
      </c>
      <c r="D488" s="211">
        <v>0.11</v>
      </c>
      <c r="E488" s="208"/>
      <c r="F488" s="209"/>
      <c r="G488" s="209"/>
      <c r="H488" s="209"/>
      <c r="I488" s="209"/>
      <c r="J488" s="209"/>
      <c r="K488" s="209"/>
      <c r="L488" s="209"/>
      <c r="M488" s="209"/>
      <c r="N488" s="209"/>
      <c r="O488" s="209"/>
      <c r="P488" s="209"/>
      <c r="Q488" s="209"/>
      <c r="R488" s="209"/>
      <c r="S488" s="209"/>
      <c r="T488" s="209"/>
      <c r="U488" s="209"/>
      <c r="V488" s="209"/>
      <c r="W488" s="209"/>
      <c r="X488" s="209"/>
      <c r="Y488" s="123"/>
    </row>
    <row r="489" spans="1:25">
      <c r="A489" s="126"/>
      <c r="B489" s="102">
        <v>1</v>
      </c>
      <c r="C489" s="90">
        <v>6</v>
      </c>
      <c r="D489" s="211">
        <v>0.11</v>
      </c>
      <c r="E489" s="208"/>
      <c r="F489" s="209"/>
      <c r="G489" s="209"/>
      <c r="H489" s="209"/>
      <c r="I489" s="209"/>
      <c r="J489" s="209"/>
      <c r="K489" s="209"/>
      <c r="L489" s="209"/>
      <c r="M489" s="209"/>
      <c r="N489" s="209"/>
      <c r="O489" s="209"/>
      <c r="P489" s="209"/>
      <c r="Q489" s="209"/>
      <c r="R489" s="209"/>
      <c r="S489" s="209"/>
      <c r="T489" s="209"/>
      <c r="U489" s="209"/>
      <c r="V489" s="209"/>
      <c r="W489" s="209"/>
      <c r="X489" s="209"/>
      <c r="Y489" s="123"/>
    </row>
    <row r="490" spans="1:25">
      <c r="A490" s="126"/>
      <c r="B490" s="103" t="s">
        <v>154</v>
      </c>
      <c r="C490" s="95"/>
      <c r="D490" s="212">
        <v>0.11</v>
      </c>
      <c r="E490" s="208"/>
      <c r="F490" s="209"/>
      <c r="G490" s="209"/>
      <c r="H490" s="209"/>
      <c r="I490" s="209"/>
      <c r="J490" s="209"/>
      <c r="K490" s="209"/>
      <c r="L490" s="209"/>
      <c r="M490" s="209"/>
      <c r="N490" s="209"/>
      <c r="O490" s="209"/>
      <c r="P490" s="209"/>
      <c r="Q490" s="209"/>
      <c r="R490" s="209"/>
      <c r="S490" s="209"/>
      <c r="T490" s="209"/>
      <c r="U490" s="209"/>
      <c r="V490" s="209"/>
      <c r="W490" s="209"/>
      <c r="X490" s="209"/>
      <c r="Y490" s="123"/>
    </row>
    <row r="491" spans="1:25">
      <c r="A491" s="126"/>
      <c r="B491" s="2" t="s">
        <v>155</v>
      </c>
      <c r="C491" s="122"/>
      <c r="D491" s="112">
        <v>0.11</v>
      </c>
      <c r="E491" s="208"/>
      <c r="F491" s="209"/>
      <c r="G491" s="209"/>
      <c r="H491" s="209"/>
      <c r="I491" s="209"/>
      <c r="J491" s="209"/>
      <c r="K491" s="209"/>
      <c r="L491" s="209"/>
      <c r="M491" s="209"/>
      <c r="N491" s="209"/>
      <c r="O491" s="209"/>
      <c r="P491" s="209"/>
      <c r="Q491" s="209"/>
      <c r="R491" s="209"/>
      <c r="S491" s="209"/>
      <c r="T491" s="209"/>
      <c r="U491" s="209"/>
      <c r="V491" s="209"/>
      <c r="W491" s="209"/>
      <c r="X491" s="209"/>
      <c r="Y491" s="123"/>
    </row>
    <row r="492" spans="1:25">
      <c r="A492" s="126"/>
      <c r="B492" s="2" t="s">
        <v>156</v>
      </c>
      <c r="C492" s="122"/>
      <c r="D492" s="112">
        <v>0</v>
      </c>
      <c r="E492" s="14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3"/>
    </row>
    <row r="493" spans="1:25">
      <c r="A493" s="126"/>
      <c r="B493" s="2" t="s">
        <v>93</v>
      </c>
      <c r="C493" s="122"/>
      <c r="D493" s="96">
        <v>0</v>
      </c>
      <c r="E493" s="14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24"/>
    </row>
    <row r="494" spans="1:25">
      <c r="A494" s="126"/>
      <c r="B494" s="104" t="s">
        <v>157</v>
      </c>
      <c r="C494" s="122"/>
      <c r="D494" s="96">
        <v>0</v>
      </c>
      <c r="E494" s="14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124"/>
    </row>
    <row r="495" spans="1:25">
      <c r="B495" s="132"/>
      <c r="C495" s="103"/>
      <c r="D495" s="119"/>
    </row>
    <row r="496" spans="1:25">
      <c r="B496" s="135" t="s">
        <v>244</v>
      </c>
      <c r="Y496" s="120" t="s">
        <v>169</v>
      </c>
    </row>
    <row r="497" spans="1:25">
      <c r="A497" s="113" t="s">
        <v>29</v>
      </c>
      <c r="B497" s="101" t="s">
        <v>118</v>
      </c>
      <c r="C497" s="98" t="s">
        <v>119</v>
      </c>
      <c r="D497" s="99" t="s">
        <v>140</v>
      </c>
      <c r="E497" s="100" t="s">
        <v>140</v>
      </c>
      <c r="F497" s="14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20">
        <v>1</v>
      </c>
    </row>
    <row r="498" spans="1:25">
      <c r="A498" s="126"/>
      <c r="B498" s="102" t="s">
        <v>141</v>
      </c>
      <c r="C498" s="90" t="s">
        <v>141</v>
      </c>
      <c r="D498" s="146" t="s">
        <v>142</v>
      </c>
      <c r="E498" s="147" t="s">
        <v>143</v>
      </c>
      <c r="F498" s="14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20" t="s">
        <v>3</v>
      </c>
    </row>
    <row r="499" spans="1:25">
      <c r="A499" s="126"/>
      <c r="B499" s="102"/>
      <c r="C499" s="90"/>
      <c r="D499" s="91" t="s">
        <v>152</v>
      </c>
      <c r="E499" s="92" t="s">
        <v>152</v>
      </c>
      <c r="F499" s="14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20">
        <v>2</v>
      </c>
    </row>
    <row r="500" spans="1:25">
      <c r="A500" s="126"/>
      <c r="B500" s="102"/>
      <c r="C500" s="90"/>
      <c r="D500" s="117"/>
      <c r="E500" s="117"/>
      <c r="F500" s="14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120">
        <v>2</v>
      </c>
    </row>
    <row r="501" spans="1:25">
      <c r="A501" s="126"/>
      <c r="B501" s="101">
        <v>1</v>
      </c>
      <c r="C501" s="97">
        <v>1</v>
      </c>
      <c r="D501" s="106"/>
      <c r="E501" s="106">
        <v>7</v>
      </c>
      <c r="F501" s="14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120">
        <v>1</v>
      </c>
    </row>
    <row r="502" spans="1:25">
      <c r="A502" s="126"/>
      <c r="B502" s="102">
        <v>1</v>
      </c>
      <c r="C502" s="90">
        <v>2</v>
      </c>
      <c r="D502" s="92">
        <v>6.5</v>
      </c>
      <c r="E502" s="92">
        <v>6.8</v>
      </c>
      <c r="F502" s="14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120">
        <v>10</v>
      </c>
    </row>
    <row r="503" spans="1:25">
      <c r="A503" s="126"/>
      <c r="B503" s="102">
        <v>1</v>
      </c>
      <c r="C503" s="90">
        <v>3</v>
      </c>
      <c r="D503" s="92"/>
      <c r="E503" s="92">
        <v>6.9</v>
      </c>
      <c r="F503" s="14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120">
        <v>16</v>
      </c>
    </row>
    <row r="504" spans="1:25">
      <c r="A504" s="126"/>
      <c r="B504" s="102">
        <v>1</v>
      </c>
      <c r="C504" s="90">
        <v>4</v>
      </c>
      <c r="D504" s="92"/>
      <c r="E504" s="92">
        <v>7.8</v>
      </c>
      <c r="F504" s="14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120">
        <v>6.8416666666666703</v>
      </c>
    </row>
    <row r="505" spans="1:25">
      <c r="A505" s="126"/>
      <c r="B505" s="102">
        <v>1</v>
      </c>
      <c r="C505" s="90">
        <v>5</v>
      </c>
      <c r="D505" s="92">
        <v>6.5</v>
      </c>
      <c r="E505" s="92">
        <v>7.5</v>
      </c>
      <c r="F505" s="14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21"/>
    </row>
    <row r="506" spans="1:25">
      <c r="A506" s="126"/>
      <c r="B506" s="102">
        <v>1</v>
      </c>
      <c r="C506" s="90">
        <v>6</v>
      </c>
      <c r="D506" s="92"/>
      <c r="E506" s="92">
        <v>7.1</v>
      </c>
      <c r="F506" s="14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21"/>
    </row>
    <row r="507" spans="1:25">
      <c r="A507" s="126"/>
      <c r="B507" s="103" t="s">
        <v>154</v>
      </c>
      <c r="C507" s="95"/>
      <c r="D507" s="111">
        <v>6.5</v>
      </c>
      <c r="E507" s="111">
        <v>7.1833333333333336</v>
      </c>
      <c r="F507" s="14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121"/>
    </row>
    <row r="508" spans="1:25">
      <c r="A508" s="126"/>
      <c r="B508" s="2" t="s">
        <v>155</v>
      </c>
      <c r="C508" s="122"/>
      <c r="D508" s="94">
        <v>6.5</v>
      </c>
      <c r="E508" s="94">
        <v>7.05</v>
      </c>
      <c r="F508" s="14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121"/>
    </row>
    <row r="509" spans="1:25">
      <c r="A509" s="126"/>
      <c r="B509" s="2" t="s">
        <v>156</v>
      </c>
      <c r="C509" s="122"/>
      <c r="D509" s="94">
        <v>0</v>
      </c>
      <c r="E509" s="94">
        <v>0.38686776379877741</v>
      </c>
      <c r="F509" s="183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21"/>
    </row>
    <row r="510" spans="1:25">
      <c r="A510" s="126"/>
      <c r="B510" s="2" t="s">
        <v>93</v>
      </c>
      <c r="C510" s="122"/>
      <c r="D510" s="96">
        <v>0</v>
      </c>
      <c r="E510" s="96">
        <v>5.3856301224887805E-2</v>
      </c>
      <c r="F510" s="14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24"/>
    </row>
    <row r="511" spans="1:25">
      <c r="A511" s="126"/>
      <c r="B511" s="104" t="s">
        <v>157</v>
      </c>
      <c r="C511" s="122"/>
      <c r="D511" s="96">
        <v>-4.9939098660170989E-2</v>
      </c>
      <c r="E511" s="96">
        <v>4.9939098660169989E-2</v>
      </c>
      <c r="F511" s="14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24"/>
    </row>
    <row r="512" spans="1:25">
      <c r="B512" s="132"/>
      <c r="C512" s="103"/>
      <c r="D512" s="119"/>
      <c r="E512" s="119"/>
    </row>
    <row r="513" spans="1:25">
      <c r="B513" s="135" t="s">
        <v>245</v>
      </c>
      <c r="Y513" s="120" t="s">
        <v>169</v>
      </c>
    </row>
    <row r="514" spans="1:25">
      <c r="A514" s="113" t="s">
        <v>31</v>
      </c>
      <c r="B514" s="101" t="s">
        <v>118</v>
      </c>
      <c r="C514" s="98" t="s">
        <v>119</v>
      </c>
      <c r="D514" s="99" t="s">
        <v>140</v>
      </c>
      <c r="E514" s="14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20">
        <v>1</v>
      </c>
    </row>
    <row r="515" spans="1:25">
      <c r="A515" s="126"/>
      <c r="B515" s="102" t="s">
        <v>141</v>
      </c>
      <c r="C515" s="90" t="s">
        <v>141</v>
      </c>
      <c r="D515" s="146" t="s">
        <v>142</v>
      </c>
      <c r="E515" s="14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20" t="s">
        <v>3</v>
      </c>
    </row>
    <row r="516" spans="1:25">
      <c r="A516" s="126"/>
      <c r="B516" s="102"/>
      <c r="C516" s="90"/>
      <c r="D516" s="91" t="s">
        <v>152</v>
      </c>
      <c r="E516" s="14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20">
        <v>1</v>
      </c>
    </row>
    <row r="517" spans="1:25">
      <c r="A517" s="126"/>
      <c r="B517" s="102"/>
      <c r="C517" s="90"/>
      <c r="D517" s="117"/>
      <c r="E517" s="14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20">
        <v>1</v>
      </c>
    </row>
    <row r="518" spans="1:25">
      <c r="A518" s="126"/>
      <c r="B518" s="101">
        <v>1</v>
      </c>
      <c r="C518" s="97">
        <v>1</v>
      </c>
      <c r="D518" s="193">
        <v>12.6</v>
      </c>
      <c r="E518" s="194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6">
        <v>1</v>
      </c>
    </row>
    <row r="519" spans="1:25">
      <c r="A519" s="126"/>
      <c r="B519" s="102">
        <v>1</v>
      </c>
      <c r="C519" s="90">
        <v>2</v>
      </c>
      <c r="D519" s="197">
        <v>12.5</v>
      </c>
      <c r="E519" s="194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6">
        <v>11</v>
      </c>
    </row>
    <row r="520" spans="1:25">
      <c r="A520" s="126"/>
      <c r="B520" s="103" t="s">
        <v>154</v>
      </c>
      <c r="C520" s="95"/>
      <c r="D520" s="199">
        <v>12.55</v>
      </c>
      <c r="E520" s="194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8"/>
    </row>
    <row r="521" spans="1:25">
      <c r="A521" s="126"/>
      <c r="B521" s="2" t="s">
        <v>155</v>
      </c>
      <c r="C521" s="122"/>
      <c r="D521" s="200">
        <v>12.55</v>
      </c>
      <c r="E521" s="194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8">
        <v>12.55</v>
      </c>
    </row>
    <row r="522" spans="1:25">
      <c r="A522" s="126"/>
      <c r="B522" s="2" t="s">
        <v>156</v>
      </c>
      <c r="C522" s="122"/>
      <c r="D522" s="200">
        <v>7.0710678118654502E-2</v>
      </c>
      <c r="E522" s="194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8"/>
    </row>
    <row r="523" spans="1:25">
      <c r="A523" s="126"/>
      <c r="B523" s="2" t="s">
        <v>93</v>
      </c>
      <c r="C523" s="122"/>
      <c r="D523" s="96">
        <v>5.6343169815660952E-3</v>
      </c>
      <c r="E523" s="14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24"/>
    </row>
    <row r="524" spans="1:25">
      <c r="A524" s="126"/>
      <c r="B524" s="104" t="s">
        <v>157</v>
      </c>
      <c r="C524" s="122"/>
      <c r="D524" s="96">
        <v>0</v>
      </c>
      <c r="E524" s="14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24"/>
    </row>
    <row r="525" spans="1:25">
      <c r="B525" s="132"/>
      <c r="C525" s="103"/>
      <c r="D525" s="119"/>
    </row>
    <row r="526" spans="1:25">
      <c r="B526" s="135" t="s">
        <v>246</v>
      </c>
      <c r="Y526" s="120" t="s">
        <v>169</v>
      </c>
    </row>
    <row r="527" spans="1:25">
      <c r="A527" s="113" t="s">
        <v>34</v>
      </c>
      <c r="B527" s="101" t="s">
        <v>118</v>
      </c>
      <c r="C527" s="98" t="s">
        <v>119</v>
      </c>
      <c r="D527" s="99" t="s">
        <v>140</v>
      </c>
      <c r="E527" s="100" t="s">
        <v>140</v>
      </c>
      <c r="F527" s="14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120">
        <v>1</v>
      </c>
    </row>
    <row r="528" spans="1:25">
      <c r="A528" s="126"/>
      <c r="B528" s="102" t="s">
        <v>141</v>
      </c>
      <c r="C528" s="90" t="s">
        <v>141</v>
      </c>
      <c r="D528" s="146" t="s">
        <v>142</v>
      </c>
      <c r="E528" s="147" t="s">
        <v>143</v>
      </c>
      <c r="F528" s="14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120" t="s">
        <v>3</v>
      </c>
    </row>
    <row r="529" spans="1:25">
      <c r="A529" s="126"/>
      <c r="B529" s="102"/>
      <c r="C529" s="90"/>
      <c r="D529" s="91" t="s">
        <v>152</v>
      </c>
      <c r="E529" s="92" t="s">
        <v>152</v>
      </c>
      <c r="F529" s="14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20">
        <v>1</v>
      </c>
    </row>
    <row r="530" spans="1:25">
      <c r="A530" s="126"/>
      <c r="B530" s="102"/>
      <c r="C530" s="90"/>
      <c r="D530" s="117"/>
      <c r="E530" s="117"/>
      <c r="F530" s="14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20">
        <v>1</v>
      </c>
    </row>
    <row r="531" spans="1:25">
      <c r="A531" s="126"/>
      <c r="B531" s="101">
        <v>1</v>
      </c>
      <c r="C531" s="97">
        <v>1</v>
      </c>
      <c r="D531" s="193"/>
      <c r="E531" s="193">
        <v>45</v>
      </c>
      <c r="F531" s="194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6">
        <v>1</v>
      </c>
    </row>
    <row r="532" spans="1:25">
      <c r="A532" s="126"/>
      <c r="B532" s="102">
        <v>1</v>
      </c>
      <c r="C532" s="90">
        <v>2</v>
      </c>
      <c r="D532" s="197">
        <v>25</v>
      </c>
      <c r="E532" s="197">
        <v>47</v>
      </c>
      <c r="F532" s="194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6">
        <v>12</v>
      </c>
    </row>
    <row r="533" spans="1:25">
      <c r="A533" s="126"/>
      <c r="B533" s="102">
        <v>1</v>
      </c>
      <c r="C533" s="90">
        <v>3</v>
      </c>
      <c r="D533" s="197"/>
      <c r="E533" s="197">
        <v>46</v>
      </c>
      <c r="F533" s="194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6">
        <v>16</v>
      </c>
    </row>
    <row r="534" spans="1:25">
      <c r="A534" s="126"/>
      <c r="B534" s="102">
        <v>1</v>
      </c>
      <c r="C534" s="90">
        <v>4</v>
      </c>
      <c r="D534" s="197"/>
      <c r="E534" s="197">
        <v>46</v>
      </c>
      <c r="F534" s="194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6">
        <v>35.5</v>
      </c>
    </row>
    <row r="535" spans="1:25">
      <c r="A535" s="126"/>
      <c r="B535" s="102">
        <v>1</v>
      </c>
      <c r="C535" s="90">
        <v>5</v>
      </c>
      <c r="D535" s="197">
        <v>24</v>
      </c>
      <c r="E535" s="197">
        <v>49</v>
      </c>
      <c r="F535" s="194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8"/>
    </row>
    <row r="536" spans="1:25">
      <c r="A536" s="126"/>
      <c r="B536" s="102">
        <v>1</v>
      </c>
      <c r="C536" s="90">
        <v>6</v>
      </c>
      <c r="D536" s="197"/>
      <c r="E536" s="197">
        <v>46</v>
      </c>
      <c r="F536" s="194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8"/>
    </row>
    <row r="537" spans="1:25">
      <c r="A537" s="126"/>
      <c r="B537" s="103" t="s">
        <v>154</v>
      </c>
      <c r="C537" s="95"/>
      <c r="D537" s="199">
        <v>24.5</v>
      </c>
      <c r="E537" s="199">
        <v>46.5</v>
      </c>
      <c r="F537" s="194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8"/>
    </row>
    <row r="538" spans="1:25">
      <c r="A538" s="126"/>
      <c r="B538" s="2" t="s">
        <v>155</v>
      </c>
      <c r="C538" s="122"/>
      <c r="D538" s="200">
        <v>24.5</v>
      </c>
      <c r="E538" s="200">
        <v>46</v>
      </c>
      <c r="F538" s="194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8"/>
    </row>
    <row r="539" spans="1:25">
      <c r="A539" s="126"/>
      <c r="B539" s="2" t="s">
        <v>156</v>
      </c>
      <c r="C539" s="122"/>
      <c r="D539" s="200">
        <v>0.70710678118654757</v>
      </c>
      <c r="E539" s="200">
        <v>1.3784048752090221</v>
      </c>
      <c r="F539" s="194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8"/>
    </row>
    <row r="540" spans="1:25">
      <c r="A540" s="126"/>
      <c r="B540" s="2" t="s">
        <v>93</v>
      </c>
      <c r="C540" s="122"/>
      <c r="D540" s="96">
        <v>2.8861501272920309E-2</v>
      </c>
      <c r="E540" s="96">
        <v>2.9643115595892947E-2</v>
      </c>
      <c r="F540" s="14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24"/>
    </row>
    <row r="541" spans="1:25">
      <c r="A541" s="126"/>
      <c r="B541" s="104" t="s">
        <v>157</v>
      </c>
      <c r="C541" s="122"/>
      <c r="D541" s="96">
        <v>-0.3098591549295775</v>
      </c>
      <c r="E541" s="96">
        <v>0.3098591549295775</v>
      </c>
      <c r="F541" s="14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24"/>
    </row>
    <row r="542" spans="1:25">
      <c r="B542" s="132"/>
      <c r="C542" s="103"/>
      <c r="D542" s="119"/>
      <c r="E542" s="119"/>
    </row>
    <row r="543" spans="1:25">
      <c r="B543" s="135" t="s">
        <v>247</v>
      </c>
      <c r="Y543" s="120" t="s">
        <v>169</v>
      </c>
    </row>
    <row r="544" spans="1:25">
      <c r="A544" s="113" t="s">
        <v>57</v>
      </c>
      <c r="B544" s="101" t="s">
        <v>118</v>
      </c>
      <c r="C544" s="98" t="s">
        <v>119</v>
      </c>
      <c r="D544" s="99" t="s">
        <v>140</v>
      </c>
      <c r="E544" s="14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120">
        <v>1</v>
      </c>
    </row>
    <row r="545" spans="1:25">
      <c r="A545" s="126"/>
      <c r="B545" s="102" t="s">
        <v>141</v>
      </c>
      <c r="C545" s="90" t="s">
        <v>141</v>
      </c>
      <c r="D545" s="146" t="s">
        <v>143</v>
      </c>
      <c r="E545" s="14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120" t="s">
        <v>1</v>
      </c>
    </row>
    <row r="546" spans="1:25">
      <c r="A546" s="126"/>
      <c r="B546" s="102"/>
      <c r="C546" s="90"/>
      <c r="D546" s="91" t="s">
        <v>152</v>
      </c>
      <c r="E546" s="14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20">
        <v>3</v>
      </c>
    </row>
    <row r="547" spans="1:25">
      <c r="A547" s="126"/>
      <c r="B547" s="102"/>
      <c r="C547" s="90"/>
      <c r="D547" s="117"/>
      <c r="E547" s="14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20">
        <v>3</v>
      </c>
    </row>
    <row r="548" spans="1:25">
      <c r="A548" s="126"/>
      <c r="B548" s="101">
        <v>1</v>
      </c>
      <c r="C548" s="97">
        <v>1</v>
      </c>
      <c r="D548" s="207">
        <v>0.1</v>
      </c>
      <c r="E548" s="208"/>
      <c r="F548" s="209"/>
      <c r="G548" s="209"/>
      <c r="H548" s="209"/>
      <c r="I548" s="209"/>
      <c r="J548" s="209"/>
      <c r="K548" s="209"/>
      <c r="L548" s="209"/>
      <c r="M548" s="209"/>
      <c r="N548" s="209"/>
      <c r="O548" s="209"/>
      <c r="P548" s="209"/>
      <c r="Q548" s="209"/>
      <c r="R548" s="209"/>
      <c r="S548" s="209"/>
      <c r="T548" s="209"/>
      <c r="U548" s="209"/>
      <c r="V548" s="209"/>
      <c r="W548" s="209"/>
      <c r="X548" s="209"/>
      <c r="Y548" s="210">
        <v>1</v>
      </c>
    </row>
    <row r="549" spans="1:25">
      <c r="A549" s="126"/>
      <c r="B549" s="102">
        <v>1</v>
      </c>
      <c r="C549" s="90">
        <v>2</v>
      </c>
      <c r="D549" s="211">
        <v>0.1</v>
      </c>
      <c r="E549" s="208"/>
      <c r="F549" s="209"/>
      <c r="G549" s="209"/>
      <c r="H549" s="209"/>
      <c r="I549" s="209"/>
      <c r="J549" s="209"/>
      <c r="K549" s="209"/>
      <c r="L549" s="209"/>
      <c r="M549" s="209"/>
      <c r="N549" s="209"/>
      <c r="O549" s="209"/>
      <c r="P549" s="209"/>
      <c r="Q549" s="209"/>
      <c r="R549" s="209"/>
      <c r="S549" s="209"/>
      <c r="T549" s="209"/>
      <c r="U549" s="209"/>
      <c r="V549" s="209"/>
      <c r="W549" s="209"/>
      <c r="X549" s="209"/>
      <c r="Y549" s="210">
        <v>13</v>
      </c>
    </row>
    <row r="550" spans="1:25">
      <c r="A550" s="126"/>
      <c r="B550" s="102">
        <v>1</v>
      </c>
      <c r="C550" s="90">
        <v>3</v>
      </c>
      <c r="D550" s="211">
        <v>0.1</v>
      </c>
      <c r="E550" s="208"/>
      <c r="F550" s="209"/>
      <c r="G550" s="209"/>
      <c r="H550" s="209"/>
      <c r="I550" s="209"/>
      <c r="J550" s="209"/>
      <c r="K550" s="209"/>
      <c r="L550" s="209"/>
      <c r="M550" s="209"/>
      <c r="N550" s="209"/>
      <c r="O550" s="209"/>
      <c r="P550" s="209"/>
      <c r="Q550" s="209"/>
      <c r="R550" s="209"/>
      <c r="S550" s="209"/>
      <c r="T550" s="209"/>
      <c r="U550" s="209"/>
      <c r="V550" s="209"/>
      <c r="W550" s="209"/>
      <c r="X550" s="209"/>
      <c r="Y550" s="210">
        <v>16</v>
      </c>
    </row>
    <row r="551" spans="1:25">
      <c r="A551" s="126"/>
      <c r="B551" s="102">
        <v>1</v>
      </c>
      <c r="C551" s="90">
        <v>4</v>
      </c>
      <c r="D551" s="211">
        <v>0.1</v>
      </c>
      <c r="E551" s="208"/>
      <c r="F551" s="209"/>
      <c r="G551" s="209"/>
      <c r="H551" s="209"/>
      <c r="I551" s="209"/>
      <c r="J551" s="209"/>
      <c r="K551" s="209"/>
      <c r="L551" s="209"/>
      <c r="M551" s="209"/>
      <c r="N551" s="209"/>
      <c r="O551" s="209"/>
      <c r="P551" s="209"/>
      <c r="Q551" s="209"/>
      <c r="R551" s="209"/>
      <c r="S551" s="209"/>
      <c r="T551" s="209"/>
      <c r="U551" s="209"/>
      <c r="V551" s="209"/>
      <c r="W551" s="209"/>
      <c r="X551" s="209"/>
      <c r="Y551" s="210">
        <v>0.101666666666667</v>
      </c>
    </row>
    <row r="552" spans="1:25">
      <c r="A552" s="126"/>
      <c r="B552" s="102">
        <v>1</v>
      </c>
      <c r="C552" s="90">
        <v>5</v>
      </c>
      <c r="D552" s="211">
        <v>0.11</v>
      </c>
      <c r="E552" s="208"/>
      <c r="F552" s="209"/>
      <c r="G552" s="209"/>
      <c r="H552" s="209"/>
      <c r="I552" s="209"/>
      <c r="J552" s="209"/>
      <c r="K552" s="209"/>
      <c r="L552" s="209"/>
      <c r="M552" s="209"/>
      <c r="N552" s="209"/>
      <c r="O552" s="209"/>
      <c r="P552" s="209"/>
      <c r="Q552" s="209"/>
      <c r="R552" s="209"/>
      <c r="S552" s="209"/>
      <c r="T552" s="209"/>
      <c r="U552" s="209"/>
      <c r="V552" s="209"/>
      <c r="W552" s="209"/>
      <c r="X552" s="209"/>
      <c r="Y552" s="123"/>
    </row>
    <row r="553" spans="1:25">
      <c r="A553" s="126"/>
      <c r="B553" s="102">
        <v>1</v>
      </c>
      <c r="C553" s="90">
        <v>6</v>
      </c>
      <c r="D553" s="211">
        <v>0.1</v>
      </c>
      <c r="E553" s="208"/>
      <c r="F553" s="209"/>
      <c r="G553" s="209"/>
      <c r="H553" s="209"/>
      <c r="I553" s="209"/>
      <c r="J553" s="209"/>
      <c r="K553" s="209"/>
      <c r="L553" s="209"/>
      <c r="M553" s="209"/>
      <c r="N553" s="209"/>
      <c r="O553" s="209"/>
      <c r="P553" s="209"/>
      <c r="Q553" s="209"/>
      <c r="R553" s="209"/>
      <c r="S553" s="209"/>
      <c r="T553" s="209"/>
      <c r="U553" s="209"/>
      <c r="V553" s="209"/>
      <c r="W553" s="209"/>
      <c r="X553" s="209"/>
      <c r="Y553" s="123"/>
    </row>
    <row r="554" spans="1:25">
      <c r="A554" s="126"/>
      <c r="B554" s="103" t="s">
        <v>154</v>
      </c>
      <c r="C554" s="95"/>
      <c r="D554" s="212">
        <v>0.10166666666666667</v>
      </c>
      <c r="E554" s="208"/>
      <c r="F554" s="209"/>
      <c r="G554" s="209"/>
      <c r="H554" s="209"/>
      <c r="I554" s="209"/>
      <c r="J554" s="209"/>
      <c r="K554" s="209"/>
      <c r="L554" s="209"/>
      <c r="M554" s="209"/>
      <c r="N554" s="209"/>
      <c r="O554" s="209"/>
      <c r="P554" s="209"/>
      <c r="Q554" s="209"/>
      <c r="R554" s="209"/>
      <c r="S554" s="209"/>
      <c r="T554" s="209"/>
      <c r="U554" s="209"/>
      <c r="V554" s="209"/>
      <c r="W554" s="209"/>
      <c r="X554" s="209"/>
      <c r="Y554" s="123"/>
    </row>
    <row r="555" spans="1:25">
      <c r="A555" s="126"/>
      <c r="B555" s="2" t="s">
        <v>155</v>
      </c>
      <c r="C555" s="122"/>
      <c r="D555" s="112">
        <v>0.1</v>
      </c>
      <c r="E555" s="208"/>
      <c r="F555" s="209"/>
      <c r="G555" s="209"/>
      <c r="H555" s="209"/>
      <c r="I555" s="209"/>
      <c r="J555" s="209"/>
      <c r="K555" s="209"/>
      <c r="L555" s="209"/>
      <c r="M555" s="209"/>
      <c r="N555" s="209"/>
      <c r="O555" s="209"/>
      <c r="P555" s="209"/>
      <c r="Q555" s="209"/>
      <c r="R555" s="209"/>
      <c r="S555" s="209"/>
      <c r="T555" s="209"/>
      <c r="U555" s="209"/>
      <c r="V555" s="209"/>
      <c r="W555" s="209"/>
      <c r="X555" s="209"/>
      <c r="Y555" s="123"/>
    </row>
    <row r="556" spans="1:25">
      <c r="A556" s="126"/>
      <c r="B556" s="2" t="s">
        <v>156</v>
      </c>
      <c r="C556" s="122"/>
      <c r="D556" s="112">
        <v>4.082482904638628E-3</v>
      </c>
      <c r="E556" s="14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23"/>
    </row>
    <row r="557" spans="1:25">
      <c r="A557" s="126"/>
      <c r="B557" s="2" t="s">
        <v>93</v>
      </c>
      <c r="C557" s="122"/>
      <c r="D557" s="96">
        <v>4.0155569553822573E-2</v>
      </c>
      <c r="E557" s="14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24"/>
    </row>
    <row r="558" spans="1:25">
      <c r="A558" s="126"/>
      <c r="B558" s="104" t="s">
        <v>157</v>
      </c>
      <c r="C558" s="122"/>
      <c r="D558" s="96">
        <v>-3.3306690738754696E-15</v>
      </c>
      <c r="E558" s="14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124"/>
    </row>
    <row r="559" spans="1:25">
      <c r="B559" s="132"/>
      <c r="C559" s="103"/>
      <c r="D559" s="119"/>
    </row>
    <row r="560" spans="1:25">
      <c r="B560" s="135" t="s">
        <v>248</v>
      </c>
      <c r="Y560" s="120" t="s">
        <v>169</v>
      </c>
    </row>
    <row r="561" spans="1:25">
      <c r="A561" s="113" t="s">
        <v>37</v>
      </c>
      <c r="B561" s="101" t="s">
        <v>118</v>
      </c>
      <c r="C561" s="98" t="s">
        <v>119</v>
      </c>
      <c r="D561" s="99" t="s">
        <v>140</v>
      </c>
      <c r="E561" s="100" t="s">
        <v>140</v>
      </c>
      <c r="F561" s="14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120">
        <v>1</v>
      </c>
    </row>
    <row r="562" spans="1:25">
      <c r="A562" s="126"/>
      <c r="B562" s="102" t="s">
        <v>141</v>
      </c>
      <c r="C562" s="90" t="s">
        <v>141</v>
      </c>
      <c r="D562" s="146" t="s">
        <v>142</v>
      </c>
      <c r="E562" s="147" t="s">
        <v>143</v>
      </c>
      <c r="F562" s="14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120" t="s">
        <v>3</v>
      </c>
    </row>
    <row r="563" spans="1:25">
      <c r="A563" s="126"/>
      <c r="B563" s="102"/>
      <c r="C563" s="90"/>
      <c r="D563" s="91" t="s">
        <v>152</v>
      </c>
      <c r="E563" s="92" t="s">
        <v>152</v>
      </c>
      <c r="F563" s="14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20">
        <v>1</v>
      </c>
    </row>
    <row r="564" spans="1:25">
      <c r="A564" s="126"/>
      <c r="B564" s="102"/>
      <c r="C564" s="90"/>
      <c r="D564" s="117"/>
      <c r="E564" s="117"/>
      <c r="F564" s="14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20">
        <v>1</v>
      </c>
    </row>
    <row r="565" spans="1:25">
      <c r="A565" s="126"/>
      <c r="B565" s="101">
        <v>1</v>
      </c>
      <c r="C565" s="97">
        <v>1</v>
      </c>
      <c r="D565" s="193"/>
      <c r="E565" s="193">
        <v>21</v>
      </c>
      <c r="F565" s="194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6">
        <v>1</v>
      </c>
    </row>
    <row r="566" spans="1:25">
      <c r="A566" s="126"/>
      <c r="B566" s="102">
        <v>1</v>
      </c>
      <c r="C566" s="90">
        <v>2</v>
      </c>
      <c r="D566" s="197">
        <v>20</v>
      </c>
      <c r="E566" s="197">
        <v>21</v>
      </c>
      <c r="F566" s="194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6">
        <v>14</v>
      </c>
    </row>
    <row r="567" spans="1:25">
      <c r="A567" s="126"/>
      <c r="B567" s="102">
        <v>1</v>
      </c>
      <c r="C567" s="90">
        <v>3</v>
      </c>
      <c r="D567" s="197"/>
      <c r="E567" s="197">
        <v>21</v>
      </c>
      <c r="F567" s="194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6">
        <v>16</v>
      </c>
    </row>
    <row r="568" spans="1:25">
      <c r="A568" s="126"/>
      <c r="B568" s="102">
        <v>1</v>
      </c>
      <c r="C568" s="90">
        <v>4</v>
      </c>
      <c r="D568" s="197"/>
      <c r="E568" s="197">
        <v>21</v>
      </c>
      <c r="F568" s="194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6">
        <v>20.8333333333333</v>
      </c>
    </row>
    <row r="569" spans="1:25">
      <c r="A569" s="126"/>
      <c r="B569" s="102">
        <v>1</v>
      </c>
      <c r="C569" s="90">
        <v>5</v>
      </c>
      <c r="D569" s="197">
        <v>21</v>
      </c>
      <c r="E569" s="197">
        <v>22</v>
      </c>
      <c r="F569" s="194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8"/>
    </row>
    <row r="570" spans="1:25">
      <c r="A570" s="126"/>
      <c r="B570" s="102">
        <v>1</v>
      </c>
      <c r="C570" s="90">
        <v>6</v>
      </c>
      <c r="D570" s="197"/>
      <c r="E570" s="197">
        <v>21</v>
      </c>
      <c r="F570" s="194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8"/>
    </row>
    <row r="571" spans="1:25">
      <c r="A571" s="126"/>
      <c r="B571" s="103" t="s">
        <v>154</v>
      </c>
      <c r="C571" s="95"/>
      <c r="D571" s="199">
        <v>20.5</v>
      </c>
      <c r="E571" s="199">
        <v>21.166666666666668</v>
      </c>
      <c r="F571" s="194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8"/>
    </row>
    <row r="572" spans="1:25">
      <c r="A572" s="126"/>
      <c r="B572" s="2" t="s">
        <v>155</v>
      </c>
      <c r="C572" s="122"/>
      <c r="D572" s="200">
        <v>20.5</v>
      </c>
      <c r="E572" s="200">
        <v>21</v>
      </c>
      <c r="F572" s="194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8"/>
    </row>
    <row r="573" spans="1:25">
      <c r="A573" s="126"/>
      <c r="B573" s="2" t="s">
        <v>156</v>
      </c>
      <c r="C573" s="122"/>
      <c r="D573" s="200">
        <v>0.70710678118654757</v>
      </c>
      <c r="E573" s="200">
        <v>0.40824829046386302</v>
      </c>
      <c r="F573" s="194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8"/>
    </row>
    <row r="574" spans="1:25">
      <c r="A574" s="126"/>
      <c r="B574" s="2" t="s">
        <v>93</v>
      </c>
      <c r="C574" s="122"/>
      <c r="D574" s="96">
        <v>3.4493013716416956E-2</v>
      </c>
      <c r="E574" s="96">
        <v>1.9287320809316361E-2</v>
      </c>
      <c r="F574" s="14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24"/>
    </row>
    <row r="575" spans="1:25">
      <c r="A575" s="126"/>
      <c r="B575" s="104" t="s">
        <v>157</v>
      </c>
      <c r="C575" s="122"/>
      <c r="D575" s="96">
        <v>-1.599999999999846E-2</v>
      </c>
      <c r="E575" s="96">
        <v>1.6000000000001569E-2</v>
      </c>
      <c r="F575" s="14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124"/>
    </row>
    <row r="576" spans="1:25">
      <c r="B576" s="132"/>
      <c r="C576" s="103"/>
      <c r="D576" s="119"/>
      <c r="E576" s="119"/>
    </row>
    <row r="577" spans="1:25">
      <c r="B577" s="135" t="s">
        <v>249</v>
      </c>
      <c r="Y577" s="120" t="s">
        <v>169</v>
      </c>
    </row>
    <row r="578" spans="1:25">
      <c r="A578" s="113" t="s">
        <v>40</v>
      </c>
      <c r="B578" s="101" t="s">
        <v>118</v>
      </c>
      <c r="C578" s="98" t="s">
        <v>119</v>
      </c>
      <c r="D578" s="99" t="s">
        <v>140</v>
      </c>
      <c r="E578" s="14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120">
        <v>1</v>
      </c>
    </row>
    <row r="579" spans="1:25">
      <c r="A579" s="126"/>
      <c r="B579" s="102" t="s">
        <v>141</v>
      </c>
      <c r="C579" s="90" t="s">
        <v>141</v>
      </c>
      <c r="D579" s="146" t="s">
        <v>142</v>
      </c>
      <c r="E579" s="14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120" t="s">
        <v>3</v>
      </c>
    </row>
    <row r="580" spans="1:25">
      <c r="A580" s="126"/>
      <c r="B580" s="102"/>
      <c r="C580" s="90"/>
      <c r="D580" s="91" t="s">
        <v>152</v>
      </c>
      <c r="E580" s="14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20">
        <v>2</v>
      </c>
    </row>
    <row r="581" spans="1:25">
      <c r="A581" s="126"/>
      <c r="B581" s="102"/>
      <c r="C581" s="90"/>
      <c r="D581" s="117"/>
      <c r="E581" s="14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20">
        <v>2</v>
      </c>
    </row>
    <row r="582" spans="1:25">
      <c r="A582" s="126"/>
      <c r="B582" s="101">
        <v>1</v>
      </c>
      <c r="C582" s="97">
        <v>1</v>
      </c>
      <c r="D582" s="106">
        <v>3.1</v>
      </c>
      <c r="E582" s="14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20">
        <v>1</v>
      </c>
    </row>
    <row r="583" spans="1:25">
      <c r="A583" s="126"/>
      <c r="B583" s="102">
        <v>1</v>
      </c>
      <c r="C583" s="90">
        <v>2</v>
      </c>
      <c r="D583" s="92">
        <v>3.12</v>
      </c>
      <c r="E583" s="14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20">
        <v>15</v>
      </c>
    </row>
    <row r="584" spans="1:25">
      <c r="A584" s="126"/>
      <c r="B584" s="103" t="s">
        <v>154</v>
      </c>
      <c r="C584" s="95"/>
      <c r="D584" s="111">
        <v>3.1100000000000003</v>
      </c>
      <c r="E584" s="14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21"/>
    </row>
    <row r="585" spans="1:25">
      <c r="A585" s="126"/>
      <c r="B585" s="2" t="s">
        <v>155</v>
      </c>
      <c r="C585" s="122"/>
      <c r="D585" s="94">
        <v>3.1100000000000003</v>
      </c>
      <c r="E585" s="14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21">
        <v>3.11</v>
      </c>
    </row>
    <row r="586" spans="1:25">
      <c r="A586" s="126"/>
      <c r="B586" s="2" t="s">
        <v>156</v>
      </c>
      <c r="C586" s="122"/>
      <c r="D586" s="94">
        <v>1.4142135623730963E-2</v>
      </c>
      <c r="E586" s="183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21"/>
    </row>
    <row r="587" spans="1:25">
      <c r="A587" s="126"/>
      <c r="B587" s="2" t="s">
        <v>93</v>
      </c>
      <c r="C587" s="122"/>
      <c r="D587" s="96">
        <v>4.5473104899456471E-3</v>
      </c>
      <c r="E587" s="14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24"/>
    </row>
    <row r="588" spans="1:25">
      <c r="A588" s="126"/>
      <c r="B588" s="104" t="s">
        <v>157</v>
      </c>
      <c r="C588" s="122"/>
      <c r="D588" s="96">
        <v>2.2204460492503131E-16</v>
      </c>
      <c r="E588" s="14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24"/>
    </row>
    <row r="589" spans="1:25">
      <c r="B589" s="132"/>
      <c r="C589" s="103"/>
      <c r="D589" s="119"/>
    </row>
    <row r="590" spans="1:25">
      <c r="B590" s="135" t="s">
        <v>250</v>
      </c>
      <c r="Y590" s="120" t="s">
        <v>169</v>
      </c>
    </row>
    <row r="591" spans="1:25">
      <c r="A591" s="113" t="s">
        <v>43</v>
      </c>
      <c r="B591" s="101" t="s">
        <v>118</v>
      </c>
      <c r="C591" s="98" t="s">
        <v>119</v>
      </c>
      <c r="D591" s="99" t="s">
        <v>140</v>
      </c>
      <c r="E591" s="100" t="s">
        <v>140</v>
      </c>
      <c r="F591" s="14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20">
        <v>1</v>
      </c>
    </row>
    <row r="592" spans="1:25">
      <c r="A592" s="126"/>
      <c r="B592" s="102" t="s">
        <v>141</v>
      </c>
      <c r="C592" s="90" t="s">
        <v>141</v>
      </c>
      <c r="D592" s="146" t="s">
        <v>142</v>
      </c>
      <c r="E592" s="147" t="s">
        <v>143</v>
      </c>
      <c r="F592" s="14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120" t="s">
        <v>3</v>
      </c>
    </row>
    <row r="593" spans="1:25">
      <c r="A593" s="126"/>
      <c r="B593" s="102"/>
      <c r="C593" s="90"/>
      <c r="D593" s="91" t="s">
        <v>152</v>
      </c>
      <c r="E593" s="92" t="s">
        <v>152</v>
      </c>
      <c r="F593" s="14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20">
        <v>0</v>
      </c>
    </row>
    <row r="594" spans="1:25">
      <c r="A594" s="126"/>
      <c r="B594" s="102"/>
      <c r="C594" s="90"/>
      <c r="D594" s="117"/>
      <c r="E594" s="117"/>
      <c r="F594" s="14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20">
        <v>0</v>
      </c>
    </row>
    <row r="595" spans="1:25">
      <c r="A595" s="126"/>
      <c r="B595" s="101">
        <v>1</v>
      </c>
      <c r="C595" s="97">
        <v>1</v>
      </c>
      <c r="D595" s="185"/>
      <c r="E595" s="185">
        <v>69.8</v>
      </c>
      <c r="F595" s="186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8">
        <v>1</v>
      </c>
    </row>
    <row r="596" spans="1:25">
      <c r="A596" s="126"/>
      <c r="B596" s="102">
        <v>1</v>
      </c>
      <c r="C596" s="90">
        <v>2</v>
      </c>
      <c r="D596" s="189">
        <v>67.8</v>
      </c>
      <c r="E596" s="189">
        <v>70.900000000000006</v>
      </c>
      <c r="F596" s="186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8">
        <v>16</v>
      </c>
    </row>
    <row r="597" spans="1:25">
      <c r="A597" s="126"/>
      <c r="B597" s="102">
        <v>1</v>
      </c>
      <c r="C597" s="90">
        <v>3</v>
      </c>
      <c r="D597" s="189"/>
      <c r="E597" s="189">
        <v>69.5</v>
      </c>
      <c r="F597" s="186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8">
        <v>16</v>
      </c>
    </row>
    <row r="598" spans="1:25">
      <c r="A598" s="126"/>
      <c r="B598" s="102">
        <v>1</v>
      </c>
      <c r="C598" s="90">
        <v>4</v>
      </c>
      <c r="D598" s="189"/>
      <c r="E598" s="189">
        <v>72.099999999999994</v>
      </c>
      <c r="F598" s="186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8">
        <v>69.141666666666694</v>
      </c>
    </row>
    <row r="599" spans="1:25">
      <c r="A599" s="126"/>
      <c r="B599" s="102">
        <v>1</v>
      </c>
      <c r="C599" s="90">
        <v>5</v>
      </c>
      <c r="D599" s="189">
        <v>67.2</v>
      </c>
      <c r="E599" s="189">
        <v>74.900000000000006</v>
      </c>
      <c r="F599" s="186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90"/>
    </row>
    <row r="600" spans="1:25">
      <c r="A600" s="126"/>
      <c r="B600" s="102">
        <v>1</v>
      </c>
      <c r="C600" s="90">
        <v>6</v>
      </c>
      <c r="D600" s="189"/>
      <c r="E600" s="189">
        <v>67.5</v>
      </c>
      <c r="F600" s="186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90"/>
    </row>
    <row r="601" spans="1:25">
      <c r="A601" s="126"/>
      <c r="B601" s="103" t="s">
        <v>154</v>
      </c>
      <c r="C601" s="95"/>
      <c r="D601" s="191">
        <v>67.5</v>
      </c>
      <c r="E601" s="191">
        <v>70.783333333333317</v>
      </c>
      <c r="F601" s="186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90"/>
    </row>
    <row r="602" spans="1:25">
      <c r="A602" s="126"/>
      <c r="B602" s="2" t="s">
        <v>155</v>
      </c>
      <c r="C602" s="122"/>
      <c r="D602" s="192">
        <v>67.5</v>
      </c>
      <c r="E602" s="192">
        <v>70.349999999999994</v>
      </c>
      <c r="F602" s="186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90"/>
    </row>
    <row r="603" spans="1:25">
      <c r="A603" s="126"/>
      <c r="B603" s="2" t="s">
        <v>156</v>
      </c>
      <c r="C603" s="122"/>
      <c r="D603" s="192">
        <v>0.42426406871192446</v>
      </c>
      <c r="E603" s="192">
        <v>2.5333114034138546</v>
      </c>
      <c r="F603" s="186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90"/>
    </row>
    <row r="604" spans="1:25">
      <c r="A604" s="126"/>
      <c r="B604" s="2" t="s">
        <v>93</v>
      </c>
      <c r="C604" s="122"/>
      <c r="D604" s="96">
        <v>6.285393610547029E-3</v>
      </c>
      <c r="E604" s="96">
        <v>3.5789659572599788E-2</v>
      </c>
      <c r="F604" s="14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24"/>
    </row>
    <row r="605" spans="1:25">
      <c r="A605" s="126"/>
      <c r="B605" s="104" t="s">
        <v>157</v>
      </c>
      <c r="C605" s="122"/>
      <c r="D605" s="96">
        <v>-2.3743521754851504E-2</v>
      </c>
      <c r="E605" s="96">
        <v>2.3743521754850505E-2</v>
      </c>
      <c r="F605" s="14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24"/>
    </row>
    <row r="606" spans="1:25">
      <c r="B606" s="132"/>
      <c r="C606" s="103"/>
      <c r="D606" s="119"/>
      <c r="E606" s="119"/>
    </row>
    <row r="607" spans="1:25">
      <c r="B607" s="135" t="s">
        <v>251</v>
      </c>
      <c r="Y607" s="120" t="s">
        <v>169</v>
      </c>
    </row>
    <row r="608" spans="1:25">
      <c r="A608" s="113" t="s">
        <v>58</v>
      </c>
      <c r="B608" s="101" t="s">
        <v>118</v>
      </c>
      <c r="C608" s="98" t="s">
        <v>119</v>
      </c>
      <c r="D608" s="99" t="s">
        <v>140</v>
      </c>
      <c r="E608" s="14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20">
        <v>1</v>
      </c>
    </row>
    <row r="609" spans="1:25">
      <c r="A609" s="126"/>
      <c r="B609" s="102" t="s">
        <v>141</v>
      </c>
      <c r="C609" s="90" t="s">
        <v>141</v>
      </c>
      <c r="D609" s="146" t="s">
        <v>142</v>
      </c>
      <c r="E609" s="14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120" t="s">
        <v>3</v>
      </c>
    </row>
    <row r="610" spans="1:25">
      <c r="A610" s="126"/>
      <c r="B610" s="102"/>
      <c r="C610" s="90"/>
      <c r="D610" s="91" t="s">
        <v>152</v>
      </c>
      <c r="E610" s="14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20">
        <v>2</v>
      </c>
    </row>
    <row r="611" spans="1:25">
      <c r="A611" s="126"/>
      <c r="B611" s="102"/>
      <c r="C611" s="90"/>
      <c r="D611" s="117"/>
      <c r="E611" s="14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20">
        <v>2</v>
      </c>
    </row>
    <row r="612" spans="1:25">
      <c r="A612" s="126"/>
      <c r="B612" s="101">
        <v>1</v>
      </c>
      <c r="C612" s="97">
        <v>1</v>
      </c>
      <c r="D612" s="143" t="s">
        <v>113</v>
      </c>
      <c r="E612" s="14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120">
        <v>1</v>
      </c>
    </row>
    <row r="613" spans="1:25">
      <c r="A613" s="126"/>
      <c r="B613" s="102">
        <v>1</v>
      </c>
      <c r="C613" s="90">
        <v>2</v>
      </c>
      <c r="D613" s="140" t="s">
        <v>113</v>
      </c>
      <c r="E613" s="14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120">
        <v>17</v>
      </c>
    </row>
    <row r="614" spans="1:25">
      <c r="A614" s="126"/>
      <c r="B614" s="103" t="s">
        <v>154</v>
      </c>
      <c r="C614" s="95"/>
      <c r="D614" s="111" t="s">
        <v>334</v>
      </c>
      <c r="E614" s="14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21"/>
    </row>
    <row r="615" spans="1:25">
      <c r="A615" s="126"/>
      <c r="B615" s="2" t="s">
        <v>155</v>
      </c>
      <c r="C615" s="122"/>
      <c r="D615" s="94" t="s">
        <v>334</v>
      </c>
      <c r="E615" s="14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21" t="s">
        <v>113</v>
      </c>
    </row>
    <row r="616" spans="1:25">
      <c r="A616" s="126"/>
      <c r="B616" s="2" t="s">
        <v>156</v>
      </c>
      <c r="C616" s="122"/>
      <c r="D616" s="94" t="s">
        <v>334</v>
      </c>
      <c r="E616" s="183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21"/>
    </row>
    <row r="617" spans="1:25">
      <c r="A617" s="126"/>
      <c r="B617" s="2" t="s">
        <v>93</v>
      </c>
      <c r="C617" s="122"/>
      <c r="D617" s="96" t="s">
        <v>334</v>
      </c>
      <c r="E617" s="14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24"/>
    </row>
    <row r="618" spans="1:25">
      <c r="A618" s="126"/>
      <c r="B618" s="104" t="s">
        <v>157</v>
      </c>
      <c r="C618" s="122"/>
      <c r="D618" s="96" t="s">
        <v>334</v>
      </c>
      <c r="E618" s="14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24"/>
    </row>
    <row r="619" spans="1:25">
      <c r="B619" s="132"/>
      <c r="C619" s="103"/>
      <c r="D619" s="119"/>
    </row>
    <row r="620" spans="1:25">
      <c r="B620" s="135" t="s">
        <v>252</v>
      </c>
      <c r="Y620" s="120" t="s">
        <v>66</v>
      </c>
    </row>
    <row r="621" spans="1:25">
      <c r="A621" s="113" t="s">
        <v>59</v>
      </c>
      <c r="B621" s="101" t="s">
        <v>118</v>
      </c>
      <c r="C621" s="98" t="s">
        <v>119</v>
      </c>
      <c r="D621" s="99" t="s">
        <v>140</v>
      </c>
      <c r="E621" s="100" t="s">
        <v>140</v>
      </c>
      <c r="F621" s="100" t="s">
        <v>140</v>
      </c>
      <c r="G621" s="100" t="s">
        <v>140</v>
      </c>
      <c r="H621" s="100" t="s">
        <v>140</v>
      </c>
      <c r="I621" s="100" t="s">
        <v>140</v>
      </c>
      <c r="J621" s="100" t="s">
        <v>140</v>
      </c>
      <c r="K621" s="100" t="s">
        <v>140</v>
      </c>
      <c r="L621" s="100" t="s">
        <v>140</v>
      </c>
      <c r="M621" s="100" t="s">
        <v>140</v>
      </c>
      <c r="N621" s="100" t="s">
        <v>140</v>
      </c>
      <c r="O621" s="100" t="s">
        <v>140</v>
      </c>
      <c r="P621" s="100" t="s">
        <v>140</v>
      </c>
      <c r="Q621" s="100" t="s">
        <v>140</v>
      </c>
      <c r="R621" s="100" t="s">
        <v>140</v>
      </c>
      <c r="S621" s="100" t="s">
        <v>140</v>
      </c>
      <c r="T621" s="100" t="s">
        <v>140</v>
      </c>
      <c r="U621" s="148"/>
      <c r="V621" s="2"/>
      <c r="W621" s="2"/>
      <c r="X621" s="2"/>
      <c r="Y621" s="120">
        <v>1</v>
      </c>
    </row>
    <row r="622" spans="1:25">
      <c r="A622" s="126"/>
      <c r="B622" s="102" t="s">
        <v>141</v>
      </c>
      <c r="C622" s="90" t="s">
        <v>141</v>
      </c>
      <c r="D622" s="146" t="s">
        <v>144</v>
      </c>
      <c r="E622" s="147" t="s">
        <v>145</v>
      </c>
      <c r="F622" s="147" t="s">
        <v>146</v>
      </c>
      <c r="G622" s="147" t="s">
        <v>147</v>
      </c>
      <c r="H622" s="147" t="s">
        <v>142</v>
      </c>
      <c r="I622" s="147" t="s">
        <v>149</v>
      </c>
      <c r="J622" s="147" t="s">
        <v>143</v>
      </c>
      <c r="K622" s="147" t="s">
        <v>150</v>
      </c>
      <c r="L622" s="147" t="s">
        <v>151</v>
      </c>
      <c r="M622" s="147" t="s">
        <v>159</v>
      </c>
      <c r="N622" s="147" t="s">
        <v>160</v>
      </c>
      <c r="O622" s="147" t="s">
        <v>161</v>
      </c>
      <c r="P622" s="147" t="s">
        <v>162</v>
      </c>
      <c r="Q622" s="147" t="s">
        <v>163</v>
      </c>
      <c r="R622" s="147" t="s">
        <v>164</v>
      </c>
      <c r="S622" s="147" t="s">
        <v>165</v>
      </c>
      <c r="T622" s="147" t="s">
        <v>166</v>
      </c>
      <c r="U622" s="148"/>
      <c r="V622" s="2"/>
      <c r="W622" s="2"/>
      <c r="X622" s="2"/>
      <c r="Y622" s="120" t="s">
        <v>1</v>
      </c>
    </row>
    <row r="623" spans="1:25">
      <c r="A623" s="126"/>
      <c r="B623" s="102"/>
      <c r="C623" s="90"/>
      <c r="D623" s="91" t="s">
        <v>121</v>
      </c>
      <c r="E623" s="92" t="s">
        <v>121</v>
      </c>
      <c r="F623" s="92" t="s">
        <v>121</v>
      </c>
      <c r="G623" s="92" t="s">
        <v>121</v>
      </c>
      <c r="H623" s="92" t="s">
        <v>121</v>
      </c>
      <c r="I623" s="92" t="s">
        <v>121</v>
      </c>
      <c r="J623" s="92" t="s">
        <v>152</v>
      </c>
      <c r="K623" s="92" t="s">
        <v>121</v>
      </c>
      <c r="L623" s="92" t="s">
        <v>121</v>
      </c>
      <c r="M623" s="92" t="s">
        <v>121</v>
      </c>
      <c r="N623" s="92" t="s">
        <v>121</v>
      </c>
      <c r="O623" s="92" t="s">
        <v>121</v>
      </c>
      <c r="P623" s="92" t="s">
        <v>109</v>
      </c>
      <c r="Q623" s="92" t="s">
        <v>121</v>
      </c>
      <c r="R623" s="92" t="s">
        <v>121</v>
      </c>
      <c r="S623" s="92" t="s">
        <v>121</v>
      </c>
      <c r="T623" s="92" t="s">
        <v>121</v>
      </c>
      <c r="U623" s="148"/>
      <c r="V623" s="2"/>
      <c r="W623" s="2"/>
      <c r="X623" s="2"/>
      <c r="Y623" s="120">
        <v>2</v>
      </c>
    </row>
    <row r="624" spans="1:25">
      <c r="A624" s="126"/>
      <c r="B624" s="102"/>
      <c r="C624" s="90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48"/>
      <c r="V624" s="2"/>
      <c r="W624" s="2"/>
      <c r="X624" s="2"/>
      <c r="Y624" s="120">
        <v>3</v>
      </c>
    </row>
    <row r="625" spans="1:25">
      <c r="A625" s="126"/>
      <c r="B625" s="101">
        <v>1</v>
      </c>
      <c r="C625" s="97">
        <v>1</v>
      </c>
      <c r="D625" s="106">
        <v>1.4601999999999999</v>
      </c>
      <c r="E625" s="106">
        <v>1.4</v>
      </c>
      <c r="F625" s="107">
        <v>1.3531792055641281</v>
      </c>
      <c r="G625" s="106">
        <v>1.32</v>
      </c>
      <c r="H625" s="107">
        <v>1.39</v>
      </c>
      <c r="I625" s="106">
        <v>1.31</v>
      </c>
      <c r="J625" s="144">
        <v>1.5</v>
      </c>
      <c r="K625" s="106">
        <v>1.47</v>
      </c>
      <c r="L625" s="143">
        <v>1.53</v>
      </c>
      <c r="M625" s="106">
        <v>1.39</v>
      </c>
      <c r="N625" s="106">
        <v>1.3762000000000001</v>
      </c>
      <c r="O625" s="106">
        <v>1.403</v>
      </c>
      <c r="P625" s="143">
        <v>1.23</v>
      </c>
      <c r="Q625" s="106">
        <v>1.2991176470588199</v>
      </c>
      <c r="R625" s="106">
        <v>1.38</v>
      </c>
      <c r="S625" s="106">
        <v>1.4</v>
      </c>
      <c r="T625" s="106">
        <v>1.38</v>
      </c>
      <c r="U625" s="148"/>
      <c r="V625" s="2"/>
      <c r="W625" s="2"/>
      <c r="X625" s="2"/>
      <c r="Y625" s="120">
        <v>1</v>
      </c>
    </row>
    <row r="626" spans="1:25">
      <c r="A626" s="126"/>
      <c r="B626" s="102">
        <v>1</v>
      </c>
      <c r="C626" s="90">
        <v>2</v>
      </c>
      <c r="D626" s="92">
        <v>1.3568</v>
      </c>
      <c r="E626" s="92">
        <v>1.38</v>
      </c>
      <c r="F626" s="110">
        <v>1.3504966089315062</v>
      </c>
      <c r="G626" s="92">
        <v>1.37</v>
      </c>
      <c r="H626" s="110">
        <v>1.3599999999999999</v>
      </c>
      <c r="I626" s="92">
        <v>1.28</v>
      </c>
      <c r="J626" s="145">
        <v>1.5</v>
      </c>
      <c r="K626" s="92">
        <v>1.49</v>
      </c>
      <c r="L626" s="140">
        <v>1.53</v>
      </c>
      <c r="M626" s="92">
        <v>1.45</v>
      </c>
      <c r="N626" s="92">
        <v>1.361</v>
      </c>
      <c r="O626" s="92">
        <v>1.3919999999999999</v>
      </c>
      <c r="P626" s="140">
        <v>1.25</v>
      </c>
      <c r="Q626" s="92">
        <v>1.2809803921568601</v>
      </c>
      <c r="R626" s="92">
        <v>1.37</v>
      </c>
      <c r="S626" s="92">
        <v>1.41</v>
      </c>
      <c r="T626" s="92">
        <v>1.39</v>
      </c>
      <c r="U626" s="148"/>
      <c r="V626" s="2"/>
      <c r="W626" s="2"/>
      <c r="X626" s="2"/>
      <c r="Y626" s="120">
        <v>42</v>
      </c>
    </row>
    <row r="627" spans="1:25">
      <c r="A627" s="126"/>
      <c r="B627" s="102">
        <v>1</v>
      </c>
      <c r="C627" s="90">
        <v>3</v>
      </c>
      <c r="D627" s="92">
        <v>1.39375</v>
      </c>
      <c r="E627" s="92">
        <v>1.37</v>
      </c>
      <c r="F627" s="110">
        <v>1.3617422217311992</v>
      </c>
      <c r="G627" s="92">
        <v>1.34</v>
      </c>
      <c r="H627" s="110">
        <v>1.4000000000000001</v>
      </c>
      <c r="I627" s="92">
        <v>1.3</v>
      </c>
      <c r="J627" s="145">
        <v>1.6</v>
      </c>
      <c r="K627" s="141">
        <v>1.52</v>
      </c>
      <c r="L627" s="145">
        <v>1.52</v>
      </c>
      <c r="M627" s="94">
        <v>1.37</v>
      </c>
      <c r="N627" s="94">
        <v>1.3674999999999999</v>
      </c>
      <c r="O627" s="94">
        <v>1.415</v>
      </c>
      <c r="P627" s="145">
        <v>1.26</v>
      </c>
      <c r="Q627" s="94">
        <v>1.32382775119617</v>
      </c>
      <c r="R627" s="94">
        <v>1.36</v>
      </c>
      <c r="S627" s="94">
        <v>1.42</v>
      </c>
      <c r="T627" s="92">
        <v>1.36</v>
      </c>
      <c r="U627" s="148"/>
      <c r="V627" s="2"/>
      <c r="W627" s="2"/>
      <c r="X627" s="2"/>
      <c r="Y627" s="120">
        <v>16</v>
      </c>
    </row>
    <row r="628" spans="1:25">
      <c r="A628" s="126"/>
      <c r="B628" s="102">
        <v>1</v>
      </c>
      <c r="C628" s="90">
        <v>4</v>
      </c>
      <c r="D628" s="92">
        <v>1.4004000000000001</v>
      </c>
      <c r="E628" s="92">
        <v>1.39</v>
      </c>
      <c r="F628" s="110">
        <v>1.3377866763276158</v>
      </c>
      <c r="G628" s="92">
        <v>1.38</v>
      </c>
      <c r="H628" s="110">
        <v>1.38</v>
      </c>
      <c r="I628" s="92">
        <v>1.29</v>
      </c>
      <c r="J628" s="145">
        <v>1.5</v>
      </c>
      <c r="K628" s="110">
        <v>1.47</v>
      </c>
      <c r="L628" s="141">
        <v>1.6399999999999997</v>
      </c>
      <c r="M628" s="94">
        <v>1.32</v>
      </c>
      <c r="N628" s="94">
        <v>1.3480000000000001</v>
      </c>
      <c r="O628" s="94">
        <v>1.4059999999999999</v>
      </c>
      <c r="P628" s="145">
        <v>1.23</v>
      </c>
      <c r="Q628" s="94">
        <v>1.3176354679803</v>
      </c>
      <c r="R628" s="94">
        <v>1.35</v>
      </c>
      <c r="S628" s="94">
        <v>1.42</v>
      </c>
      <c r="T628" s="92">
        <v>1.39</v>
      </c>
      <c r="U628" s="148"/>
      <c r="V628" s="2"/>
      <c r="W628" s="2"/>
      <c r="X628" s="2"/>
      <c r="Y628" s="120">
        <v>1.3744765180589213</v>
      </c>
    </row>
    <row r="629" spans="1:25">
      <c r="A629" s="126"/>
      <c r="B629" s="102">
        <v>1</v>
      </c>
      <c r="C629" s="90">
        <v>5</v>
      </c>
      <c r="D629" s="92">
        <v>1.4616499999999999</v>
      </c>
      <c r="E629" s="92">
        <v>1.38</v>
      </c>
      <c r="F629" s="92">
        <v>1.3398866230460986</v>
      </c>
      <c r="G629" s="92">
        <v>1.35</v>
      </c>
      <c r="H629" s="92">
        <v>1.3599999999999999</v>
      </c>
      <c r="I629" s="92">
        <v>1.25</v>
      </c>
      <c r="J629" s="140">
        <v>1.6</v>
      </c>
      <c r="K629" s="92">
        <v>1.46</v>
      </c>
      <c r="L629" s="140">
        <v>1.6</v>
      </c>
      <c r="M629" s="92">
        <v>1.35</v>
      </c>
      <c r="N629" s="92">
        <v>1.3559999999999999</v>
      </c>
      <c r="O629" s="92">
        <v>1.3819999999999999</v>
      </c>
      <c r="P629" s="140">
        <v>1.25</v>
      </c>
      <c r="Q629" s="92">
        <v>1.29567307692308</v>
      </c>
      <c r="R629" s="92">
        <v>1.34</v>
      </c>
      <c r="S629" s="92">
        <v>1.43</v>
      </c>
      <c r="T629" s="142">
        <v>1.45</v>
      </c>
      <c r="U629" s="148"/>
      <c r="V629" s="2"/>
      <c r="W629" s="2"/>
      <c r="X629" s="2"/>
      <c r="Y629" s="121"/>
    </row>
    <row r="630" spans="1:25">
      <c r="A630" s="126"/>
      <c r="B630" s="102">
        <v>1</v>
      </c>
      <c r="C630" s="90">
        <v>6</v>
      </c>
      <c r="D630" s="92">
        <v>1.3949</v>
      </c>
      <c r="E630" s="92">
        <v>1.38</v>
      </c>
      <c r="F630" s="92">
        <v>1.3675181021912697</v>
      </c>
      <c r="G630" s="92">
        <v>1.3599999999999999</v>
      </c>
      <c r="H630" s="92">
        <v>1.3599999999999999</v>
      </c>
      <c r="I630" s="92">
        <v>1.28</v>
      </c>
      <c r="J630" s="140">
        <v>1.5</v>
      </c>
      <c r="K630" s="92">
        <v>1.46</v>
      </c>
      <c r="L630" s="140">
        <v>1.53</v>
      </c>
      <c r="M630" s="92">
        <v>1.37</v>
      </c>
      <c r="N630" s="92">
        <v>1.3887</v>
      </c>
      <c r="O630" s="92">
        <v>1.4350000000000001</v>
      </c>
      <c r="P630" s="140">
        <v>1.21</v>
      </c>
      <c r="Q630" s="92">
        <v>1.3210837438423599</v>
      </c>
      <c r="R630" s="92">
        <v>1.34</v>
      </c>
      <c r="S630" s="92">
        <v>1.42</v>
      </c>
      <c r="T630" s="92">
        <v>1.4</v>
      </c>
      <c r="U630" s="148"/>
      <c r="V630" s="2"/>
      <c r="W630" s="2"/>
      <c r="X630" s="2"/>
      <c r="Y630" s="121"/>
    </row>
    <row r="631" spans="1:25">
      <c r="A631" s="126"/>
      <c r="B631" s="103" t="s">
        <v>154</v>
      </c>
      <c r="C631" s="95"/>
      <c r="D631" s="111">
        <v>1.4112833333333334</v>
      </c>
      <c r="E631" s="111">
        <v>1.3833333333333335</v>
      </c>
      <c r="F631" s="111">
        <v>1.3517682396319695</v>
      </c>
      <c r="G631" s="111">
        <v>1.3533333333333333</v>
      </c>
      <c r="H631" s="111">
        <v>1.375</v>
      </c>
      <c r="I631" s="111">
        <v>1.2849999999999999</v>
      </c>
      <c r="J631" s="111">
        <v>1.5333333333333332</v>
      </c>
      <c r="K631" s="111">
        <v>1.4783333333333335</v>
      </c>
      <c r="L631" s="111">
        <v>1.5583333333333333</v>
      </c>
      <c r="M631" s="111">
        <v>1.375</v>
      </c>
      <c r="N631" s="111">
        <v>1.3662333333333334</v>
      </c>
      <c r="O631" s="111">
        <v>1.4055</v>
      </c>
      <c r="P631" s="111">
        <v>1.2383333333333335</v>
      </c>
      <c r="Q631" s="111">
        <v>1.3063863465262651</v>
      </c>
      <c r="R631" s="111">
        <v>1.3566666666666667</v>
      </c>
      <c r="S631" s="111">
        <v>1.4166666666666667</v>
      </c>
      <c r="T631" s="111">
        <v>1.3949999999999998</v>
      </c>
      <c r="U631" s="148"/>
      <c r="V631" s="2"/>
      <c r="W631" s="2"/>
      <c r="X631" s="2"/>
      <c r="Y631" s="121"/>
    </row>
    <row r="632" spans="1:25">
      <c r="A632" s="126"/>
      <c r="B632" s="2" t="s">
        <v>155</v>
      </c>
      <c r="C632" s="122"/>
      <c r="D632" s="94">
        <v>1.3976500000000001</v>
      </c>
      <c r="E632" s="94">
        <v>1.38</v>
      </c>
      <c r="F632" s="94">
        <v>1.351837907247817</v>
      </c>
      <c r="G632" s="94">
        <v>1.355</v>
      </c>
      <c r="H632" s="94">
        <v>1.3699999999999999</v>
      </c>
      <c r="I632" s="94">
        <v>1.2850000000000001</v>
      </c>
      <c r="J632" s="94">
        <v>1.5</v>
      </c>
      <c r="K632" s="94">
        <v>1.47</v>
      </c>
      <c r="L632" s="94">
        <v>1.53</v>
      </c>
      <c r="M632" s="94">
        <v>1.37</v>
      </c>
      <c r="N632" s="94">
        <v>1.36425</v>
      </c>
      <c r="O632" s="94">
        <v>1.4045000000000001</v>
      </c>
      <c r="P632" s="94">
        <v>1.24</v>
      </c>
      <c r="Q632" s="94">
        <v>1.3083765575195598</v>
      </c>
      <c r="R632" s="94">
        <v>1.355</v>
      </c>
      <c r="S632" s="94">
        <v>1.42</v>
      </c>
      <c r="T632" s="94">
        <v>1.39</v>
      </c>
      <c r="U632" s="148"/>
      <c r="V632" s="2"/>
      <c r="W632" s="2"/>
      <c r="X632" s="2"/>
      <c r="Y632" s="121"/>
    </row>
    <row r="633" spans="1:25">
      <c r="A633" s="126"/>
      <c r="B633" s="2" t="s">
        <v>156</v>
      </c>
      <c r="C633" s="122"/>
      <c r="D633" s="112">
        <v>4.1454440855795679E-2</v>
      </c>
      <c r="E633" s="112">
        <v>1.0327955589886396E-2</v>
      </c>
      <c r="F633" s="112">
        <v>1.1728625530555262E-2</v>
      </c>
      <c r="G633" s="112">
        <v>2.1602468994692821E-2</v>
      </c>
      <c r="H633" s="112">
        <v>1.7606816861659089E-2</v>
      </c>
      <c r="I633" s="112">
        <v>2.073644135332774E-2</v>
      </c>
      <c r="J633" s="112">
        <v>5.1639777949432274E-2</v>
      </c>
      <c r="K633" s="112">
        <v>2.3166067138525429E-2</v>
      </c>
      <c r="L633" s="112">
        <v>4.9564772436344912E-2</v>
      </c>
      <c r="M633" s="112">
        <v>4.370354676682426E-2</v>
      </c>
      <c r="N633" s="112">
        <v>1.4630470486852681E-2</v>
      </c>
      <c r="O633" s="112">
        <v>1.8447222013083766E-2</v>
      </c>
      <c r="P633" s="112">
        <v>1.8348478592697198E-2</v>
      </c>
      <c r="Q633" s="112">
        <v>1.7087009528721036E-2</v>
      </c>
      <c r="R633" s="112">
        <v>1.6329931618554474E-2</v>
      </c>
      <c r="S633" s="112">
        <v>1.0327955589886454E-2</v>
      </c>
      <c r="T633" s="112">
        <v>3.0166206257996691E-2</v>
      </c>
      <c r="U633" s="148"/>
      <c r="V633" s="2"/>
      <c r="W633" s="2"/>
      <c r="X633" s="2"/>
      <c r="Y633" s="123"/>
    </row>
    <row r="634" spans="1:25">
      <c r="A634" s="126"/>
      <c r="B634" s="2" t="s">
        <v>93</v>
      </c>
      <c r="C634" s="122"/>
      <c r="D634" s="96">
        <v>2.9373577846968368E-2</v>
      </c>
      <c r="E634" s="96">
        <v>7.4659919926889605E-3</v>
      </c>
      <c r="F634" s="96">
        <v>8.6765062136305859E-3</v>
      </c>
      <c r="G634" s="96">
        <v>1.5962415513319818E-2</v>
      </c>
      <c r="H634" s="96">
        <v>1.2804957717570247E-2</v>
      </c>
      <c r="I634" s="96">
        <v>1.6137308446169448E-2</v>
      </c>
      <c r="J634" s="96">
        <v>3.3678116053977573E-2</v>
      </c>
      <c r="K634" s="96">
        <v>1.5670394907683492E-2</v>
      </c>
      <c r="L634" s="96">
        <v>3.1806271082146467E-2</v>
      </c>
      <c r="M634" s="96">
        <v>3.1784397648599465E-2</v>
      </c>
      <c r="N634" s="96">
        <v>1.0708617722828712E-2</v>
      </c>
      <c r="O634" s="96">
        <v>1.3125024555733736E-2</v>
      </c>
      <c r="P634" s="96">
        <v>1.481707557956705E-2</v>
      </c>
      <c r="Q634" s="96">
        <v>1.3079598982457292E-2</v>
      </c>
      <c r="R634" s="96">
        <v>1.2036804632841135E-2</v>
      </c>
      <c r="S634" s="96">
        <v>7.2903215928610257E-3</v>
      </c>
      <c r="T634" s="96">
        <v>2.1624520615051393E-2</v>
      </c>
      <c r="U634" s="148"/>
      <c r="V634" s="2"/>
      <c r="W634" s="2"/>
      <c r="X634" s="2"/>
      <c r="Y634" s="124"/>
    </row>
    <row r="635" spans="1:25">
      <c r="A635" s="126"/>
      <c r="B635" s="104" t="s">
        <v>157</v>
      </c>
      <c r="C635" s="122"/>
      <c r="D635" s="96">
        <v>2.6778787990057396E-2</v>
      </c>
      <c r="E635" s="96">
        <v>6.4437734352276177E-3</v>
      </c>
      <c r="F635" s="96">
        <v>-1.6521401514389855E-2</v>
      </c>
      <c r="G635" s="96">
        <v>-1.5382718036861864E-2</v>
      </c>
      <c r="H635" s="96">
        <v>3.8085913742480493E-4</v>
      </c>
      <c r="I635" s="96">
        <v>-6.5098615278842975E-2</v>
      </c>
      <c r="J635" s="96">
        <v>0.11557623079567381</v>
      </c>
      <c r="K635" s="96">
        <v>7.5560996430176885E-2</v>
      </c>
      <c r="L635" s="96">
        <v>0.13376497368908158</v>
      </c>
      <c r="M635" s="96">
        <v>3.8085913742480493E-4</v>
      </c>
      <c r="N635" s="96">
        <v>-5.997326703863437E-3</v>
      </c>
      <c r="O635" s="96">
        <v>2.2571125467382158E-2</v>
      </c>
      <c r="P635" s="96">
        <v>-9.9050935346537194E-2</v>
      </c>
      <c r="Q635" s="96">
        <v>-4.9538984943020559E-2</v>
      </c>
      <c r="R635" s="96">
        <v>-1.2957552317740761E-2</v>
      </c>
      <c r="S635" s="96">
        <v>3.0695430626437759E-2</v>
      </c>
      <c r="T635" s="96">
        <v>1.4931853452150978E-2</v>
      </c>
      <c r="U635" s="148"/>
      <c r="V635" s="2"/>
      <c r="W635" s="2"/>
      <c r="X635" s="2"/>
      <c r="Y635" s="124"/>
    </row>
    <row r="636" spans="1:25">
      <c r="B636" s="132"/>
      <c r="C636" s="103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</row>
    <row r="637" spans="1:25">
      <c r="B637" s="135" t="s">
        <v>253</v>
      </c>
      <c r="Y637" s="120" t="s">
        <v>169</v>
      </c>
    </row>
    <row r="638" spans="1:25">
      <c r="A638" s="113" t="s">
        <v>6</v>
      </c>
      <c r="B638" s="101" t="s">
        <v>118</v>
      </c>
      <c r="C638" s="98" t="s">
        <v>119</v>
      </c>
      <c r="D638" s="99" t="s">
        <v>140</v>
      </c>
      <c r="E638" s="100" t="s">
        <v>140</v>
      </c>
      <c r="F638" s="14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20">
        <v>1</v>
      </c>
    </row>
    <row r="639" spans="1:25">
      <c r="A639" s="126"/>
      <c r="B639" s="102" t="s">
        <v>141</v>
      </c>
      <c r="C639" s="90" t="s">
        <v>141</v>
      </c>
      <c r="D639" s="146" t="s">
        <v>142</v>
      </c>
      <c r="E639" s="147" t="s">
        <v>143</v>
      </c>
      <c r="F639" s="14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20" t="s">
        <v>3</v>
      </c>
    </row>
    <row r="640" spans="1:25">
      <c r="A640" s="126"/>
      <c r="B640" s="102"/>
      <c r="C640" s="90"/>
      <c r="D640" s="91" t="s">
        <v>152</v>
      </c>
      <c r="E640" s="92" t="s">
        <v>152</v>
      </c>
      <c r="F640" s="14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20">
        <v>2</v>
      </c>
    </row>
    <row r="641" spans="1:25">
      <c r="A641" s="126"/>
      <c r="B641" s="102"/>
      <c r="C641" s="90"/>
      <c r="D641" s="117"/>
      <c r="E641" s="117"/>
      <c r="F641" s="14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20">
        <v>2</v>
      </c>
    </row>
    <row r="642" spans="1:25">
      <c r="A642" s="126"/>
      <c r="B642" s="101">
        <v>1</v>
      </c>
      <c r="C642" s="97">
        <v>1</v>
      </c>
      <c r="D642" s="106"/>
      <c r="E642" s="106">
        <v>1.1000000000000001</v>
      </c>
      <c r="F642" s="14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20">
        <v>1</v>
      </c>
    </row>
    <row r="643" spans="1:25">
      <c r="A643" s="126"/>
      <c r="B643" s="102">
        <v>1</v>
      </c>
      <c r="C643" s="90">
        <v>2</v>
      </c>
      <c r="D643" s="92">
        <v>1.08</v>
      </c>
      <c r="E643" s="92">
        <v>1.1000000000000001</v>
      </c>
      <c r="F643" s="14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120">
        <v>18</v>
      </c>
    </row>
    <row r="644" spans="1:25">
      <c r="A644" s="126"/>
      <c r="B644" s="102">
        <v>1</v>
      </c>
      <c r="C644" s="90">
        <v>3</v>
      </c>
      <c r="D644" s="92"/>
      <c r="E644" s="92">
        <v>1.1000000000000001</v>
      </c>
      <c r="F644" s="14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20">
        <v>16</v>
      </c>
    </row>
    <row r="645" spans="1:25">
      <c r="A645" s="126"/>
      <c r="B645" s="102">
        <v>1</v>
      </c>
      <c r="C645" s="90">
        <v>4</v>
      </c>
      <c r="D645" s="92"/>
      <c r="E645" s="92">
        <v>1.4</v>
      </c>
      <c r="F645" s="14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20">
        <v>1.11333333333333</v>
      </c>
    </row>
    <row r="646" spans="1:25">
      <c r="A646" s="126"/>
      <c r="B646" s="102">
        <v>1</v>
      </c>
      <c r="C646" s="90">
        <v>5</v>
      </c>
      <c r="D646" s="92">
        <v>1.04</v>
      </c>
      <c r="E646" s="92">
        <v>1.2</v>
      </c>
      <c r="F646" s="14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121"/>
    </row>
    <row r="647" spans="1:25">
      <c r="A647" s="126"/>
      <c r="B647" s="102">
        <v>1</v>
      </c>
      <c r="C647" s="90">
        <v>6</v>
      </c>
      <c r="D647" s="92"/>
      <c r="E647" s="92">
        <v>1.1000000000000001</v>
      </c>
      <c r="F647" s="14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121"/>
    </row>
    <row r="648" spans="1:25">
      <c r="A648" s="126"/>
      <c r="B648" s="103" t="s">
        <v>154</v>
      </c>
      <c r="C648" s="95"/>
      <c r="D648" s="111">
        <v>1.06</v>
      </c>
      <c r="E648" s="111">
        <v>1.1666666666666667</v>
      </c>
      <c r="F648" s="14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21"/>
    </row>
    <row r="649" spans="1:25">
      <c r="A649" s="126"/>
      <c r="B649" s="2" t="s">
        <v>155</v>
      </c>
      <c r="C649" s="122"/>
      <c r="D649" s="94">
        <v>1.06</v>
      </c>
      <c r="E649" s="94">
        <v>1.1000000000000001</v>
      </c>
      <c r="F649" s="14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21"/>
    </row>
    <row r="650" spans="1:25">
      <c r="A650" s="126"/>
      <c r="B650" s="2" t="s">
        <v>156</v>
      </c>
      <c r="C650" s="122"/>
      <c r="D650" s="94">
        <v>2.8284271247461926E-2</v>
      </c>
      <c r="E650" s="94">
        <v>0.1211060141638996</v>
      </c>
      <c r="F650" s="183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21"/>
    </row>
    <row r="651" spans="1:25">
      <c r="A651" s="126"/>
      <c r="B651" s="2" t="s">
        <v>93</v>
      </c>
      <c r="C651" s="122"/>
      <c r="D651" s="96">
        <v>2.6683274761756533E-2</v>
      </c>
      <c r="E651" s="96">
        <v>0.10380515499762823</v>
      </c>
      <c r="F651" s="14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24"/>
    </row>
    <row r="652" spans="1:25">
      <c r="A652" s="126"/>
      <c r="B652" s="104" t="s">
        <v>157</v>
      </c>
      <c r="C652" s="122"/>
      <c r="D652" s="96">
        <v>-4.7904191616763514E-2</v>
      </c>
      <c r="E652" s="96">
        <v>4.7904191616769731E-2</v>
      </c>
      <c r="F652" s="14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124"/>
    </row>
    <row r="653" spans="1:25">
      <c r="B653" s="132"/>
      <c r="C653" s="103"/>
      <c r="D653" s="119"/>
      <c r="E653" s="119"/>
    </row>
    <row r="654" spans="1:25">
      <c r="B654" s="135" t="s">
        <v>254</v>
      </c>
      <c r="Y654" s="120" t="s">
        <v>169</v>
      </c>
    </row>
    <row r="655" spans="1:25">
      <c r="A655" s="113" t="s">
        <v>9</v>
      </c>
      <c r="B655" s="101" t="s">
        <v>118</v>
      </c>
      <c r="C655" s="98" t="s">
        <v>119</v>
      </c>
      <c r="D655" s="99" t="s">
        <v>140</v>
      </c>
      <c r="E655" s="100" t="s">
        <v>140</v>
      </c>
      <c r="F655" s="14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120">
        <v>1</v>
      </c>
    </row>
    <row r="656" spans="1:25">
      <c r="A656" s="126"/>
      <c r="B656" s="102" t="s">
        <v>141</v>
      </c>
      <c r="C656" s="90" t="s">
        <v>141</v>
      </c>
      <c r="D656" s="146" t="s">
        <v>142</v>
      </c>
      <c r="E656" s="147" t="s">
        <v>143</v>
      </c>
      <c r="F656" s="14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120" t="s">
        <v>3</v>
      </c>
    </row>
    <row r="657" spans="1:25">
      <c r="A657" s="126"/>
      <c r="B657" s="102"/>
      <c r="C657" s="90"/>
      <c r="D657" s="91" t="s">
        <v>152</v>
      </c>
      <c r="E657" s="92" t="s">
        <v>152</v>
      </c>
      <c r="F657" s="14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120">
        <v>1</v>
      </c>
    </row>
    <row r="658" spans="1:25">
      <c r="A658" s="126"/>
      <c r="B658" s="102"/>
      <c r="C658" s="90"/>
      <c r="D658" s="117"/>
      <c r="E658" s="117"/>
      <c r="F658" s="14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120">
        <v>1</v>
      </c>
    </row>
    <row r="659" spans="1:25">
      <c r="A659" s="126"/>
      <c r="B659" s="101">
        <v>1</v>
      </c>
      <c r="C659" s="97">
        <v>1</v>
      </c>
      <c r="D659" s="193"/>
      <c r="E659" s="193">
        <v>17.5</v>
      </c>
      <c r="F659" s="194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6">
        <v>1</v>
      </c>
    </row>
    <row r="660" spans="1:25">
      <c r="A660" s="126"/>
      <c r="B660" s="102">
        <v>1</v>
      </c>
      <c r="C660" s="90">
        <v>2</v>
      </c>
      <c r="D660" s="197">
        <v>18</v>
      </c>
      <c r="E660" s="197">
        <v>17.899999999999999</v>
      </c>
      <c r="F660" s="194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6">
        <v>19</v>
      </c>
    </row>
    <row r="661" spans="1:25">
      <c r="A661" s="126"/>
      <c r="B661" s="102">
        <v>1</v>
      </c>
      <c r="C661" s="90">
        <v>3</v>
      </c>
      <c r="D661" s="197"/>
      <c r="E661" s="197">
        <v>17.899999999999999</v>
      </c>
      <c r="F661" s="194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6">
        <v>16</v>
      </c>
    </row>
    <row r="662" spans="1:25">
      <c r="A662" s="126"/>
      <c r="B662" s="102">
        <v>1</v>
      </c>
      <c r="C662" s="90">
        <v>4</v>
      </c>
      <c r="D662" s="197"/>
      <c r="E662" s="197">
        <v>19</v>
      </c>
      <c r="F662" s="194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6">
        <v>18.125</v>
      </c>
    </row>
    <row r="663" spans="1:25">
      <c r="A663" s="126"/>
      <c r="B663" s="102">
        <v>1</v>
      </c>
      <c r="C663" s="90">
        <v>5</v>
      </c>
      <c r="D663" s="197">
        <v>18</v>
      </c>
      <c r="E663" s="197">
        <v>19.100000000000001</v>
      </c>
      <c r="F663" s="194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8"/>
    </row>
    <row r="664" spans="1:25">
      <c r="A664" s="126"/>
      <c r="B664" s="102">
        <v>1</v>
      </c>
      <c r="C664" s="90">
        <v>6</v>
      </c>
      <c r="D664" s="197"/>
      <c r="E664" s="197">
        <v>18.100000000000001</v>
      </c>
      <c r="F664" s="194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8"/>
    </row>
    <row r="665" spans="1:25">
      <c r="A665" s="126"/>
      <c r="B665" s="103" t="s">
        <v>154</v>
      </c>
      <c r="C665" s="95"/>
      <c r="D665" s="199">
        <v>18</v>
      </c>
      <c r="E665" s="199">
        <v>18.25</v>
      </c>
      <c r="F665" s="194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8"/>
    </row>
    <row r="666" spans="1:25">
      <c r="A666" s="126"/>
      <c r="B666" s="2" t="s">
        <v>155</v>
      </c>
      <c r="C666" s="122"/>
      <c r="D666" s="200">
        <v>18</v>
      </c>
      <c r="E666" s="200">
        <v>18</v>
      </c>
      <c r="F666" s="194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8"/>
    </row>
    <row r="667" spans="1:25">
      <c r="A667" s="126"/>
      <c r="B667" s="2" t="s">
        <v>156</v>
      </c>
      <c r="C667" s="122"/>
      <c r="D667" s="200">
        <v>0</v>
      </c>
      <c r="E667" s="200">
        <v>0.65038450166036454</v>
      </c>
      <c r="F667" s="194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8"/>
    </row>
    <row r="668" spans="1:25">
      <c r="A668" s="126"/>
      <c r="B668" s="2" t="s">
        <v>93</v>
      </c>
      <c r="C668" s="122"/>
      <c r="D668" s="96">
        <v>0</v>
      </c>
      <c r="E668" s="96">
        <v>3.5637506940293946E-2</v>
      </c>
      <c r="F668" s="14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24"/>
    </row>
    <row r="669" spans="1:25">
      <c r="A669" s="126"/>
      <c r="B669" s="104" t="s">
        <v>157</v>
      </c>
      <c r="C669" s="122"/>
      <c r="D669" s="96">
        <v>-6.8965517241379448E-3</v>
      </c>
      <c r="E669" s="96">
        <v>6.8965517241379448E-3</v>
      </c>
      <c r="F669" s="14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24"/>
    </row>
    <row r="670" spans="1:25">
      <c r="B670" s="132"/>
      <c r="C670" s="103"/>
      <c r="D670" s="119"/>
      <c r="E670" s="119"/>
    </row>
    <row r="671" spans="1:25">
      <c r="B671" s="135" t="s">
        <v>255</v>
      </c>
      <c r="Y671" s="120" t="s">
        <v>169</v>
      </c>
    </row>
    <row r="672" spans="1:25">
      <c r="A672" s="113" t="s">
        <v>60</v>
      </c>
      <c r="B672" s="101" t="s">
        <v>118</v>
      </c>
      <c r="C672" s="98" t="s">
        <v>119</v>
      </c>
      <c r="D672" s="99" t="s">
        <v>140</v>
      </c>
      <c r="E672" s="100" t="s">
        <v>140</v>
      </c>
      <c r="F672" s="14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20">
        <v>1</v>
      </c>
    </row>
    <row r="673" spans="1:25">
      <c r="A673" s="126"/>
      <c r="B673" s="102" t="s">
        <v>141</v>
      </c>
      <c r="C673" s="90" t="s">
        <v>141</v>
      </c>
      <c r="D673" s="146" t="s">
        <v>142</v>
      </c>
      <c r="E673" s="147" t="s">
        <v>143</v>
      </c>
      <c r="F673" s="14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20" t="s">
        <v>3</v>
      </c>
    </row>
    <row r="674" spans="1:25">
      <c r="A674" s="126"/>
      <c r="B674" s="102"/>
      <c r="C674" s="90"/>
      <c r="D674" s="91" t="s">
        <v>152</v>
      </c>
      <c r="E674" s="92" t="s">
        <v>152</v>
      </c>
      <c r="F674" s="14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20">
        <v>2</v>
      </c>
    </row>
    <row r="675" spans="1:25">
      <c r="A675" s="126"/>
      <c r="B675" s="102"/>
      <c r="C675" s="90"/>
      <c r="D675" s="117"/>
      <c r="E675" s="117"/>
      <c r="F675" s="14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20">
        <v>2</v>
      </c>
    </row>
    <row r="676" spans="1:25">
      <c r="A676" s="126"/>
      <c r="B676" s="101">
        <v>1</v>
      </c>
      <c r="C676" s="97">
        <v>1</v>
      </c>
      <c r="D676" s="106"/>
      <c r="E676" s="106">
        <v>10</v>
      </c>
      <c r="F676" s="14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20">
        <v>1</v>
      </c>
    </row>
    <row r="677" spans="1:25">
      <c r="A677" s="126"/>
      <c r="B677" s="102">
        <v>1</v>
      </c>
      <c r="C677" s="90">
        <v>2</v>
      </c>
      <c r="D677" s="92">
        <v>10</v>
      </c>
      <c r="E677" s="92">
        <v>10</v>
      </c>
      <c r="F677" s="14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120">
        <v>1</v>
      </c>
    </row>
    <row r="678" spans="1:25">
      <c r="A678" s="126"/>
      <c r="B678" s="102">
        <v>1</v>
      </c>
      <c r="C678" s="90">
        <v>3</v>
      </c>
      <c r="D678" s="92"/>
      <c r="E678" s="92">
        <v>8</v>
      </c>
      <c r="F678" s="14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20">
        <v>16</v>
      </c>
    </row>
    <row r="679" spans="1:25">
      <c r="A679" s="126"/>
      <c r="B679" s="102">
        <v>1</v>
      </c>
      <c r="C679" s="90">
        <v>4</v>
      </c>
      <c r="D679" s="92"/>
      <c r="E679" s="92">
        <v>11</v>
      </c>
      <c r="F679" s="14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20">
        <v>9.8333333333333304</v>
      </c>
    </row>
    <row r="680" spans="1:25">
      <c r="A680" s="126"/>
      <c r="B680" s="102">
        <v>1</v>
      </c>
      <c r="C680" s="90">
        <v>5</v>
      </c>
      <c r="D680" s="92">
        <v>10</v>
      </c>
      <c r="E680" s="92">
        <v>9</v>
      </c>
      <c r="F680" s="14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121"/>
    </row>
    <row r="681" spans="1:25">
      <c r="A681" s="126"/>
      <c r="B681" s="102">
        <v>1</v>
      </c>
      <c r="C681" s="90">
        <v>6</v>
      </c>
      <c r="D681" s="92"/>
      <c r="E681" s="92">
        <v>10</v>
      </c>
      <c r="F681" s="14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121"/>
    </row>
    <row r="682" spans="1:25">
      <c r="A682" s="126"/>
      <c r="B682" s="103" t="s">
        <v>154</v>
      </c>
      <c r="C682" s="95"/>
      <c r="D682" s="111">
        <v>10</v>
      </c>
      <c r="E682" s="111">
        <v>9.6666666666666661</v>
      </c>
      <c r="F682" s="14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21"/>
    </row>
    <row r="683" spans="1:25">
      <c r="A683" s="126"/>
      <c r="B683" s="2" t="s">
        <v>155</v>
      </c>
      <c r="C683" s="122"/>
      <c r="D683" s="94">
        <v>10</v>
      </c>
      <c r="E683" s="94">
        <v>10</v>
      </c>
      <c r="F683" s="14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21"/>
    </row>
    <row r="684" spans="1:25">
      <c r="A684" s="126"/>
      <c r="B684" s="2" t="s">
        <v>156</v>
      </c>
      <c r="C684" s="122"/>
      <c r="D684" s="94">
        <v>0</v>
      </c>
      <c r="E684" s="94">
        <v>1.0327955589886446</v>
      </c>
      <c r="F684" s="183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21"/>
    </row>
    <row r="685" spans="1:25">
      <c r="A685" s="126"/>
      <c r="B685" s="2" t="s">
        <v>93</v>
      </c>
      <c r="C685" s="122"/>
      <c r="D685" s="96">
        <v>0</v>
      </c>
      <c r="E685" s="96">
        <v>0.10684091989537703</v>
      </c>
      <c r="F685" s="14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24"/>
    </row>
    <row r="686" spans="1:25">
      <c r="A686" s="126"/>
      <c r="B686" s="104" t="s">
        <v>157</v>
      </c>
      <c r="C686" s="122"/>
      <c r="D686" s="96">
        <v>1.694915254237328E-2</v>
      </c>
      <c r="E686" s="96">
        <v>-1.6949152542372614E-2</v>
      </c>
      <c r="F686" s="14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24"/>
    </row>
    <row r="687" spans="1:25">
      <c r="B687" s="132"/>
      <c r="C687" s="103"/>
      <c r="D687" s="119"/>
      <c r="E687" s="119"/>
    </row>
    <row r="688" spans="1:25">
      <c r="B688" s="135" t="s">
        <v>256</v>
      </c>
      <c r="Y688" s="120" t="s">
        <v>169</v>
      </c>
    </row>
    <row r="689" spans="1:25">
      <c r="A689" s="113" t="s">
        <v>12</v>
      </c>
      <c r="B689" s="101" t="s">
        <v>118</v>
      </c>
      <c r="C689" s="98" t="s">
        <v>119</v>
      </c>
      <c r="D689" s="99" t="s">
        <v>140</v>
      </c>
      <c r="E689" s="14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120">
        <v>1</v>
      </c>
    </row>
    <row r="690" spans="1:25">
      <c r="A690" s="126"/>
      <c r="B690" s="102" t="s">
        <v>141</v>
      </c>
      <c r="C690" s="90" t="s">
        <v>141</v>
      </c>
      <c r="D690" s="146" t="s">
        <v>142</v>
      </c>
      <c r="E690" s="14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20" t="s">
        <v>3</v>
      </c>
    </row>
    <row r="691" spans="1:25">
      <c r="A691" s="126"/>
      <c r="B691" s="102"/>
      <c r="C691" s="90"/>
      <c r="D691" s="91" t="s">
        <v>152</v>
      </c>
      <c r="E691" s="14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20">
        <v>2</v>
      </c>
    </row>
    <row r="692" spans="1:25">
      <c r="A692" s="126"/>
      <c r="B692" s="102"/>
      <c r="C692" s="90"/>
      <c r="D692" s="117"/>
      <c r="E692" s="14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20">
        <v>2</v>
      </c>
    </row>
    <row r="693" spans="1:25">
      <c r="A693" s="126"/>
      <c r="B693" s="101">
        <v>1</v>
      </c>
      <c r="C693" s="97">
        <v>1</v>
      </c>
      <c r="D693" s="106">
        <v>2.85</v>
      </c>
      <c r="E693" s="14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20">
        <v>1</v>
      </c>
    </row>
    <row r="694" spans="1:25">
      <c r="A694" s="126"/>
      <c r="B694" s="102">
        <v>1</v>
      </c>
      <c r="C694" s="90">
        <v>2</v>
      </c>
      <c r="D694" s="92">
        <v>3</v>
      </c>
      <c r="E694" s="14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20">
        <v>2</v>
      </c>
    </row>
    <row r="695" spans="1:25">
      <c r="A695" s="126"/>
      <c r="B695" s="103" t="s">
        <v>154</v>
      </c>
      <c r="C695" s="95"/>
      <c r="D695" s="111">
        <v>2.9249999999999998</v>
      </c>
      <c r="E695" s="14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21"/>
    </row>
    <row r="696" spans="1:25">
      <c r="A696" s="126"/>
      <c r="B696" s="2" t="s">
        <v>155</v>
      </c>
      <c r="C696" s="122"/>
      <c r="D696" s="94">
        <v>2.9249999999999998</v>
      </c>
      <c r="E696" s="14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21">
        <v>2.9249999999999998</v>
      </c>
    </row>
    <row r="697" spans="1:25">
      <c r="A697" s="126"/>
      <c r="B697" s="2" t="s">
        <v>156</v>
      </c>
      <c r="C697" s="122"/>
      <c r="D697" s="94">
        <v>0.10606601717798206</v>
      </c>
      <c r="E697" s="183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21"/>
    </row>
    <row r="698" spans="1:25">
      <c r="A698" s="126"/>
      <c r="B698" s="2" t="s">
        <v>93</v>
      </c>
      <c r="C698" s="122"/>
      <c r="D698" s="96">
        <v>3.626188621469472E-2</v>
      </c>
      <c r="E698" s="14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124"/>
    </row>
    <row r="699" spans="1:25">
      <c r="A699" s="126"/>
      <c r="B699" s="104" t="s">
        <v>157</v>
      </c>
      <c r="C699" s="122"/>
      <c r="D699" s="96">
        <v>0</v>
      </c>
      <c r="E699" s="14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24"/>
    </row>
    <row r="700" spans="1:25">
      <c r="B700" s="132"/>
      <c r="C700" s="103"/>
      <c r="D700" s="119"/>
    </row>
    <row r="701" spans="1:25">
      <c r="B701" s="135" t="s">
        <v>257</v>
      </c>
      <c r="Y701" s="120" t="s">
        <v>169</v>
      </c>
    </row>
    <row r="702" spans="1:25">
      <c r="A702" s="113" t="s">
        <v>15</v>
      </c>
      <c r="B702" s="101" t="s">
        <v>118</v>
      </c>
      <c r="C702" s="98" t="s">
        <v>119</v>
      </c>
      <c r="D702" s="99" t="s">
        <v>140</v>
      </c>
      <c r="E702" s="100" t="s">
        <v>140</v>
      </c>
      <c r="F702" s="14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20">
        <v>1</v>
      </c>
    </row>
    <row r="703" spans="1:25">
      <c r="A703" s="126"/>
      <c r="B703" s="102" t="s">
        <v>141</v>
      </c>
      <c r="C703" s="90" t="s">
        <v>141</v>
      </c>
      <c r="D703" s="146" t="s">
        <v>142</v>
      </c>
      <c r="E703" s="147" t="s">
        <v>143</v>
      </c>
      <c r="F703" s="14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20" t="s">
        <v>3</v>
      </c>
    </row>
    <row r="704" spans="1:25">
      <c r="A704" s="126"/>
      <c r="B704" s="102"/>
      <c r="C704" s="90"/>
      <c r="D704" s="91" t="s">
        <v>152</v>
      </c>
      <c r="E704" s="92" t="s">
        <v>152</v>
      </c>
      <c r="F704" s="14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20">
        <v>1</v>
      </c>
    </row>
    <row r="705" spans="1:25">
      <c r="A705" s="126"/>
      <c r="B705" s="102"/>
      <c r="C705" s="90"/>
      <c r="D705" s="117"/>
      <c r="E705" s="117"/>
      <c r="F705" s="14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20">
        <v>1</v>
      </c>
    </row>
    <row r="706" spans="1:25">
      <c r="A706" s="126"/>
      <c r="B706" s="101">
        <v>1</v>
      </c>
      <c r="C706" s="97">
        <v>1</v>
      </c>
      <c r="D706" s="193"/>
      <c r="E706" s="193">
        <v>11</v>
      </c>
      <c r="F706" s="194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6">
        <v>1</v>
      </c>
    </row>
    <row r="707" spans="1:25">
      <c r="A707" s="126"/>
      <c r="B707" s="102">
        <v>1</v>
      </c>
      <c r="C707" s="90">
        <v>2</v>
      </c>
      <c r="D707" s="197">
        <v>11</v>
      </c>
      <c r="E707" s="197">
        <v>11.1</v>
      </c>
      <c r="F707" s="194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6">
        <v>3</v>
      </c>
    </row>
    <row r="708" spans="1:25">
      <c r="A708" s="126"/>
      <c r="B708" s="102">
        <v>1</v>
      </c>
      <c r="C708" s="90">
        <v>3</v>
      </c>
      <c r="D708" s="197"/>
      <c r="E708" s="197">
        <v>11.1</v>
      </c>
      <c r="F708" s="194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6">
        <v>16</v>
      </c>
    </row>
    <row r="709" spans="1:25">
      <c r="A709" s="126"/>
      <c r="B709" s="102">
        <v>1</v>
      </c>
      <c r="C709" s="90">
        <v>4</v>
      </c>
      <c r="D709" s="197"/>
      <c r="E709" s="197">
        <v>11.5</v>
      </c>
      <c r="F709" s="194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6">
        <v>11.1666666666667</v>
      </c>
    </row>
    <row r="710" spans="1:25">
      <c r="A710" s="126"/>
      <c r="B710" s="102">
        <v>1</v>
      </c>
      <c r="C710" s="90">
        <v>5</v>
      </c>
      <c r="D710" s="197">
        <v>11</v>
      </c>
      <c r="E710" s="197">
        <v>12</v>
      </c>
      <c r="F710" s="194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8"/>
    </row>
    <row r="711" spans="1:25">
      <c r="A711" s="126"/>
      <c r="B711" s="102">
        <v>1</v>
      </c>
      <c r="C711" s="90">
        <v>6</v>
      </c>
      <c r="D711" s="197"/>
      <c r="E711" s="197">
        <v>11.3</v>
      </c>
      <c r="F711" s="194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8"/>
    </row>
    <row r="712" spans="1:25">
      <c r="A712" s="126"/>
      <c r="B712" s="103" t="s">
        <v>154</v>
      </c>
      <c r="C712" s="95"/>
      <c r="D712" s="199">
        <v>11</v>
      </c>
      <c r="E712" s="199">
        <v>11.333333333333334</v>
      </c>
      <c r="F712" s="194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8"/>
    </row>
    <row r="713" spans="1:25">
      <c r="A713" s="126"/>
      <c r="B713" s="2" t="s">
        <v>155</v>
      </c>
      <c r="C713" s="122"/>
      <c r="D713" s="200">
        <v>11</v>
      </c>
      <c r="E713" s="200">
        <v>11.2</v>
      </c>
      <c r="F713" s="194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8"/>
    </row>
    <row r="714" spans="1:25">
      <c r="A714" s="126"/>
      <c r="B714" s="2" t="s">
        <v>156</v>
      </c>
      <c r="C714" s="122"/>
      <c r="D714" s="200">
        <v>0</v>
      </c>
      <c r="E714" s="200">
        <v>0.37237973450050516</v>
      </c>
      <c r="F714" s="194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8"/>
    </row>
    <row r="715" spans="1:25">
      <c r="A715" s="126"/>
      <c r="B715" s="2" t="s">
        <v>93</v>
      </c>
      <c r="C715" s="122"/>
      <c r="D715" s="96">
        <v>0</v>
      </c>
      <c r="E715" s="96">
        <v>3.2857035397103392E-2</v>
      </c>
      <c r="F715" s="14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124"/>
    </row>
    <row r="716" spans="1:25">
      <c r="A716" s="126"/>
      <c r="B716" s="104" t="s">
        <v>157</v>
      </c>
      <c r="C716" s="122"/>
      <c r="D716" s="96">
        <v>-1.4925373134331288E-2</v>
      </c>
      <c r="E716" s="96">
        <v>1.4925373134325293E-2</v>
      </c>
      <c r="F716" s="14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24"/>
    </row>
    <row r="717" spans="1:25">
      <c r="B717" s="132"/>
      <c r="C717" s="103"/>
      <c r="D717" s="119"/>
      <c r="E717" s="119"/>
    </row>
    <row r="718" spans="1:25">
      <c r="B718" s="135" t="s">
        <v>258</v>
      </c>
      <c r="Y718" s="120" t="s">
        <v>169</v>
      </c>
    </row>
    <row r="719" spans="1:25">
      <c r="A719" s="113" t="s">
        <v>18</v>
      </c>
      <c r="B719" s="101" t="s">
        <v>118</v>
      </c>
      <c r="C719" s="98" t="s">
        <v>119</v>
      </c>
      <c r="D719" s="99" t="s">
        <v>140</v>
      </c>
      <c r="E719" s="100" t="s">
        <v>140</v>
      </c>
      <c r="F719" s="14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20">
        <v>1</v>
      </c>
    </row>
    <row r="720" spans="1:25">
      <c r="A720" s="126"/>
      <c r="B720" s="102" t="s">
        <v>141</v>
      </c>
      <c r="C720" s="90" t="s">
        <v>141</v>
      </c>
      <c r="D720" s="146" t="s">
        <v>142</v>
      </c>
      <c r="E720" s="147" t="s">
        <v>143</v>
      </c>
      <c r="F720" s="14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120" t="s">
        <v>3</v>
      </c>
    </row>
    <row r="721" spans="1:25">
      <c r="A721" s="126"/>
      <c r="B721" s="102"/>
      <c r="C721" s="90"/>
      <c r="D721" s="91" t="s">
        <v>152</v>
      </c>
      <c r="E721" s="92" t="s">
        <v>152</v>
      </c>
      <c r="F721" s="14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120">
        <v>0</v>
      </c>
    </row>
    <row r="722" spans="1:25">
      <c r="A722" s="126"/>
      <c r="B722" s="102"/>
      <c r="C722" s="90"/>
      <c r="D722" s="117"/>
      <c r="E722" s="117"/>
      <c r="F722" s="14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120">
        <v>0</v>
      </c>
    </row>
    <row r="723" spans="1:25">
      <c r="A723" s="126"/>
      <c r="B723" s="101">
        <v>1</v>
      </c>
      <c r="C723" s="97">
        <v>1</v>
      </c>
      <c r="D723" s="185"/>
      <c r="E723" s="185">
        <v>510.99999999999994</v>
      </c>
      <c r="F723" s="186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8">
        <v>1</v>
      </c>
    </row>
    <row r="724" spans="1:25">
      <c r="A724" s="126"/>
      <c r="B724" s="102">
        <v>1</v>
      </c>
      <c r="C724" s="90">
        <v>2</v>
      </c>
      <c r="D724" s="189">
        <v>497.00000000000006</v>
      </c>
      <c r="E724" s="189">
        <v>514</v>
      </c>
      <c r="F724" s="186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8">
        <v>4</v>
      </c>
    </row>
    <row r="725" spans="1:25">
      <c r="A725" s="126"/>
      <c r="B725" s="102">
        <v>1</v>
      </c>
      <c r="C725" s="90">
        <v>3</v>
      </c>
      <c r="D725" s="189"/>
      <c r="E725" s="189">
        <v>516</v>
      </c>
      <c r="F725" s="186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8">
        <v>16</v>
      </c>
    </row>
    <row r="726" spans="1:25">
      <c r="A726" s="126"/>
      <c r="B726" s="102">
        <v>1</v>
      </c>
      <c r="C726" s="90">
        <v>4</v>
      </c>
      <c r="D726" s="189"/>
      <c r="E726" s="189">
        <v>516</v>
      </c>
      <c r="F726" s="186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8">
        <v>509.25</v>
      </c>
    </row>
    <row r="727" spans="1:25">
      <c r="A727" s="126"/>
      <c r="B727" s="102">
        <v>1</v>
      </c>
      <c r="C727" s="90">
        <v>5</v>
      </c>
      <c r="D727" s="189">
        <v>497.99999999999994</v>
      </c>
      <c r="E727" s="189">
        <v>550</v>
      </c>
      <c r="F727" s="186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90"/>
    </row>
    <row r="728" spans="1:25">
      <c r="A728" s="126"/>
      <c r="B728" s="102">
        <v>1</v>
      </c>
      <c r="C728" s="90">
        <v>6</v>
      </c>
      <c r="D728" s="189"/>
      <c r="E728" s="189">
        <v>519</v>
      </c>
      <c r="F728" s="186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90"/>
    </row>
    <row r="729" spans="1:25">
      <c r="A729" s="126"/>
      <c r="B729" s="103" t="s">
        <v>154</v>
      </c>
      <c r="C729" s="95"/>
      <c r="D729" s="191">
        <v>497.5</v>
      </c>
      <c r="E729" s="191">
        <v>521</v>
      </c>
      <c r="F729" s="186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90"/>
    </row>
    <row r="730" spans="1:25">
      <c r="A730" s="126"/>
      <c r="B730" s="2" t="s">
        <v>155</v>
      </c>
      <c r="C730" s="122"/>
      <c r="D730" s="192">
        <v>497.5</v>
      </c>
      <c r="E730" s="192">
        <v>516</v>
      </c>
      <c r="F730" s="186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90"/>
    </row>
    <row r="731" spans="1:25">
      <c r="A731" s="126"/>
      <c r="B731" s="2" t="s">
        <v>156</v>
      </c>
      <c r="C731" s="122"/>
      <c r="D731" s="192">
        <v>0.70710678118646708</v>
      </c>
      <c r="E731" s="192">
        <v>14.449913494550763</v>
      </c>
      <c r="F731" s="186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90"/>
    </row>
    <row r="732" spans="1:25">
      <c r="A732" s="126"/>
      <c r="B732" s="2" t="s">
        <v>93</v>
      </c>
      <c r="C732" s="122"/>
      <c r="D732" s="96">
        <v>1.4213201631888786E-3</v>
      </c>
      <c r="E732" s="96">
        <v>2.7734958722746186E-2</v>
      </c>
      <c r="F732" s="14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124"/>
    </row>
    <row r="733" spans="1:25">
      <c r="A733" s="126"/>
      <c r="B733" s="104" t="s">
        <v>157</v>
      </c>
      <c r="C733" s="122"/>
      <c r="D733" s="96">
        <v>-2.307314678448702E-2</v>
      </c>
      <c r="E733" s="96">
        <v>2.3073146784486909E-2</v>
      </c>
      <c r="F733" s="14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24"/>
    </row>
    <row r="734" spans="1:25">
      <c r="B734" s="132"/>
      <c r="C734" s="103"/>
      <c r="D734" s="119"/>
      <c r="E734" s="119"/>
    </row>
    <row r="735" spans="1:25">
      <c r="B735" s="135" t="s">
        <v>259</v>
      </c>
      <c r="Y735" s="120" t="s">
        <v>169</v>
      </c>
    </row>
    <row r="736" spans="1:25">
      <c r="A736" s="113" t="s">
        <v>21</v>
      </c>
      <c r="B736" s="101" t="s">
        <v>118</v>
      </c>
      <c r="C736" s="98" t="s">
        <v>119</v>
      </c>
      <c r="D736" s="99" t="s">
        <v>140</v>
      </c>
      <c r="E736" s="100" t="s">
        <v>140</v>
      </c>
      <c r="F736" s="14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20">
        <v>1</v>
      </c>
    </row>
    <row r="737" spans="1:25">
      <c r="A737" s="126"/>
      <c r="B737" s="102" t="s">
        <v>141</v>
      </c>
      <c r="C737" s="90" t="s">
        <v>141</v>
      </c>
      <c r="D737" s="146" t="s">
        <v>142</v>
      </c>
      <c r="E737" s="147" t="s">
        <v>143</v>
      </c>
      <c r="F737" s="14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120" t="s">
        <v>3</v>
      </c>
    </row>
    <row r="738" spans="1:25">
      <c r="A738" s="126"/>
      <c r="B738" s="102"/>
      <c r="C738" s="90"/>
      <c r="D738" s="91" t="s">
        <v>152</v>
      </c>
      <c r="E738" s="92" t="s">
        <v>152</v>
      </c>
      <c r="F738" s="14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120">
        <v>2</v>
      </c>
    </row>
    <row r="739" spans="1:25">
      <c r="A739" s="126"/>
      <c r="B739" s="102"/>
      <c r="C739" s="90"/>
      <c r="D739" s="117"/>
      <c r="E739" s="117"/>
      <c r="F739" s="14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120">
        <v>2</v>
      </c>
    </row>
    <row r="740" spans="1:25">
      <c r="A740" s="126"/>
      <c r="B740" s="101">
        <v>1</v>
      </c>
      <c r="C740" s="97">
        <v>1</v>
      </c>
      <c r="D740" s="106"/>
      <c r="E740" s="106">
        <v>0.5</v>
      </c>
      <c r="F740" s="14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120">
        <v>1</v>
      </c>
    </row>
    <row r="741" spans="1:25">
      <c r="A741" s="126"/>
      <c r="B741" s="102">
        <v>1</v>
      </c>
      <c r="C741" s="90">
        <v>2</v>
      </c>
      <c r="D741" s="92">
        <v>0.2</v>
      </c>
      <c r="E741" s="92">
        <v>0.5</v>
      </c>
      <c r="F741" s="14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120">
        <v>5</v>
      </c>
    </row>
    <row r="742" spans="1:25">
      <c r="A742" s="126"/>
      <c r="B742" s="102">
        <v>1</v>
      </c>
      <c r="C742" s="90">
        <v>3</v>
      </c>
      <c r="D742" s="92"/>
      <c r="E742" s="92">
        <v>0.5</v>
      </c>
      <c r="F742" s="14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120">
        <v>16</v>
      </c>
    </row>
    <row r="743" spans="1:25">
      <c r="A743" s="126"/>
      <c r="B743" s="102">
        <v>1</v>
      </c>
      <c r="C743" s="90">
        <v>4</v>
      </c>
      <c r="D743" s="92"/>
      <c r="E743" s="92">
        <v>0.5</v>
      </c>
      <c r="F743" s="14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20">
        <v>0.35</v>
      </c>
    </row>
    <row r="744" spans="1:25">
      <c r="A744" s="126"/>
      <c r="B744" s="102">
        <v>1</v>
      </c>
      <c r="C744" s="90">
        <v>5</v>
      </c>
      <c r="D744" s="92">
        <v>0.2</v>
      </c>
      <c r="E744" s="92">
        <v>0.5</v>
      </c>
      <c r="F744" s="14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121"/>
    </row>
    <row r="745" spans="1:25">
      <c r="A745" s="126"/>
      <c r="B745" s="102">
        <v>1</v>
      </c>
      <c r="C745" s="90">
        <v>6</v>
      </c>
      <c r="D745" s="92"/>
      <c r="E745" s="92">
        <v>0.5</v>
      </c>
      <c r="F745" s="14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21"/>
    </row>
    <row r="746" spans="1:25">
      <c r="A746" s="126"/>
      <c r="B746" s="103" t="s">
        <v>154</v>
      </c>
      <c r="C746" s="95"/>
      <c r="D746" s="111">
        <v>0.2</v>
      </c>
      <c r="E746" s="111">
        <v>0.5</v>
      </c>
      <c r="F746" s="14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21"/>
    </row>
    <row r="747" spans="1:25">
      <c r="A747" s="126"/>
      <c r="B747" s="2" t="s">
        <v>155</v>
      </c>
      <c r="C747" s="122"/>
      <c r="D747" s="94">
        <v>0.2</v>
      </c>
      <c r="E747" s="94">
        <v>0.5</v>
      </c>
      <c r="F747" s="14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21"/>
    </row>
    <row r="748" spans="1:25">
      <c r="A748" s="126"/>
      <c r="B748" s="2" t="s">
        <v>156</v>
      </c>
      <c r="C748" s="122"/>
      <c r="D748" s="94">
        <v>0</v>
      </c>
      <c r="E748" s="94">
        <v>0</v>
      </c>
      <c r="F748" s="183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21"/>
    </row>
    <row r="749" spans="1:25">
      <c r="A749" s="126"/>
      <c r="B749" s="2" t="s">
        <v>93</v>
      </c>
      <c r="C749" s="122"/>
      <c r="D749" s="96">
        <v>0</v>
      </c>
      <c r="E749" s="96">
        <v>0</v>
      </c>
      <c r="F749" s="14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124"/>
    </row>
    <row r="750" spans="1:25">
      <c r="A750" s="126"/>
      <c r="B750" s="104" t="s">
        <v>157</v>
      </c>
      <c r="C750" s="122"/>
      <c r="D750" s="96">
        <v>-0.42857142857142849</v>
      </c>
      <c r="E750" s="96">
        <v>0.4285714285714286</v>
      </c>
      <c r="F750" s="14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24"/>
    </row>
    <row r="751" spans="1:25">
      <c r="B751" s="132"/>
      <c r="C751" s="103"/>
      <c r="D751" s="119"/>
      <c r="E751" s="119"/>
    </row>
    <row r="752" spans="1:25">
      <c r="B752" s="135" t="s">
        <v>260</v>
      </c>
      <c r="Y752" s="120" t="s">
        <v>169</v>
      </c>
    </row>
    <row r="753" spans="1:25">
      <c r="A753" s="113" t="s">
        <v>24</v>
      </c>
      <c r="B753" s="101" t="s">
        <v>118</v>
      </c>
      <c r="C753" s="98" t="s">
        <v>119</v>
      </c>
      <c r="D753" s="99" t="s">
        <v>140</v>
      </c>
      <c r="E753" s="14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20">
        <v>1</v>
      </c>
    </row>
    <row r="754" spans="1:25">
      <c r="A754" s="126"/>
      <c r="B754" s="102" t="s">
        <v>141</v>
      </c>
      <c r="C754" s="90" t="s">
        <v>141</v>
      </c>
      <c r="D754" s="146" t="s">
        <v>142</v>
      </c>
      <c r="E754" s="14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120" t="s">
        <v>3</v>
      </c>
    </row>
    <row r="755" spans="1:25">
      <c r="A755" s="126"/>
      <c r="B755" s="102"/>
      <c r="C755" s="90"/>
      <c r="D755" s="91" t="s">
        <v>152</v>
      </c>
      <c r="E755" s="14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120">
        <v>2</v>
      </c>
    </row>
    <row r="756" spans="1:25">
      <c r="A756" s="126"/>
      <c r="B756" s="102"/>
      <c r="C756" s="90"/>
      <c r="D756" s="117"/>
      <c r="E756" s="14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120">
        <v>2</v>
      </c>
    </row>
    <row r="757" spans="1:25">
      <c r="A757" s="126"/>
      <c r="B757" s="101">
        <v>1</v>
      </c>
      <c r="C757" s="97">
        <v>1</v>
      </c>
      <c r="D757" s="106">
        <v>0.45</v>
      </c>
      <c r="E757" s="14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120">
        <v>1</v>
      </c>
    </row>
    <row r="758" spans="1:25">
      <c r="A758" s="126"/>
      <c r="B758" s="102">
        <v>1</v>
      </c>
      <c r="C758" s="90">
        <v>2</v>
      </c>
      <c r="D758" s="92">
        <v>0.45</v>
      </c>
      <c r="E758" s="14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120">
        <v>6</v>
      </c>
    </row>
    <row r="759" spans="1:25">
      <c r="A759" s="126"/>
      <c r="B759" s="103" t="s">
        <v>154</v>
      </c>
      <c r="C759" s="95"/>
      <c r="D759" s="111">
        <v>0.45</v>
      </c>
      <c r="E759" s="14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121"/>
    </row>
    <row r="760" spans="1:25">
      <c r="A760" s="126"/>
      <c r="B760" s="2" t="s">
        <v>155</v>
      </c>
      <c r="C760" s="122"/>
      <c r="D760" s="94">
        <v>0.45</v>
      </c>
      <c r="E760" s="14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121">
        <v>0.45</v>
      </c>
    </row>
    <row r="761" spans="1:25">
      <c r="A761" s="126"/>
      <c r="B761" s="2" t="s">
        <v>156</v>
      </c>
      <c r="C761" s="122"/>
      <c r="D761" s="94">
        <v>0</v>
      </c>
      <c r="E761" s="183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21"/>
    </row>
    <row r="762" spans="1:25">
      <c r="A762" s="126"/>
      <c r="B762" s="2" t="s">
        <v>93</v>
      </c>
      <c r="C762" s="122"/>
      <c r="D762" s="96">
        <v>0</v>
      </c>
      <c r="E762" s="14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124"/>
    </row>
    <row r="763" spans="1:25">
      <c r="A763" s="126"/>
      <c r="B763" s="104" t="s">
        <v>157</v>
      </c>
      <c r="C763" s="122"/>
      <c r="D763" s="96">
        <v>0</v>
      </c>
      <c r="E763" s="14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24"/>
    </row>
    <row r="764" spans="1:25">
      <c r="B764" s="132"/>
      <c r="C764" s="103"/>
      <c r="D764" s="119"/>
    </row>
    <row r="765" spans="1:25">
      <c r="B765" s="135" t="s">
        <v>261</v>
      </c>
      <c r="Y765" s="120" t="s">
        <v>169</v>
      </c>
    </row>
    <row r="766" spans="1:25">
      <c r="A766" s="113" t="s">
        <v>27</v>
      </c>
      <c r="B766" s="101" t="s">
        <v>118</v>
      </c>
      <c r="C766" s="98" t="s">
        <v>119</v>
      </c>
      <c r="D766" s="99" t="s">
        <v>140</v>
      </c>
      <c r="E766" s="100" t="s">
        <v>140</v>
      </c>
      <c r="F766" s="14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120">
        <v>1</v>
      </c>
    </row>
    <row r="767" spans="1:25">
      <c r="A767" s="126"/>
      <c r="B767" s="102" t="s">
        <v>141</v>
      </c>
      <c r="C767" s="90" t="s">
        <v>141</v>
      </c>
      <c r="D767" s="146" t="s">
        <v>142</v>
      </c>
      <c r="E767" s="147" t="s">
        <v>143</v>
      </c>
      <c r="F767" s="14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20" t="s">
        <v>3</v>
      </c>
    </row>
    <row r="768" spans="1:25">
      <c r="A768" s="126"/>
      <c r="B768" s="102"/>
      <c r="C768" s="90"/>
      <c r="D768" s="91" t="s">
        <v>152</v>
      </c>
      <c r="E768" s="92" t="s">
        <v>152</v>
      </c>
      <c r="F768" s="14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20">
        <v>2</v>
      </c>
    </row>
    <row r="769" spans="1:25">
      <c r="A769" s="126"/>
      <c r="B769" s="102"/>
      <c r="C769" s="90"/>
      <c r="D769" s="117"/>
      <c r="E769" s="117"/>
      <c r="F769" s="14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20">
        <v>2</v>
      </c>
    </row>
    <row r="770" spans="1:25">
      <c r="A770" s="126"/>
      <c r="B770" s="101">
        <v>1</v>
      </c>
      <c r="C770" s="97">
        <v>1</v>
      </c>
      <c r="D770" s="106"/>
      <c r="E770" s="106">
        <v>0.3</v>
      </c>
      <c r="F770" s="14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20">
        <v>1</v>
      </c>
    </row>
    <row r="771" spans="1:25">
      <c r="A771" s="126"/>
      <c r="B771" s="102">
        <v>1</v>
      </c>
      <c r="C771" s="90">
        <v>2</v>
      </c>
      <c r="D771" s="92">
        <v>0.4</v>
      </c>
      <c r="E771" s="92">
        <v>0.4</v>
      </c>
      <c r="F771" s="14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20">
        <v>7</v>
      </c>
    </row>
    <row r="772" spans="1:25">
      <c r="A772" s="126"/>
      <c r="B772" s="102">
        <v>1</v>
      </c>
      <c r="C772" s="90">
        <v>3</v>
      </c>
      <c r="D772" s="92"/>
      <c r="E772" s="92">
        <v>0.3</v>
      </c>
      <c r="F772" s="14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20">
        <v>16</v>
      </c>
    </row>
    <row r="773" spans="1:25">
      <c r="A773" s="126"/>
      <c r="B773" s="102">
        <v>1</v>
      </c>
      <c r="C773" s="90">
        <v>4</v>
      </c>
      <c r="D773" s="92"/>
      <c r="E773" s="142">
        <v>1.1000000000000001</v>
      </c>
      <c r="F773" s="14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20">
        <v>0.38</v>
      </c>
    </row>
    <row r="774" spans="1:25">
      <c r="A774" s="126"/>
      <c r="B774" s="102">
        <v>1</v>
      </c>
      <c r="C774" s="90">
        <v>5</v>
      </c>
      <c r="D774" s="92">
        <v>0.4</v>
      </c>
      <c r="E774" s="92">
        <v>0.4</v>
      </c>
      <c r="F774" s="14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21"/>
    </row>
    <row r="775" spans="1:25">
      <c r="A775" s="126"/>
      <c r="B775" s="102">
        <v>1</v>
      </c>
      <c r="C775" s="90">
        <v>6</v>
      </c>
      <c r="D775" s="92"/>
      <c r="E775" s="92">
        <v>0.4</v>
      </c>
      <c r="F775" s="14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21"/>
    </row>
    <row r="776" spans="1:25">
      <c r="A776" s="126"/>
      <c r="B776" s="103" t="s">
        <v>154</v>
      </c>
      <c r="C776" s="95"/>
      <c r="D776" s="111">
        <v>0.4</v>
      </c>
      <c r="E776" s="111">
        <v>0.48333333333333334</v>
      </c>
      <c r="F776" s="14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21"/>
    </row>
    <row r="777" spans="1:25">
      <c r="A777" s="126"/>
      <c r="B777" s="2" t="s">
        <v>155</v>
      </c>
      <c r="C777" s="122"/>
      <c r="D777" s="94">
        <v>0.4</v>
      </c>
      <c r="E777" s="94">
        <v>0.4</v>
      </c>
      <c r="F777" s="14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21"/>
    </row>
    <row r="778" spans="1:25">
      <c r="A778" s="126"/>
      <c r="B778" s="2" t="s">
        <v>156</v>
      </c>
      <c r="C778" s="122"/>
      <c r="D778" s="94">
        <v>0</v>
      </c>
      <c r="E778" s="94">
        <v>0.30605010483034767</v>
      </c>
      <c r="F778" s="183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21"/>
    </row>
    <row r="779" spans="1:25">
      <c r="A779" s="126"/>
      <c r="B779" s="2" t="s">
        <v>93</v>
      </c>
      <c r="C779" s="122"/>
      <c r="D779" s="96">
        <v>0</v>
      </c>
      <c r="E779" s="96">
        <v>0.63320711344209857</v>
      </c>
      <c r="F779" s="14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24"/>
    </row>
    <row r="780" spans="1:25">
      <c r="A780" s="126"/>
      <c r="B780" s="104" t="s">
        <v>157</v>
      </c>
      <c r="C780" s="122"/>
      <c r="D780" s="96">
        <v>5.2631578947368363E-2</v>
      </c>
      <c r="E780" s="96">
        <v>0.27192982456140347</v>
      </c>
      <c r="F780" s="14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24"/>
    </row>
    <row r="781" spans="1:25">
      <c r="B781" s="132"/>
      <c r="C781" s="103"/>
      <c r="D781" s="119"/>
      <c r="E781" s="119"/>
    </row>
    <row r="782" spans="1:25">
      <c r="B782" s="135" t="s">
        <v>262</v>
      </c>
      <c r="Y782" s="120" t="s">
        <v>169</v>
      </c>
    </row>
    <row r="783" spans="1:25">
      <c r="A783" s="113" t="s">
        <v>30</v>
      </c>
      <c r="B783" s="101" t="s">
        <v>118</v>
      </c>
      <c r="C783" s="98" t="s">
        <v>119</v>
      </c>
      <c r="D783" s="99" t="s">
        <v>140</v>
      </c>
      <c r="E783" s="100" t="s">
        <v>140</v>
      </c>
      <c r="F783" s="14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120">
        <v>1</v>
      </c>
    </row>
    <row r="784" spans="1:25">
      <c r="A784" s="126"/>
      <c r="B784" s="102" t="s">
        <v>141</v>
      </c>
      <c r="C784" s="90" t="s">
        <v>141</v>
      </c>
      <c r="D784" s="146" t="s">
        <v>142</v>
      </c>
      <c r="E784" s="147" t="s">
        <v>143</v>
      </c>
      <c r="F784" s="14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120" t="s">
        <v>3</v>
      </c>
    </row>
    <row r="785" spans="1:25">
      <c r="A785" s="126"/>
      <c r="B785" s="102"/>
      <c r="C785" s="90"/>
      <c r="D785" s="91" t="s">
        <v>152</v>
      </c>
      <c r="E785" s="92" t="s">
        <v>152</v>
      </c>
      <c r="F785" s="14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120">
        <v>2</v>
      </c>
    </row>
    <row r="786" spans="1:25">
      <c r="A786" s="126"/>
      <c r="B786" s="102"/>
      <c r="C786" s="90"/>
      <c r="D786" s="117"/>
      <c r="E786" s="117"/>
      <c r="F786" s="14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120">
        <v>2</v>
      </c>
    </row>
    <row r="787" spans="1:25">
      <c r="A787" s="126"/>
      <c r="B787" s="101">
        <v>1</v>
      </c>
      <c r="C787" s="97">
        <v>1</v>
      </c>
      <c r="D787" s="106"/>
      <c r="E787" s="106">
        <v>3.6</v>
      </c>
      <c r="F787" s="14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120">
        <v>1</v>
      </c>
    </row>
    <row r="788" spans="1:25">
      <c r="A788" s="126"/>
      <c r="B788" s="102">
        <v>1</v>
      </c>
      <c r="C788" s="90">
        <v>2</v>
      </c>
      <c r="D788" s="92">
        <v>4.0999999999999996</v>
      </c>
      <c r="E788" s="92">
        <v>3.6</v>
      </c>
      <c r="F788" s="14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120">
        <v>8</v>
      </c>
    </row>
    <row r="789" spans="1:25">
      <c r="A789" s="126"/>
      <c r="B789" s="102">
        <v>1</v>
      </c>
      <c r="C789" s="90">
        <v>3</v>
      </c>
      <c r="D789" s="92"/>
      <c r="E789" s="92">
        <v>3.6</v>
      </c>
      <c r="F789" s="14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120">
        <v>16</v>
      </c>
    </row>
    <row r="790" spans="1:25">
      <c r="A790" s="126"/>
      <c r="B790" s="102">
        <v>1</v>
      </c>
      <c r="C790" s="90">
        <v>4</v>
      </c>
      <c r="D790" s="92"/>
      <c r="E790" s="92">
        <v>6.4</v>
      </c>
      <c r="F790" s="14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120">
        <v>4.05833333333333</v>
      </c>
    </row>
    <row r="791" spans="1:25">
      <c r="A791" s="126"/>
      <c r="B791" s="102">
        <v>1</v>
      </c>
      <c r="C791" s="90">
        <v>5</v>
      </c>
      <c r="D791" s="92">
        <v>3.8</v>
      </c>
      <c r="E791" s="92">
        <v>4.0999999999999996</v>
      </c>
      <c r="F791" s="14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121"/>
    </row>
    <row r="792" spans="1:25">
      <c r="A792" s="126"/>
      <c r="B792" s="102">
        <v>1</v>
      </c>
      <c r="C792" s="90">
        <v>6</v>
      </c>
      <c r="D792" s="92"/>
      <c r="E792" s="92">
        <v>3.7</v>
      </c>
      <c r="F792" s="14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121"/>
    </row>
    <row r="793" spans="1:25">
      <c r="A793" s="126"/>
      <c r="B793" s="103" t="s">
        <v>154</v>
      </c>
      <c r="C793" s="95"/>
      <c r="D793" s="111">
        <v>3.9499999999999997</v>
      </c>
      <c r="E793" s="111">
        <v>4.166666666666667</v>
      </c>
      <c r="F793" s="14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121"/>
    </row>
    <row r="794" spans="1:25">
      <c r="A794" s="126"/>
      <c r="B794" s="2" t="s">
        <v>155</v>
      </c>
      <c r="C794" s="122"/>
      <c r="D794" s="94">
        <v>3.9499999999999997</v>
      </c>
      <c r="E794" s="94">
        <v>3.6500000000000004</v>
      </c>
      <c r="F794" s="14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121"/>
    </row>
    <row r="795" spans="1:25">
      <c r="A795" s="126"/>
      <c r="B795" s="2" t="s">
        <v>156</v>
      </c>
      <c r="C795" s="122"/>
      <c r="D795" s="94">
        <v>0.21213203435596414</v>
      </c>
      <c r="E795" s="94">
        <v>1.1111555546666996</v>
      </c>
      <c r="F795" s="183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21"/>
    </row>
    <row r="796" spans="1:25">
      <c r="A796" s="126"/>
      <c r="B796" s="2" t="s">
        <v>93</v>
      </c>
      <c r="C796" s="122"/>
      <c r="D796" s="96">
        <v>5.3704312495180796E-2</v>
      </c>
      <c r="E796" s="96">
        <v>0.26667733312000785</v>
      </c>
      <c r="F796" s="14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124"/>
    </row>
    <row r="797" spans="1:25">
      <c r="A797" s="126"/>
      <c r="B797" s="104" t="s">
        <v>157</v>
      </c>
      <c r="C797" s="122"/>
      <c r="D797" s="96">
        <v>-2.6694045174537218E-2</v>
      </c>
      <c r="E797" s="96">
        <v>2.6694045174538994E-2</v>
      </c>
      <c r="F797" s="14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124"/>
    </row>
    <row r="798" spans="1:25">
      <c r="B798" s="132"/>
      <c r="C798" s="103"/>
      <c r="D798" s="119"/>
      <c r="E798" s="119"/>
    </row>
    <row r="799" spans="1:25">
      <c r="B799" s="135" t="s">
        <v>263</v>
      </c>
      <c r="Y799" s="120" t="s">
        <v>169</v>
      </c>
    </row>
    <row r="800" spans="1:25">
      <c r="A800" s="113" t="s">
        <v>61</v>
      </c>
      <c r="B800" s="101" t="s">
        <v>118</v>
      </c>
      <c r="C800" s="98" t="s">
        <v>119</v>
      </c>
      <c r="D800" s="99" t="s">
        <v>140</v>
      </c>
      <c r="E800" s="14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120">
        <v>1</v>
      </c>
    </row>
    <row r="801" spans="1:25">
      <c r="A801" s="126"/>
      <c r="B801" s="102" t="s">
        <v>141</v>
      </c>
      <c r="C801" s="90" t="s">
        <v>141</v>
      </c>
      <c r="D801" s="146" t="s">
        <v>143</v>
      </c>
      <c r="E801" s="14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20" t="s">
        <v>1</v>
      </c>
    </row>
    <row r="802" spans="1:25">
      <c r="A802" s="126"/>
      <c r="B802" s="102"/>
      <c r="C802" s="90"/>
      <c r="D802" s="91" t="s">
        <v>152</v>
      </c>
      <c r="E802" s="14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20">
        <v>3</v>
      </c>
    </row>
    <row r="803" spans="1:25">
      <c r="A803" s="126"/>
      <c r="B803" s="102"/>
      <c r="C803" s="90"/>
      <c r="D803" s="117"/>
      <c r="E803" s="14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20">
        <v>3</v>
      </c>
    </row>
    <row r="804" spans="1:25">
      <c r="A804" s="126"/>
      <c r="B804" s="101">
        <v>1</v>
      </c>
      <c r="C804" s="97">
        <v>1</v>
      </c>
      <c r="D804" s="207">
        <v>0.35</v>
      </c>
      <c r="E804" s="208"/>
      <c r="F804" s="209"/>
      <c r="G804" s="209"/>
      <c r="H804" s="209"/>
      <c r="I804" s="209"/>
      <c r="J804" s="209"/>
      <c r="K804" s="209"/>
      <c r="L804" s="209"/>
      <c r="M804" s="209"/>
      <c r="N804" s="209"/>
      <c r="O804" s="209"/>
      <c r="P804" s="209"/>
      <c r="Q804" s="209"/>
      <c r="R804" s="209"/>
      <c r="S804" s="209"/>
      <c r="T804" s="209"/>
      <c r="U804" s="209"/>
      <c r="V804" s="209"/>
      <c r="W804" s="209"/>
      <c r="X804" s="209"/>
      <c r="Y804" s="210">
        <v>1</v>
      </c>
    </row>
    <row r="805" spans="1:25">
      <c r="A805" s="126"/>
      <c r="B805" s="102">
        <v>1</v>
      </c>
      <c r="C805" s="90">
        <v>2</v>
      </c>
      <c r="D805" s="211">
        <v>0.36</v>
      </c>
      <c r="E805" s="208"/>
      <c r="F805" s="209"/>
      <c r="G805" s="209"/>
      <c r="H805" s="209"/>
      <c r="I805" s="209"/>
      <c r="J805" s="209"/>
      <c r="K805" s="209"/>
      <c r="L805" s="209"/>
      <c r="M805" s="209"/>
      <c r="N805" s="209"/>
      <c r="O805" s="209"/>
      <c r="P805" s="209"/>
      <c r="Q805" s="209"/>
      <c r="R805" s="209"/>
      <c r="S805" s="209"/>
      <c r="T805" s="209"/>
      <c r="U805" s="209"/>
      <c r="V805" s="209"/>
      <c r="W805" s="209"/>
      <c r="X805" s="209"/>
      <c r="Y805" s="210">
        <v>9</v>
      </c>
    </row>
    <row r="806" spans="1:25">
      <c r="A806" s="126"/>
      <c r="B806" s="102">
        <v>1</v>
      </c>
      <c r="C806" s="90">
        <v>3</v>
      </c>
      <c r="D806" s="211">
        <v>0.35</v>
      </c>
      <c r="E806" s="208"/>
      <c r="F806" s="209"/>
      <c r="G806" s="209"/>
      <c r="H806" s="209"/>
      <c r="I806" s="209"/>
      <c r="J806" s="209"/>
      <c r="K806" s="209"/>
      <c r="L806" s="209"/>
      <c r="M806" s="209"/>
      <c r="N806" s="209"/>
      <c r="O806" s="209"/>
      <c r="P806" s="209"/>
      <c r="Q806" s="209"/>
      <c r="R806" s="209"/>
      <c r="S806" s="209"/>
      <c r="T806" s="209"/>
      <c r="U806" s="209"/>
      <c r="V806" s="209"/>
      <c r="W806" s="209"/>
      <c r="X806" s="209"/>
      <c r="Y806" s="210">
        <v>16</v>
      </c>
    </row>
    <row r="807" spans="1:25">
      <c r="A807" s="126"/>
      <c r="B807" s="102">
        <v>1</v>
      </c>
      <c r="C807" s="90">
        <v>4</v>
      </c>
      <c r="D807" s="211">
        <v>0.35</v>
      </c>
      <c r="E807" s="208"/>
      <c r="F807" s="209"/>
      <c r="G807" s="209"/>
      <c r="H807" s="209"/>
      <c r="I807" s="209"/>
      <c r="J807" s="209"/>
      <c r="K807" s="209"/>
      <c r="L807" s="209"/>
      <c r="M807" s="209"/>
      <c r="N807" s="209"/>
      <c r="O807" s="209"/>
      <c r="P807" s="209"/>
      <c r="Q807" s="209"/>
      <c r="R807" s="209"/>
      <c r="S807" s="209"/>
      <c r="T807" s="209"/>
      <c r="U807" s="209"/>
      <c r="V807" s="209"/>
      <c r="W807" s="209"/>
      <c r="X807" s="209"/>
      <c r="Y807" s="210">
        <v>0.358333333333333</v>
      </c>
    </row>
    <row r="808" spans="1:25">
      <c r="A808" s="126"/>
      <c r="B808" s="102">
        <v>1</v>
      </c>
      <c r="C808" s="90">
        <v>5</v>
      </c>
      <c r="D808" s="211">
        <v>0.38</v>
      </c>
      <c r="E808" s="208"/>
      <c r="F808" s="209"/>
      <c r="G808" s="209"/>
      <c r="H808" s="209"/>
      <c r="I808" s="209"/>
      <c r="J808" s="209"/>
      <c r="K808" s="209"/>
      <c r="L808" s="209"/>
      <c r="M808" s="209"/>
      <c r="N808" s="209"/>
      <c r="O808" s="209"/>
      <c r="P808" s="209"/>
      <c r="Q808" s="209"/>
      <c r="R808" s="209"/>
      <c r="S808" s="209"/>
      <c r="T808" s="209"/>
      <c r="U808" s="209"/>
      <c r="V808" s="209"/>
      <c r="W808" s="209"/>
      <c r="X808" s="209"/>
      <c r="Y808" s="123"/>
    </row>
    <row r="809" spans="1:25">
      <c r="A809" s="126"/>
      <c r="B809" s="102">
        <v>1</v>
      </c>
      <c r="C809" s="90">
        <v>6</v>
      </c>
      <c r="D809" s="211">
        <v>0.36</v>
      </c>
      <c r="E809" s="208"/>
      <c r="F809" s="209"/>
      <c r="G809" s="209"/>
      <c r="H809" s="209"/>
      <c r="I809" s="209"/>
      <c r="J809" s="209"/>
      <c r="K809" s="209"/>
      <c r="L809" s="209"/>
      <c r="M809" s="209"/>
      <c r="N809" s="209"/>
      <c r="O809" s="209"/>
      <c r="P809" s="209"/>
      <c r="Q809" s="209"/>
      <c r="R809" s="209"/>
      <c r="S809" s="209"/>
      <c r="T809" s="209"/>
      <c r="U809" s="209"/>
      <c r="V809" s="209"/>
      <c r="W809" s="209"/>
      <c r="X809" s="209"/>
      <c r="Y809" s="123"/>
    </row>
    <row r="810" spans="1:25">
      <c r="A810" s="126"/>
      <c r="B810" s="103" t="s">
        <v>154</v>
      </c>
      <c r="C810" s="95"/>
      <c r="D810" s="212">
        <v>0.35833333333333334</v>
      </c>
      <c r="E810" s="208"/>
      <c r="F810" s="209"/>
      <c r="G810" s="209"/>
      <c r="H810" s="209"/>
      <c r="I810" s="209"/>
      <c r="J810" s="209"/>
      <c r="K810" s="209"/>
      <c r="L810" s="209"/>
      <c r="M810" s="209"/>
      <c r="N810" s="209"/>
      <c r="O810" s="209"/>
      <c r="P810" s="209"/>
      <c r="Q810" s="209"/>
      <c r="R810" s="209"/>
      <c r="S810" s="209"/>
      <c r="T810" s="209"/>
      <c r="U810" s="209"/>
      <c r="V810" s="209"/>
      <c r="W810" s="209"/>
      <c r="X810" s="209"/>
      <c r="Y810" s="123"/>
    </row>
    <row r="811" spans="1:25">
      <c r="A811" s="126"/>
      <c r="B811" s="2" t="s">
        <v>155</v>
      </c>
      <c r="C811" s="122"/>
      <c r="D811" s="112">
        <v>0.35499999999999998</v>
      </c>
      <c r="E811" s="208"/>
      <c r="F811" s="209"/>
      <c r="G811" s="209"/>
      <c r="H811" s="209"/>
      <c r="I811" s="209"/>
      <c r="J811" s="209"/>
      <c r="K811" s="209"/>
      <c r="L811" s="209"/>
      <c r="M811" s="209"/>
      <c r="N811" s="209"/>
      <c r="O811" s="209"/>
      <c r="P811" s="209"/>
      <c r="Q811" s="209"/>
      <c r="R811" s="209"/>
      <c r="S811" s="209"/>
      <c r="T811" s="209"/>
      <c r="U811" s="209"/>
      <c r="V811" s="209"/>
      <c r="W811" s="209"/>
      <c r="X811" s="209"/>
      <c r="Y811" s="123"/>
    </row>
    <row r="812" spans="1:25">
      <c r="A812" s="126"/>
      <c r="B812" s="2" t="s">
        <v>156</v>
      </c>
      <c r="C812" s="122"/>
      <c r="D812" s="112">
        <v>1.1690451944500132E-2</v>
      </c>
      <c r="E812" s="14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23"/>
    </row>
    <row r="813" spans="1:25">
      <c r="A813" s="126"/>
      <c r="B813" s="2" t="s">
        <v>93</v>
      </c>
      <c r="C813" s="122"/>
      <c r="D813" s="96">
        <v>3.2624517054418975E-2</v>
      </c>
      <c r="E813" s="14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124"/>
    </row>
    <row r="814" spans="1:25">
      <c r="A814" s="126"/>
      <c r="B814" s="104" t="s">
        <v>157</v>
      </c>
      <c r="C814" s="122"/>
      <c r="D814" s="96">
        <v>8.8817841970012523E-16</v>
      </c>
      <c r="E814" s="14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24"/>
    </row>
    <row r="815" spans="1:25">
      <c r="B815" s="132"/>
      <c r="C815" s="103"/>
      <c r="D815" s="119"/>
    </row>
    <row r="816" spans="1:25">
      <c r="B816" s="135" t="s">
        <v>264</v>
      </c>
      <c r="Y816" s="120" t="s">
        <v>169</v>
      </c>
    </row>
    <row r="817" spans="1:25">
      <c r="A817" s="113" t="s">
        <v>62</v>
      </c>
      <c r="B817" s="101" t="s">
        <v>118</v>
      </c>
      <c r="C817" s="98" t="s">
        <v>119</v>
      </c>
      <c r="D817" s="99" t="s">
        <v>140</v>
      </c>
      <c r="E817" s="14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120">
        <v>1</v>
      </c>
    </row>
    <row r="818" spans="1:25">
      <c r="A818" s="126"/>
      <c r="B818" s="102" t="s">
        <v>141</v>
      </c>
      <c r="C818" s="90" t="s">
        <v>141</v>
      </c>
      <c r="D818" s="146" t="s">
        <v>142</v>
      </c>
      <c r="E818" s="14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20" t="s">
        <v>3</v>
      </c>
    </row>
    <row r="819" spans="1:25">
      <c r="A819" s="126"/>
      <c r="B819" s="102"/>
      <c r="C819" s="90"/>
      <c r="D819" s="91" t="s">
        <v>152</v>
      </c>
      <c r="E819" s="14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20">
        <v>2</v>
      </c>
    </row>
    <row r="820" spans="1:25">
      <c r="A820" s="126"/>
      <c r="B820" s="102"/>
      <c r="C820" s="90"/>
      <c r="D820" s="117"/>
      <c r="E820" s="14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20">
        <v>2</v>
      </c>
    </row>
    <row r="821" spans="1:25">
      <c r="A821" s="126"/>
      <c r="B821" s="101">
        <v>1</v>
      </c>
      <c r="C821" s="97">
        <v>1</v>
      </c>
      <c r="D821" s="106">
        <v>0.3</v>
      </c>
      <c r="E821" s="14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20">
        <v>1</v>
      </c>
    </row>
    <row r="822" spans="1:25">
      <c r="A822" s="126"/>
      <c r="B822" s="102">
        <v>1</v>
      </c>
      <c r="C822" s="90">
        <v>2</v>
      </c>
      <c r="D822" s="92">
        <v>0.3</v>
      </c>
      <c r="E822" s="14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20">
        <v>10</v>
      </c>
    </row>
    <row r="823" spans="1:25">
      <c r="A823" s="126"/>
      <c r="B823" s="103" t="s">
        <v>154</v>
      </c>
      <c r="C823" s="95"/>
      <c r="D823" s="111">
        <v>0.3</v>
      </c>
      <c r="E823" s="14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21"/>
    </row>
    <row r="824" spans="1:25">
      <c r="A824" s="126"/>
      <c r="B824" s="2" t="s">
        <v>155</v>
      </c>
      <c r="C824" s="122"/>
      <c r="D824" s="94">
        <v>0.3</v>
      </c>
      <c r="E824" s="14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21">
        <v>0.3</v>
      </c>
    </row>
    <row r="825" spans="1:25">
      <c r="A825" s="126"/>
      <c r="B825" s="2" t="s">
        <v>156</v>
      </c>
      <c r="C825" s="122"/>
      <c r="D825" s="94">
        <v>0</v>
      </c>
      <c r="E825" s="183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21"/>
    </row>
    <row r="826" spans="1:25">
      <c r="A826" s="126"/>
      <c r="B826" s="2" t="s">
        <v>93</v>
      </c>
      <c r="C826" s="122"/>
      <c r="D826" s="96">
        <v>0</v>
      </c>
      <c r="E826" s="14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24"/>
    </row>
    <row r="827" spans="1:25">
      <c r="A827" s="126"/>
      <c r="B827" s="104" t="s">
        <v>157</v>
      </c>
      <c r="C827" s="122"/>
      <c r="D827" s="96">
        <v>0</v>
      </c>
      <c r="E827" s="14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24"/>
    </row>
    <row r="828" spans="1:25">
      <c r="B828" s="132"/>
      <c r="C828" s="103"/>
      <c r="D828" s="119"/>
    </row>
    <row r="829" spans="1:25">
      <c r="B829" s="135" t="s">
        <v>265</v>
      </c>
      <c r="Y829" s="120" t="s">
        <v>169</v>
      </c>
    </row>
    <row r="830" spans="1:25">
      <c r="A830" s="113" t="s">
        <v>63</v>
      </c>
      <c r="B830" s="101" t="s">
        <v>118</v>
      </c>
      <c r="C830" s="98" t="s">
        <v>119</v>
      </c>
      <c r="D830" s="99" t="s">
        <v>140</v>
      </c>
      <c r="E830" s="14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20">
        <v>1</v>
      </c>
    </row>
    <row r="831" spans="1:25">
      <c r="A831" s="126"/>
      <c r="B831" s="102" t="s">
        <v>141</v>
      </c>
      <c r="C831" s="90" t="s">
        <v>141</v>
      </c>
      <c r="D831" s="146" t="s">
        <v>142</v>
      </c>
      <c r="E831" s="14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20" t="s">
        <v>3</v>
      </c>
    </row>
    <row r="832" spans="1:25">
      <c r="A832" s="126"/>
      <c r="B832" s="102"/>
      <c r="C832" s="90"/>
      <c r="D832" s="91" t="s">
        <v>152</v>
      </c>
      <c r="E832" s="14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20">
        <v>2</v>
      </c>
    </row>
    <row r="833" spans="1:25">
      <c r="A833" s="126"/>
      <c r="B833" s="102"/>
      <c r="C833" s="90"/>
      <c r="D833" s="117"/>
      <c r="E833" s="14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120">
        <v>2</v>
      </c>
    </row>
    <row r="834" spans="1:25">
      <c r="A834" s="126"/>
      <c r="B834" s="101">
        <v>1</v>
      </c>
      <c r="C834" s="97">
        <v>1</v>
      </c>
      <c r="D834" s="106">
        <v>0.24</v>
      </c>
      <c r="E834" s="14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120">
        <v>1</v>
      </c>
    </row>
    <row r="835" spans="1:25">
      <c r="A835" s="126"/>
      <c r="B835" s="102">
        <v>1</v>
      </c>
      <c r="C835" s="90">
        <v>2</v>
      </c>
      <c r="D835" s="92">
        <v>0.24</v>
      </c>
      <c r="E835" s="14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20">
        <v>11</v>
      </c>
    </row>
    <row r="836" spans="1:25">
      <c r="A836" s="126"/>
      <c r="B836" s="103" t="s">
        <v>154</v>
      </c>
      <c r="C836" s="95"/>
      <c r="D836" s="111">
        <v>0.24</v>
      </c>
      <c r="E836" s="14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21"/>
    </row>
    <row r="837" spans="1:25">
      <c r="A837" s="126"/>
      <c r="B837" s="2" t="s">
        <v>155</v>
      </c>
      <c r="C837" s="122"/>
      <c r="D837" s="94">
        <v>0.24</v>
      </c>
      <c r="E837" s="14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21">
        <v>0.24</v>
      </c>
    </row>
    <row r="838" spans="1:25">
      <c r="A838" s="126"/>
      <c r="B838" s="2" t="s">
        <v>156</v>
      </c>
      <c r="C838" s="122"/>
      <c r="D838" s="94">
        <v>0</v>
      </c>
      <c r="E838" s="183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21"/>
    </row>
    <row r="839" spans="1:25">
      <c r="A839" s="126"/>
      <c r="B839" s="2" t="s">
        <v>93</v>
      </c>
      <c r="C839" s="122"/>
      <c r="D839" s="96">
        <v>0</v>
      </c>
      <c r="E839" s="14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24"/>
    </row>
    <row r="840" spans="1:25">
      <c r="A840" s="126"/>
      <c r="B840" s="104" t="s">
        <v>157</v>
      </c>
      <c r="C840" s="122"/>
      <c r="D840" s="96">
        <v>0</v>
      </c>
      <c r="E840" s="14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24"/>
    </row>
    <row r="841" spans="1:25">
      <c r="B841" s="132"/>
      <c r="C841" s="103"/>
      <c r="D841" s="119"/>
    </row>
    <row r="842" spans="1:25">
      <c r="B842" s="135" t="s">
        <v>266</v>
      </c>
      <c r="Y842" s="120" t="s">
        <v>169</v>
      </c>
    </row>
    <row r="843" spans="1:25">
      <c r="A843" s="113" t="s">
        <v>32</v>
      </c>
      <c r="B843" s="101" t="s">
        <v>118</v>
      </c>
      <c r="C843" s="98" t="s">
        <v>119</v>
      </c>
      <c r="D843" s="99" t="s">
        <v>140</v>
      </c>
      <c r="E843" s="100" t="s">
        <v>140</v>
      </c>
      <c r="F843" s="14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20">
        <v>1</v>
      </c>
    </row>
    <row r="844" spans="1:25">
      <c r="A844" s="126"/>
      <c r="B844" s="102" t="s">
        <v>141</v>
      </c>
      <c r="C844" s="90" t="s">
        <v>141</v>
      </c>
      <c r="D844" s="146" t="s">
        <v>142</v>
      </c>
      <c r="E844" s="147" t="s">
        <v>143</v>
      </c>
      <c r="F844" s="14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20" t="s">
        <v>3</v>
      </c>
    </row>
    <row r="845" spans="1:25">
      <c r="A845" s="126"/>
      <c r="B845" s="102"/>
      <c r="C845" s="90"/>
      <c r="D845" s="91" t="s">
        <v>152</v>
      </c>
      <c r="E845" s="92" t="s">
        <v>152</v>
      </c>
      <c r="F845" s="14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20">
        <v>2</v>
      </c>
    </row>
    <row r="846" spans="1:25">
      <c r="A846" s="126"/>
      <c r="B846" s="102"/>
      <c r="C846" s="90"/>
      <c r="D846" s="117"/>
      <c r="E846" s="117"/>
      <c r="F846" s="14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20">
        <v>2</v>
      </c>
    </row>
    <row r="847" spans="1:25">
      <c r="A847" s="126"/>
      <c r="B847" s="101">
        <v>1</v>
      </c>
      <c r="C847" s="97">
        <v>1</v>
      </c>
      <c r="D847" s="106"/>
      <c r="E847" s="106">
        <v>1.2</v>
      </c>
      <c r="F847" s="14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20">
        <v>1</v>
      </c>
    </row>
    <row r="848" spans="1:25">
      <c r="A848" s="126"/>
      <c r="B848" s="102">
        <v>1</v>
      </c>
      <c r="C848" s="90">
        <v>2</v>
      </c>
      <c r="D848" s="92">
        <v>1.3</v>
      </c>
      <c r="E848" s="92">
        <v>1.2</v>
      </c>
      <c r="F848" s="14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20">
        <v>12</v>
      </c>
    </row>
    <row r="849" spans="1:25">
      <c r="A849" s="126"/>
      <c r="B849" s="102">
        <v>1</v>
      </c>
      <c r="C849" s="90">
        <v>3</v>
      </c>
      <c r="D849" s="92"/>
      <c r="E849" s="92">
        <v>1.2</v>
      </c>
      <c r="F849" s="14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20">
        <v>16</v>
      </c>
    </row>
    <row r="850" spans="1:25">
      <c r="A850" s="126"/>
      <c r="B850" s="102">
        <v>1</v>
      </c>
      <c r="C850" s="90">
        <v>4</v>
      </c>
      <c r="D850" s="92"/>
      <c r="E850" s="92">
        <v>1.2</v>
      </c>
      <c r="F850" s="14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120">
        <v>1.2250000000000001</v>
      </c>
    </row>
    <row r="851" spans="1:25">
      <c r="A851" s="126"/>
      <c r="B851" s="102">
        <v>1</v>
      </c>
      <c r="C851" s="90">
        <v>5</v>
      </c>
      <c r="D851" s="92">
        <v>1.2</v>
      </c>
      <c r="E851" s="92">
        <v>1.2</v>
      </c>
      <c r="F851" s="14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121"/>
    </row>
    <row r="852" spans="1:25">
      <c r="A852" s="126"/>
      <c r="B852" s="102">
        <v>1</v>
      </c>
      <c r="C852" s="90">
        <v>6</v>
      </c>
      <c r="D852" s="92"/>
      <c r="E852" s="92">
        <v>1.2</v>
      </c>
      <c r="F852" s="14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21"/>
    </row>
    <row r="853" spans="1:25">
      <c r="A853" s="126"/>
      <c r="B853" s="103" t="s">
        <v>154</v>
      </c>
      <c r="C853" s="95"/>
      <c r="D853" s="111">
        <v>1.25</v>
      </c>
      <c r="E853" s="111">
        <v>1.2</v>
      </c>
      <c r="F853" s="14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21"/>
    </row>
    <row r="854" spans="1:25">
      <c r="A854" s="126"/>
      <c r="B854" s="2" t="s">
        <v>155</v>
      </c>
      <c r="C854" s="122"/>
      <c r="D854" s="94">
        <v>1.25</v>
      </c>
      <c r="E854" s="94">
        <v>1.2</v>
      </c>
      <c r="F854" s="14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21"/>
    </row>
    <row r="855" spans="1:25">
      <c r="A855" s="126"/>
      <c r="B855" s="2" t="s">
        <v>156</v>
      </c>
      <c r="C855" s="122"/>
      <c r="D855" s="94">
        <v>7.0710678118654821E-2</v>
      </c>
      <c r="E855" s="94">
        <v>0</v>
      </c>
      <c r="F855" s="183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21"/>
    </row>
    <row r="856" spans="1:25">
      <c r="A856" s="126"/>
      <c r="B856" s="2" t="s">
        <v>93</v>
      </c>
      <c r="C856" s="122"/>
      <c r="D856" s="96">
        <v>5.6568542494923858E-2</v>
      </c>
      <c r="E856" s="96">
        <v>0</v>
      </c>
      <c r="F856" s="14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24"/>
    </row>
    <row r="857" spans="1:25">
      <c r="A857" s="126"/>
      <c r="B857" s="104" t="s">
        <v>157</v>
      </c>
      <c r="C857" s="122"/>
      <c r="D857" s="96">
        <v>2.0408163265306145E-2</v>
      </c>
      <c r="E857" s="96">
        <v>-2.0408163265306256E-2</v>
      </c>
      <c r="F857" s="14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24"/>
    </row>
    <row r="858" spans="1:25">
      <c r="B858" s="132"/>
      <c r="C858" s="103"/>
      <c r="D858" s="119"/>
      <c r="E858" s="119"/>
    </row>
    <row r="859" spans="1:25">
      <c r="B859" s="135" t="s">
        <v>267</v>
      </c>
      <c r="Y859" s="120" t="s">
        <v>169</v>
      </c>
    </row>
    <row r="860" spans="1:25">
      <c r="A860" s="113" t="s">
        <v>65</v>
      </c>
      <c r="B860" s="101" t="s">
        <v>118</v>
      </c>
      <c r="C860" s="98" t="s">
        <v>119</v>
      </c>
      <c r="D860" s="99" t="s">
        <v>140</v>
      </c>
      <c r="E860" s="14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20">
        <v>1</v>
      </c>
    </row>
    <row r="861" spans="1:25">
      <c r="A861" s="126"/>
      <c r="B861" s="102" t="s">
        <v>141</v>
      </c>
      <c r="C861" s="90" t="s">
        <v>141</v>
      </c>
      <c r="D861" s="146" t="s">
        <v>143</v>
      </c>
      <c r="E861" s="14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20" t="s">
        <v>3</v>
      </c>
    </row>
    <row r="862" spans="1:25">
      <c r="A862" s="126"/>
      <c r="B862" s="102"/>
      <c r="C862" s="90"/>
      <c r="D862" s="91" t="s">
        <v>152</v>
      </c>
      <c r="E862" s="14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20">
        <v>0</v>
      </c>
    </row>
    <row r="863" spans="1:25">
      <c r="A863" s="126"/>
      <c r="B863" s="102"/>
      <c r="C863" s="90"/>
      <c r="D863" s="117"/>
      <c r="E863" s="14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20">
        <v>0</v>
      </c>
    </row>
    <row r="864" spans="1:25">
      <c r="A864" s="126"/>
      <c r="B864" s="101">
        <v>1</v>
      </c>
      <c r="C864" s="97">
        <v>1</v>
      </c>
      <c r="D864" s="185">
        <v>180</v>
      </c>
      <c r="E864" s="186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8">
        <v>1</v>
      </c>
    </row>
    <row r="865" spans="1:25">
      <c r="A865" s="126"/>
      <c r="B865" s="102">
        <v>1</v>
      </c>
      <c r="C865" s="90">
        <v>2</v>
      </c>
      <c r="D865" s="189">
        <v>186</v>
      </c>
      <c r="E865" s="186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8">
        <v>13</v>
      </c>
    </row>
    <row r="866" spans="1:25">
      <c r="A866" s="126"/>
      <c r="B866" s="102">
        <v>1</v>
      </c>
      <c r="C866" s="90">
        <v>3</v>
      </c>
      <c r="D866" s="189">
        <v>183</v>
      </c>
      <c r="E866" s="186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8">
        <v>16</v>
      </c>
    </row>
    <row r="867" spans="1:25">
      <c r="A867" s="126"/>
      <c r="B867" s="102">
        <v>1</v>
      </c>
      <c r="C867" s="90">
        <v>4</v>
      </c>
      <c r="D867" s="189">
        <v>184</v>
      </c>
      <c r="E867" s="186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8">
        <v>185.5</v>
      </c>
    </row>
    <row r="868" spans="1:25">
      <c r="A868" s="126"/>
      <c r="B868" s="102">
        <v>1</v>
      </c>
      <c r="C868" s="90">
        <v>5</v>
      </c>
      <c r="D868" s="189">
        <v>196</v>
      </c>
      <c r="E868" s="186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90"/>
    </row>
    <row r="869" spans="1:25">
      <c r="A869" s="126"/>
      <c r="B869" s="102">
        <v>1</v>
      </c>
      <c r="C869" s="90">
        <v>6</v>
      </c>
      <c r="D869" s="189">
        <v>184</v>
      </c>
      <c r="E869" s="186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90"/>
    </row>
    <row r="870" spans="1:25">
      <c r="A870" s="126"/>
      <c r="B870" s="103" t="s">
        <v>154</v>
      </c>
      <c r="C870" s="95"/>
      <c r="D870" s="191">
        <v>185.5</v>
      </c>
      <c r="E870" s="186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90"/>
    </row>
    <row r="871" spans="1:25">
      <c r="A871" s="126"/>
      <c r="B871" s="2" t="s">
        <v>155</v>
      </c>
      <c r="C871" s="122"/>
      <c r="D871" s="192">
        <v>184</v>
      </c>
      <c r="E871" s="186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90"/>
    </row>
    <row r="872" spans="1:25">
      <c r="A872" s="126"/>
      <c r="B872" s="2" t="s">
        <v>156</v>
      </c>
      <c r="C872" s="122"/>
      <c r="D872" s="192">
        <v>5.5045435778091543</v>
      </c>
      <c r="E872" s="186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90"/>
    </row>
    <row r="873" spans="1:25">
      <c r="A873" s="126"/>
      <c r="B873" s="2" t="s">
        <v>93</v>
      </c>
      <c r="C873" s="122"/>
      <c r="D873" s="96">
        <v>2.9674089368243419E-2</v>
      </c>
      <c r="E873" s="14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124"/>
    </row>
    <row r="874" spans="1:25">
      <c r="A874" s="126"/>
      <c r="B874" s="104" t="s">
        <v>157</v>
      </c>
      <c r="C874" s="122"/>
      <c r="D874" s="96">
        <v>0</v>
      </c>
      <c r="E874" s="14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124"/>
    </row>
    <row r="875" spans="1:25">
      <c r="B875" s="132"/>
      <c r="C875" s="103"/>
      <c r="D875" s="119"/>
    </row>
    <row r="876" spans="1:25">
      <c r="B876" s="135" t="s">
        <v>268</v>
      </c>
      <c r="Y876" s="120" t="s">
        <v>169</v>
      </c>
    </row>
    <row r="877" spans="1:25">
      <c r="A877" s="113" t="s">
        <v>35</v>
      </c>
      <c r="B877" s="101" t="s">
        <v>118</v>
      </c>
      <c r="C877" s="98" t="s">
        <v>119</v>
      </c>
      <c r="D877" s="99" t="s">
        <v>140</v>
      </c>
      <c r="E877" s="100" t="s">
        <v>140</v>
      </c>
      <c r="F877" s="14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120">
        <v>1</v>
      </c>
    </row>
    <row r="878" spans="1:25">
      <c r="A878" s="126"/>
      <c r="B878" s="102" t="s">
        <v>141</v>
      </c>
      <c r="C878" s="90" t="s">
        <v>141</v>
      </c>
      <c r="D878" s="146" t="s">
        <v>142</v>
      </c>
      <c r="E878" s="147" t="s">
        <v>143</v>
      </c>
      <c r="F878" s="14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120" t="s">
        <v>3</v>
      </c>
    </row>
    <row r="879" spans="1:25">
      <c r="A879" s="126"/>
      <c r="B879" s="102"/>
      <c r="C879" s="90"/>
      <c r="D879" s="91" t="s">
        <v>152</v>
      </c>
      <c r="E879" s="92" t="s">
        <v>152</v>
      </c>
      <c r="F879" s="14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120">
        <v>2</v>
      </c>
    </row>
    <row r="880" spans="1:25">
      <c r="A880" s="126"/>
      <c r="B880" s="102"/>
      <c r="C880" s="90"/>
      <c r="D880" s="117"/>
      <c r="E880" s="117"/>
      <c r="F880" s="14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120">
        <v>2</v>
      </c>
    </row>
    <row r="881" spans="1:25">
      <c r="A881" s="126"/>
      <c r="B881" s="101">
        <v>1</v>
      </c>
      <c r="C881" s="97">
        <v>1</v>
      </c>
      <c r="D881" s="106"/>
      <c r="E881" s="106">
        <v>2.6</v>
      </c>
      <c r="F881" s="14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120">
        <v>1</v>
      </c>
    </row>
    <row r="882" spans="1:25">
      <c r="A882" s="126"/>
      <c r="B882" s="102">
        <v>1</v>
      </c>
      <c r="C882" s="90">
        <v>2</v>
      </c>
      <c r="D882" s="92">
        <v>2.5</v>
      </c>
      <c r="E882" s="92">
        <v>2.6</v>
      </c>
      <c r="F882" s="14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20">
        <v>14</v>
      </c>
    </row>
    <row r="883" spans="1:25">
      <c r="A883" s="126"/>
      <c r="B883" s="102">
        <v>1</v>
      </c>
      <c r="C883" s="90">
        <v>3</v>
      </c>
      <c r="D883" s="92"/>
      <c r="E883" s="92">
        <v>2.6</v>
      </c>
      <c r="F883" s="14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20">
        <v>16</v>
      </c>
    </row>
    <row r="884" spans="1:25">
      <c r="A884" s="126"/>
      <c r="B884" s="102">
        <v>1</v>
      </c>
      <c r="C884" s="90">
        <v>4</v>
      </c>
      <c r="D884" s="92"/>
      <c r="E884" s="92">
        <v>4.8</v>
      </c>
      <c r="F884" s="14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120">
        <v>2.7833333333333301</v>
      </c>
    </row>
    <row r="885" spans="1:25">
      <c r="A885" s="126"/>
      <c r="B885" s="102">
        <v>1</v>
      </c>
      <c r="C885" s="90">
        <v>5</v>
      </c>
      <c r="D885" s="92">
        <v>2.5</v>
      </c>
      <c r="E885" s="92">
        <v>3.1</v>
      </c>
      <c r="F885" s="14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121"/>
    </row>
    <row r="886" spans="1:25">
      <c r="A886" s="126"/>
      <c r="B886" s="102">
        <v>1</v>
      </c>
      <c r="C886" s="90">
        <v>6</v>
      </c>
      <c r="D886" s="92"/>
      <c r="E886" s="92">
        <v>2.7</v>
      </c>
      <c r="F886" s="14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21"/>
    </row>
    <row r="887" spans="1:25">
      <c r="A887" s="126"/>
      <c r="B887" s="103" t="s">
        <v>154</v>
      </c>
      <c r="C887" s="95"/>
      <c r="D887" s="111">
        <v>2.5</v>
      </c>
      <c r="E887" s="111">
        <v>3.0666666666666669</v>
      </c>
      <c r="F887" s="14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21"/>
    </row>
    <row r="888" spans="1:25">
      <c r="A888" s="126"/>
      <c r="B888" s="2" t="s">
        <v>155</v>
      </c>
      <c r="C888" s="122"/>
      <c r="D888" s="94">
        <v>2.5</v>
      </c>
      <c r="E888" s="94">
        <v>2.6500000000000004</v>
      </c>
      <c r="F888" s="14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21"/>
    </row>
    <row r="889" spans="1:25">
      <c r="A889" s="126"/>
      <c r="B889" s="2" t="s">
        <v>156</v>
      </c>
      <c r="C889" s="122"/>
      <c r="D889" s="94">
        <v>0</v>
      </c>
      <c r="E889" s="94">
        <v>0.87101473389757567</v>
      </c>
      <c r="F889" s="183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21"/>
    </row>
    <row r="890" spans="1:25">
      <c r="A890" s="126"/>
      <c r="B890" s="2" t="s">
        <v>93</v>
      </c>
      <c r="C890" s="122"/>
      <c r="D890" s="96">
        <v>0</v>
      </c>
      <c r="E890" s="96">
        <v>0.28402654366225294</v>
      </c>
      <c r="F890" s="14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24"/>
    </row>
    <row r="891" spans="1:25">
      <c r="A891" s="126"/>
      <c r="B891" s="104" t="s">
        <v>157</v>
      </c>
      <c r="C891" s="122"/>
      <c r="D891" s="96">
        <v>-0.10179640718562766</v>
      </c>
      <c r="E891" s="96">
        <v>0.1017964071856301</v>
      </c>
      <c r="F891" s="14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24"/>
    </row>
    <row r="892" spans="1:25">
      <c r="B892" s="132"/>
      <c r="C892" s="103"/>
      <c r="D892" s="119"/>
      <c r="E892" s="119"/>
    </row>
    <row r="893" spans="1:25">
      <c r="B893" s="135" t="s">
        <v>269</v>
      </c>
      <c r="Y893" s="120" t="s">
        <v>169</v>
      </c>
    </row>
    <row r="894" spans="1:25">
      <c r="A894" s="113" t="s">
        <v>38</v>
      </c>
      <c r="B894" s="101" t="s">
        <v>118</v>
      </c>
      <c r="C894" s="98" t="s">
        <v>119</v>
      </c>
      <c r="D894" s="99" t="s">
        <v>140</v>
      </c>
      <c r="E894" s="100" t="s">
        <v>140</v>
      </c>
      <c r="F894" s="14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20">
        <v>1</v>
      </c>
    </row>
    <row r="895" spans="1:25">
      <c r="A895" s="126"/>
      <c r="B895" s="102" t="s">
        <v>141</v>
      </c>
      <c r="C895" s="90" t="s">
        <v>141</v>
      </c>
      <c r="D895" s="146" t="s">
        <v>142</v>
      </c>
      <c r="E895" s="147" t="s">
        <v>143</v>
      </c>
      <c r="F895" s="14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20" t="s">
        <v>3</v>
      </c>
    </row>
    <row r="896" spans="1:25">
      <c r="A896" s="126"/>
      <c r="B896" s="102"/>
      <c r="C896" s="90"/>
      <c r="D896" s="91" t="s">
        <v>152</v>
      </c>
      <c r="E896" s="92" t="s">
        <v>152</v>
      </c>
      <c r="F896" s="14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20">
        <v>1</v>
      </c>
    </row>
    <row r="897" spans="1:25">
      <c r="A897" s="126"/>
      <c r="B897" s="102"/>
      <c r="C897" s="90"/>
      <c r="D897" s="117"/>
      <c r="E897" s="117"/>
      <c r="F897" s="14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20">
        <v>1</v>
      </c>
    </row>
    <row r="898" spans="1:25">
      <c r="A898" s="126"/>
      <c r="B898" s="101">
        <v>1</v>
      </c>
      <c r="C898" s="97">
        <v>1</v>
      </c>
      <c r="D898" s="193"/>
      <c r="E898" s="193">
        <v>14.1</v>
      </c>
      <c r="F898" s="194"/>
      <c r="G898" s="195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6">
        <v>1</v>
      </c>
    </row>
    <row r="899" spans="1:25">
      <c r="A899" s="126"/>
      <c r="B899" s="102">
        <v>1</v>
      </c>
      <c r="C899" s="90">
        <v>2</v>
      </c>
      <c r="D899" s="197">
        <v>16.100000000000001</v>
      </c>
      <c r="E899" s="197">
        <v>14.1</v>
      </c>
      <c r="F899" s="194"/>
      <c r="G899" s="195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6">
        <v>15</v>
      </c>
    </row>
    <row r="900" spans="1:25">
      <c r="A900" s="126"/>
      <c r="B900" s="102">
        <v>1</v>
      </c>
      <c r="C900" s="90">
        <v>3</v>
      </c>
      <c r="D900" s="197"/>
      <c r="E900" s="197">
        <v>14.2</v>
      </c>
      <c r="F900" s="194"/>
      <c r="G900" s="195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6">
        <v>16</v>
      </c>
    </row>
    <row r="901" spans="1:25">
      <c r="A901" s="126"/>
      <c r="B901" s="102">
        <v>1</v>
      </c>
      <c r="C901" s="90">
        <v>4</v>
      </c>
      <c r="D901" s="197"/>
      <c r="E901" s="197">
        <v>14.4</v>
      </c>
      <c r="F901" s="194"/>
      <c r="G901" s="195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6">
        <v>15.0666666666667</v>
      </c>
    </row>
    <row r="902" spans="1:25">
      <c r="A902" s="126"/>
      <c r="B902" s="102">
        <v>1</v>
      </c>
      <c r="C902" s="90">
        <v>5</v>
      </c>
      <c r="D902" s="197">
        <v>15.400000000000002</v>
      </c>
      <c r="E902" s="197">
        <v>15.2</v>
      </c>
      <c r="F902" s="194"/>
      <c r="G902" s="195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8"/>
    </row>
    <row r="903" spans="1:25">
      <c r="A903" s="126"/>
      <c r="B903" s="102">
        <v>1</v>
      </c>
      <c r="C903" s="90">
        <v>6</v>
      </c>
      <c r="D903" s="197"/>
      <c r="E903" s="197">
        <v>14.3</v>
      </c>
      <c r="F903" s="194"/>
      <c r="G903" s="195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8"/>
    </row>
    <row r="904" spans="1:25">
      <c r="A904" s="126"/>
      <c r="B904" s="103" t="s">
        <v>154</v>
      </c>
      <c r="C904" s="95"/>
      <c r="D904" s="199">
        <v>15.750000000000002</v>
      </c>
      <c r="E904" s="199">
        <v>14.383333333333333</v>
      </c>
      <c r="F904" s="194"/>
      <c r="G904" s="195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8"/>
    </row>
    <row r="905" spans="1:25">
      <c r="A905" s="126"/>
      <c r="B905" s="2" t="s">
        <v>155</v>
      </c>
      <c r="C905" s="122"/>
      <c r="D905" s="200">
        <v>15.750000000000002</v>
      </c>
      <c r="E905" s="200">
        <v>14.25</v>
      </c>
      <c r="F905" s="194"/>
      <c r="G905" s="195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8"/>
    </row>
    <row r="906" spans="1:25">
      <c r="A906" s="126"/>
      <c r="B906" s="2" t="s">
        <v>156</v>
      </c>
      <c r="C906" s="122"/>
      <c r="D906" s="200">
        <v>0.49497474683058273</v>
      </c>
      <c r="E906" s="200">
        <v>0.416733328000853</v>
      </c>
      <c r="F906" s="194"/>
      <c r="G906" s="195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8"/>
    </row>
    <row r="907" spans="1:25">
      <c r="A907" s="126"/>
      <c r="B907" s="2" t="s">
        <v>93</v>
      </c>
      <c r="C907" s="122"/>
      <c r="D907" s="96">
        <v>3.1426968052735406E-2</v>
      </c>
      <c r="E907" s="96">
        <v>2.8973348412573791E-2</v>
      </c>
      <c r="F907" s="14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24"/>
    </row>
    <row r="908" spans="1:25">
      <c r="A908" s="126"/>
      <c r="B908" s="104" t="s">
        <v>157</v>
      </c>
      <c r="C908" s="122"/>
      <c r="D908" s="96">
        <v>4.5353982300882834E-2</v>
      </c>
      <c r="E908" s="96">
        <v>-4.5353982300887163E-2</v>
      </c>
      <c r="F908" s="14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24"/>
    </row>
    <row r="909" spans="1:25">
      <c r="B909" s="132"/>
      <c r="C909" s="103"/>
      <c r="D909" s="119"/>
      <c r="E909" s="119"/>
    </row>
    <row r="910" spans="1:25">
      <c r="B910" s="135" t="s">
        <v>270</v>
      </c>
      <c r="Y910" s="120" t="s">
        <v>169</v>
      </c>
    </row>
    <row r="911" spans="1:25">
      <c r="A911" s="113" t="s">
        <v>41</v>
      </c>
      <c r="B911" s="101" t="s">
        <v>118</v>
      </c>
      <c r="C911" s="98" t="s">
        <v>119</v>
      </c>
      <c r="D911" s="99" t="s">
        <v>140</v>
      </c>
      <c r="E911" s="14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20">
        <v>1</v>
      </c>
    </row>
    <row r="912" spans="1:25">
      <c r="A912" s="126"/>
      <c r="B912" s="102" t="s">
        <v>141</v>
      </c>
      <c r="C912" s="90" t="s">
        <v>141</v>
      </c>
      <c r="D912" s="146" t="s">
        <v>142</v>
      </c>
      <c r="E912" s="14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20" t="s">
        <v>3</v>
      </c>
    </row>
    <row r="913" spans="1:25">
      <c r="A913" s="126"/>
      <c r="B913" s="102"/>
      <c r="C913" s="90"/>
      <c r="D913" s="91" t="s">
        <v>152</v>
      </c>
      <c r="E913" s="14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20">
        <v>2</v>
      </c>
    </row>
    <row r="914" spans="1:25">
      <c r="A914" s="126"/>
      <c r="B914" s="102"/>
      <c r="C914" s="90"/>
      <c r="D914" s="117"/>
      <c r="E914" s="14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20">
        <v>2</v>
      </c>
    </row>
    <row r="915" spans="1:25">
      <c r="A915" s="126"/>
      <c r="B915" s="101">
        <v>1</v>
      </c>
      <c r="C915" s="97">
        <v>1</v>
      </c>
      <c r="D915" s="106">
        <v>1.55</v>
      </c>
      <c r="E915" s="14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20">
        <v>1</v>
      </c>
    </row>
    <row r="916" spans="1:25">
      <c r="A916" s="126"/>
      <c r="B916" s="102">
        <v>1</v>
      </c>
      <c r="C916" s="90">
        <v>2</v>
      </c>
      <c r="D916" s="92">
        <v>1.55</v>
      </c>
      <c r="E916" s="14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20">
        <v>16</v>
      </c>
    </row>
    <row r="917" spans="1:25">
      <c r="A917" s="126"/>
      <c r="B917" s="103" t="s">
        <v>154</v>
      </c>
      <c r="C917" s="95"/>
      <c r="D917" s="111">
        <v>1.55</v>
      </c>
      <c r="E917" s="14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21"/>
    </row>
    <row r="918" spans="1:25">
      <c r="A918" s="126"/>
      <c r="B918" s="2" t="s">
        <v>155</v>
      </c>
      <c r="C918" s="122"/>
      <c r="D918" s="94">
        <v>1.55</v>
      </c>
      <c r="E918" s="14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121">
        <v>1.55</v>
      </c>
    </row>
    <row r="919" spans="1:25">
      <c r="A919" s="126"/>
      <c r="B919" s="2" t="s">
        <v>156</v>
      </c>
      <c r="C919" s="122"/>
      <c r="D919" s="94">
        <v>0</v>
      </c>
      <c r="E919" s="183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21"/>
    </row>
    <row r="920" spans="1:25">
      <c r="A920" s="126"/>
      <c r="B920" s="2" t="s">
        <v>93</v>
      </c>
      <c r="C920" s="122"/>
      <c r="D920" s="96">
        <v>0</v>
      </c>
      <c r="E920" s="14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24"/>
    </row>
    <row r="921" spans="1:25">
      <c r="A921" s="126"/>
      <c r="B921" s="104" t="s">
        <v>157</v>
      </c>
      <c r="C921" s="122"/>
      <c r="D921" s="96">
        <v>0</v>
      </c>
      <c r="E921" s="14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24"/>
    </row>
    <row r="922" spans="1:25">
      <c r="B922" s="132"/>
      <c r="C922" s="103"/>
      <c r="D922" s="119"/>
    </row>
    <row r="923" spans="1:25">
      <c r="B923" s="135" t="s">
        <v>271</v>
      </c>
      <c r="Y923" s="120" t="s">
        <v>169</v>
      </c>
    </row>
    <row r="924" spans="1:25">
      <c r="A924" s="113" t="s">
        <v>44</v>
      </c>
      <c r="B924" s="101" t="s">
        <v>118</v>
      </c>
      <c r="C924" s="98" t="s">
        <v>119</v>
      </c>
      <c r="D924" s="99" t="s">
        <v>140</v>
      </c>
      <c r="E924" s="100" t="s">
        <v>140</v>
      </c>
      <c r="F924" s="14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20">
        <v>1</v>
      </c>
    </row>
    <row r="925" spans="1:25">
      <c r="A925" s="126"/>
      <c r="B925" s="102" t="s">
        <v>141</v>
      </c>
      <c r="C925" s="90" t="s">
        <v>141</v>
      </c>
      <c r="D925" s="146" t="s">
        <v>142</v>
      </c>
      <c r="E925" s="147" t="s">
        <v>143</v>
      </c>
      <c r="F925" s="14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20" t="s">
        <v>3</v>
      </c>
    </row>
    <row r="926" spans="1:25">
      <c r="A926" s="126"/>
      <c r="B926" s="102"/>
      <c r="C926" s="90"/>
      <c r="D926" s="91" t="s">
        <v>152</v>
      </c>
      <c r="E926" s="92" t="s">
        <v>152</v>
      </c>
      <c r="F926" s="14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20">
        <v>0</v>
      </c>
    </row>
    <row r="927" spans="1:25">
      <c r="A927" s="126"/>
      <c r="B927" s="102"/>
      <c r="C927" s="90"/>
      <c r="D927" s="117"/>
      <c r="E927" s="117"/>
      <c r="F927" s="14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20">
        <v>0</v>
      </c>
    </row>
    <row r="928" spans="1:25">
      <c r="A928" s="126"/>
      <c r="B928" s="101">
        <v>1</v>
      </c>
      <c r="C928" s="97">
        <v>1</v>
      </c>
      <c r="D928" s="185"/>
      <c r="E928" s="185">
        <v>119</v>
      </c>
      <c r="F928" s="186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8">
        <v>1</v>
      </c>
    </row>
    <row r="929" spans="1:25">
      <c r="A929" s="126"/>
      <c r="B929" s="102">
        <v>1</v>
      </c>
      <c r="C929" s="90">
        <v>2</v>
      </c>
      <c r="D929" s="189">
        <v>104</v>
      </c>
      <c r="E929" s="189">
        <v>117</v>
      </c>
      <c r="F929" s="186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8">
        <v>17</v>
      </c>
    </row>
    <row r="930" spans="1:25">
      <c r="A930" s="126"/>
      <c r="B930" s="102">
        <v>1</v>
      </c>
      <c r="C930" s="90">
        <v>3</v>
      </c>
      <c r="D930" s="189"/>
      <c r="E930" s="189">
        <v>119</v>
      </c>
      <c r="F930" s="186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8">
        <v>16</v>
      </c>
    </row>
    <row r="931" spans="1:25">
      <c r="A931" s="126"/>
      <c r="B931" s="102">
        <v>1</v>
      </c>
      <c r="C931" s="90">
        <v>4</v>
      </c>
      <c r="D931" s="189"/>
      <c r="E931" s="189">
        <v>123.00000000000001</v>
      </c>
      <c r="F931" s="186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8">
        <v>112.833333333333</v>
      </c>
    </row>
    <row r="932" spans="1:25">
      <c r="A932" s="126"/>
      <c r="B932" s="102">
        <v>1</v>
      </c>
      <c r="C932" s="90">
        <v>5</v>
      </c>
      <c r="D932" s="189">
        <v>106</v>
      </c>
      <c r="E932" s="189">
        <v>125</v>
      </c>
      <c r="F932" s="186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90"/>
    </row>
    <row r="933" spans="1:25">
      <c r="A933" s="126"/>
      <c r="B933" s="102">
        <v>1</v>
      </c>
      <c r="C933" s="90">
        <v>6</v>
      </c>
      <c r="D933" s="189"/>
      <c r="E933" s="189">
        <v>121</v>
      </c>
      <c r="F933" s="186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90"/>
    </row>
    <row r="934" spans="1:25">
      <c r="A934" s="126"/>
      <c r="B934" s="103" t="s">
        <v>154</v>
      </c>
      <c r="C934" s="95"/>
      <c r="D934" s="191">
        <v>105</v>
      </c>
      <c r="E934" s="191">
        <v>120.66666666666667</v>
      </c>
      <c r="F934" s="186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90"/>
    </row>
    <row r="935" spans="1:25">
      <c r="A935" s="126"/>
      <c r="B935" s="2" t="s">
        <v>155</v>
      </c>
      <c r="C935" s="122"/>
      <c r="D935" s="192">
        <v>105</v>
      </c>
      <c r="E935" s="192">
        <v>120</v>
      </c>
      <c r="F935" s="186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90"/>
    </row>
    <row r="936" spans="1:25">
      <c r="A936" s="126"/>
      <c r="B936" s="2" t="s">
        <v>156</v>
      </c>
      <c r="C936" s="122"/>
      <c r="D936" s="192">
        <v>1.4142135623730951</v>
      </c>
      <c r="E936" s="192">
        <v>2.943920288775951</v>
      </c>
      <c r="F936" s="186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90"/>
    </row>
    <row r="937" spans="1:25">
      <c r="A937" s="126"/>
      <c r="B937" s="2" t="s">
        <v>93</v>
      </c>
      <c r="C937" s="122"/>
      <c r="D937" s="96">
        <v>1.3468700594029477E-2</v>
      </c>
      <c r="E937" s="96">
        <v>2.4397129464994068E-2</v>
      </c>
      <c r="F937" s="14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124"/>
    </row>
    <row r="938" spans="1:25">
      <c r="A938" s="126"/>
      <c r="B938" s="104" t="s">
        <v>157</v>
      </c>
      <c r="C938" s="122"/>
      <c r="D938" s="96">
        <v>-6.9423929098963333E-2</v>
      </c>
      <c r="E938" s="96">
        <v>6.9423929098969106E-2</v>
      </c>
      <c r="F938" s="14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124"/>
    </row>
    <row r="939" spans="1:25">
      <c r="B939" s="132"/>
      <c r="C939" s="103"/>
      <c r="D939" s="119"/>
      <c r="E939" s="119"/>
    </row>
    <row r="940" spans="1:25">
      <c r="B940" s="135" t="s">
        <v>272</v>
      </c>
      <c r="Y940" s="120" t="s">
        <v>169</v>
      </c>
    </row>
    <row r="941" spans="1:25">
      <c r="A941" s="113" t="s">
        <v>45</v>
      </c>
      <c r="B941" s="101" t="s">
        <v>118</v>
      </c>
      <c r="C941" s="98" t="s">
        <v>119</v>
      </c>
      <c r="D941" s="99" t="s">
        <v>140</v>
      </c>
      <c r="E941" s="100" t="s">
        <v>140</v>
      </c>
      <c r="F941" s="14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120">
        <v>1</v>
      </c>
    </row>
    <row r="942" spans="1:25">
      <c r="A942" s="126"/>
      <c r="B942" s="102" t="s">
        <v>141</v>
      </c>
      <c r="C942" s="90" t="s">
        <v>141</v>
      </c>
      <c r="D942" s="146" t="s">
        <v>142</v>
      </c>
      <c r="E942" s="147" t="s">
        <v>143</v>
      </c>
      <c r="F942" s="14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120" t="s">
        <v>3</v>
      </c>
    </row>
    <row r="943" spans="1:25">
      <c r="A943" s="126"/>
      <c r="B943" s="102"/>
      <c r="C943" s="90"/>
      <c r="D943" s="91" t="s">
        <v>152</v>
      </c>
      <c r="E943" s="92" t="s">
        <v>152</v>
      </c>
      <c r="F943" s="14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120">
        <v>0</v>
      </c>
    </row>
    <row r="944" spans="1:25">
      <c r="A944" s="126"/>
      <c r="B944" s="102"/>
      <c r="C944" s="90"/>
      <c r="D944" s="117"/>
      <c r="E944" s="117"/>
      <c r="F944" s="14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120">
        <v>0</v>
      </c>
    </row>
    <row r="945" spans="1:25">
      <c r="A945" s="126"/>
      <c r="B945" s="101">
        <v>1</v>
      </c>
      <c r="C945" s="97">
        <v>1</v>
      </c>
      <c r="D945" s="185"/>
      <c r="E945" s="185">
        <v>41</v>
      </c>
      <c r="F945" s="186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8">
        <v>1</v>
      </c>
    </row>
    <row r="946" spans="1:25">
      <c r="A946" s="126"/>
      <c r="B946" s="102">
        <v>1</v>
      </c>
      <c r="C946" s="90">
        <v>2</v>
      </c>
      <c r="D946" s="189">
        <v>70</v>
      </c>
      <c r="E946" s="189">
        <v>41</v>
      </c>
      <c r="F946" s="186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8">
        <v>18</v>
      </c>
    </row>
    <row r="947" spans="1:25">
      <c r="A947" s="126"/>
      <c r="B947" s="102">
        <v>1</v>
      </c>
      <c r="C947" s="90">
        <v>3</v>
      </c>
      <c r="D947" s="189"/>
      <c r="E947" s="189">
        <v>42</v>
      </c>
      <c r="F947" s="186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8">
        <v>16</v>
      </c>
    </row>
    <row r="948" spans="1:25">
      <c r="A948" s="126"/>
      <c r="B948" s="102">
        <v>1</v>
      </c>
      <c r="C948" s="90">
        <v>4</v>
      </c>
      <c r="D948" s="189"/>
      <c r="E948" s="189">
        <v>45</v>
      </c>
      <c r="F948" s="186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8">
        <v>55.4166666666667</v>
      </c>
    </row>
    <row r="949" spans="1:25">
      <c r="A949" s="126"/>
      <c r="B949" s="102">
        <v>1</v>
      </c>
      <c r="C949" s="90">
        <v>5</v>
      </c>
      <c r="D949" s="189">
        <v>66</v>
      </c>
      <c r="E949" s="189">
        <v>45</v>
      </c>
      <c r="F949" s="186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90"/>
    </row>
    <row r="950" spans="1:25">
      <c r="A950" s="126"/>
      <c r="B950" s="102">
        <v>1</v>
      </c>
      <c r="C950" s="90">
        <v>6</v>
      </c>
      <c r="D950" s="189"/>
      <c r="E950" s="189">
        <v>43</v>
      </c>
      <c r="F950" s="186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90"/>
    </row>
    <row r="951" spans="1:25">
      <c r="A951" s="126"/>
      <c r="B951" s="103" t="s">
        <v>154</v>
      </c>
      <c r="C951" s="95"/>
      <c r="D951" s="191">
        <v>68</v>
      </c>
      <c r="E951" s="191">
        <v>42.833333333333336</v>
      </c>
      <c r="F951" s="186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90"/>
    </row>
    <row r="952" spans="1:25">
      <c r="A952" s="126"/>
      <c r="B952" s="2" t="s">
        <v>155</v>
      </c>
      <c r="C952" s="122"/>
      <c r="D952" s="192">
        <v>68</v>
      </c>
      <c r="E952" s="192">
        <v>42.5</v>
      </c>
      <c r="F952" s="186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90"/>
    </row>
    <row r="953" spans="1:25">
      <c r="A953" s="126"/>
      <c r="B953" s="2" t="s">
        <v>156</v>
      </c>
      <c r="C953" s="122"/>
      <c r="D953" s="192">
        <v>2.8284271247461903</v>
      </c>
      <c r="E953" s="192">
        <v>1.8348478592697182</v>
      </c>
      <c r="F953" s="186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90"/>
    </row>
    <row r="954" spans="1:25">
      <c r="A954" s="126"/>
      <c r="B954" s="2" t="s">
        <v>93</v>
      </c>
      <c r="C954" s="122"/>
      <c r="D954" s="96">
        <v>4.1594516540385151E-2</v>
      </c>
      <c r="E954" s="96">
        <v>4.283691500240587E-2</v>
      </c>
      <c r="F954" s="14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124"/>
    </row>
    <row r="955" spans="1:25">
      <c r="A955" s="126"/>
      <c r="B955" s="104" t="s">
        <v>157</v>
      </c>
      <c r="C955" s="122"/>
      <c r="D955" s="96">
        <v>0.22706766917293164</v>
      </c>
      <c r="E955" s="96">
        <v>-0.22706766917293275</v>
      </c>
      <c r="F955" s="14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124"/>
    </row>
    <row r="956" spans="1:25">
      <c r="B956" s="132"/>
      <c r="C956" s="103"/>
      <c r="D956" s="119"/>
      <c r="E956" s="119"/>
    </row>
  </sheetData>
  <dataConsolidate/>
  <conditionalFormatting sqref="C29:C34 C46:C51 C63:C68 C80:C85 C97:C102 C114:C119 C131:C136 C148:C153 C165:C170 C182:C187 C195:C200 C212:C217 C225:C230 C238:C243 C251:C256 C268:C273 C285:C290 C298:C303 C315:C320 C332:C337 C345:C350 C358:C363 C375:C380 C392:C397 C409:C414 C422:C427 C439:C444 C456:C461 C490:C495 C507:C512 C520:C525 C537:C542 C554:C559 C571:C576 C584:C589 C601:C606 C614:C619 C631:C636 C648:C653 C665:C670 C682:C687 C695:C700 C712:C717 C729:C734 C746:C751 C759:C764 C776:C781 C793:C798 C810:C815 C823:C828 C836:C841 C853:C858 C870:C875 C887:C892 C904:C909 C917:C922 C934:C939 C951:C956 C2:O17 D19:D34 D36:E51 D53:E68 D70:E85 D87:E102 D104:D119 D121:E136 D138:E153 D155:D170 D172:D187 D189:D200 D202:U217 D219:D230 D232:D243 D245:D256 D258:D273 D275:E290 D292:D303 D305:E320 D322:D337 D339:D350 D352:D363 D365:D380 D382:E397 D399:E414 D416:D427 D429:D444 D446:D461 C473:V478 D463:V471 D480:D495 D497:E512 D514:D525 D527:E542 D544:D559 D561:E576 D578:D589 D591:E606 D608:D619 D621:T636 D638:E653 D655:E670 D672:E687 D689:D700 D702:E717 D719:E734 D736:E751 D753:D764 D766:E781 D783:E798 D800:D815 D817:D828 D830:D841 D843:E858 D860:D875 D877:E892 D894:E909 D911:D922 D924:E939 D941:E956">
    <cfRule type="expression" dxfId="250" priority="537" stopIfTrue="1">
      <formula>AND(ISBLANK(INDIRECT(Anlyt_LabRefLastCol)),ISBLANK(INDIRECT(Anlyt_LabRefThisCol)))</formula>
    </cfRule>
    <cfRule type="expression" dxfId="249" priority="538">
      <formula>ISBLANK(INDIRECT(Anlyt_LabRefThisCol))</formula>
    </cfRule>
  </conditionalFormatting>
  <conditionalFormatting sqref="B467:C472 B6:O11 B23:D28 B40:E45 B57:E62 B74:E79 B91:E96 B108:D113 B125:E130 B142:E147 B159:D164 B176:D181 B193:D194 B206:U211 B223:D224 B236:D237 B249:D250 B262:D267 B279:E284 B296:D297 B309:E314 B326:D331 B343:D344 B356:D357 B369:D374 B386:E391 B403:E408 B420:D421 B433:D438 B450:D455 D467:V471 B484:D489 B501:E506 B518:D519 B531:E536 B548:D553 B565:E570 B582:D583 B595:E600 B612:D613 B625:T630 B642:E647 B659:E664 B676:E681 B693:D694 B706:E711 B723:E728 B740:E745 B757:D758 B770:E775 B787:E792 B804:D809 B821:D822 B834:D835 B847:E852 B864:D869 B881:E886 B898:E903 B915:D916 B928:E933 B945:E950">
    <cfRule type="expression" dxfId="248" priority="539">
      <formula>AND($B6&lt;&gt;$B5,NOT(ISBLANK(INDIRECT(Anlyt_LabRefThisCol))))</formula>
    </cfRule>
  </conditionalFormatting>
  <conditionalFormatting sqref="C19:C28">
    <cfRule type="expression" dxfId="247" priority="528" stopIfTrue="1">
      <formula>AND(ISBLANK(INDIRECT(Anlyt_LabRefLastCol)),ISBLANK(INDIRECT(Anlyt_LabRefThisCol)))</formula>
    </cfRule>
    <cfRule type="expression" dxfId="246" priority="529">
      <formula>ISBLANK(INDIRECT(Anlyt_LabRefThisCol))</formula>
    </cfRule>
  </conditionalFormatting>
  <conditionalFormatting sqref="C36:C45">
    <cfRule type="expression" dxfId="245" priority="519" stopIfTrue="1">
      <formula>AND(ISBLANK(INDIRECT(Anlyt_LabRefLastCol)),ISBLANK(INDIRECT(Anlyt_LabRefThisCol)))</formula>
    </cfRule>
    <cfRule type="expression" dxfId="244" priority="520">
      <formula>ISBLANK(INDIRECT(Anlyt_LabRefThisCol))</formula>
    </cfRule>
  </conditionalFormatting>
  <conditionalFormatting sqref="C53:C62">
    <cfRule type="expression" dxfId="243" priority="510" stopIfTrue="1">
      <formula>AND(ISBLANK(INDIRECT(Anlyt_LabRefLastCol)),ISBLANK(INDIRECT(Anlyt_LabRefThisCol)))</formula>
    </cfRule>
    <cfRule type="expression" dxfId="242" priority="511">
      <formula>ISBLANK(INDIRECT(Anlyt_LabRefThisCol))</formula>
    </cfRule>
  </conditionalFormatting>
  <conditionalFormatting sqref="C70:C79">
    <cfRule type="expression" dxfId="241" priority="501" stopIfTrue="1">
      <formula>AND(ISBLANK(INDIRECT(Anlyt_LabRefLastCol)),ISBLANK(INDIRECT(Anlyt_LabRefThisCol)))</formula>
    </cfRule>
    <cfRule type="expression" dxfId="240" priority="502">
      <formula>ISBLANK(INDIRECT(Anlyt_LabRefThisCol))</formula>
    </cfRule>
  </conditionalFormatting>
  <conditionalFormatting sqref="C87:C96">
    <cfRule type="expression" dxfId="239" priority="492" stopIfTrue="1">
      <formula>AND(ISBLANK(INDIRECT(Anlyt_LabRefLastCol)),ISBLANK(INDIRECT(Anlyt_LabRefThisCol)))</formula>
    </cfRule>
    <cfRule type="expression" dxfId="238" priority="493">
      <formula>ISBLANK(INDIRECT(Anlyt_LabRefThisCol))</formula>
    </cfRule>
  </conditionalFormatting>
  <conditionalFormatting sqref="C104:C113">
    <cfRule type="expression" dxfId="237" priority="483" stopIfTrue="1">
      <formula>AND(ISBLANK(INDIRECT(Anlyt_LabRefLastCol)),ISBLANK(INDIRECT(Anlyt_LabRefThisCol)))</formula>
    </cfRule>
    <cfRule type="expression" dxfId="236" priority="484">
      <formula>ISBLANK(INDIRECT(Anlyt_LabRefThisCol))</formula>
    </cfRule>
  </conditionalFormatting>
  <conditionalFormatting sqref="C121:C130">
    <cfRule type="expression" dxfId="235" priority="474" stopIfTrue="1">
      <formula>AND(ISBLANK(INDIRECT(Anlyt_LabRefLastCol)),ISBLANK(INDIRECT(Anlyt_LabRefThisCol)))</formula>
    </cfRule>
    <cfRule type="expression" dxfId="234" priority="475">
      <formula>ISBLANK(INDIRECT(Anlyt_LabRefThisCol))</formula>
    </cfRule>
  </conditionalFormatting>
  <conditionalFormatting sqref="C138:C147">
    <cfRule type="expression" dxfId="233" priority="465" stopIfTrue="1">
      <formula>AND(ISBLANK(INDIRECT(Anlyt_LabRefLastCol)),ISBLANK(INDIRECT(Anlyt_LabRefThisCol)))</formula>
    </cfRule>
    <cfRule type="expression" dxfId="232" priority="466">
      <formula>ISBLANK(INDIRECT(Anlyt_LabRefThisCol))</formula>
    </cfRule>
  </conditionalFormatting>
  <conditionalFormatting sqref="C155:C164">
    <cfRule type="expression" dxfId="231" priority="456" stopIfTrue="1">
      <formula>AND(ISBLANK(INDIRECT(Anlyt_LabRefLastCol)),ISBLANK(INDIRECT(Anlyt_LabRefThisCol)))</formula>
    </cfRule>
    <cfRule type="expression" dxfId="230" priority="457">
      <formula>ISBLANK(INDIRECT(Anlyt_LabRefThisCol))</formula>
    </cfRule>
  </conditionalFormatting>
  <conditionalFormatting sqref="C172:C181">
    <cfRule type="expression" dxfId="229" priority="447" stopIfTrue="1">
      <formula>AND(ISBLANK(INDIRECT(Anlyt_LabRefLastCol)),ISBLANK(INDIRECT(Anlyt_LabRefThisCol)))</formula>
    </cfRule>
    <cfRule type="expression" dxfId="228" priority="448">
      <formula>ISBLANK(INDIRECT(Anlyt_LabRefThisCol))</formula>
    </cfRule>
  </conditionalFormatting>
  <conditionalFormatting sqref="C189:C194">
    <cfRule type="expression" dxfId="227" priority="438" stopIfTrue="1">
      <formula>AND(ISBLANK(INDIRECT(Anlyt_LabRefLastCol)),ISBLANK(INDIRECT(Anlyt_LabRefThisCol)))</formula>
    </cfRule>
    <cfRule type="expression" dxfId="226" priority="439">
      <formula>ISBLANK(INDIRECT(Anlyt_LabRefThisCol))</formula>
    </cfRule>
  </conditionalFormatting>
  <conditionalFormatting sqref="C202:C211">
    <cfRule type="expression" dxfId="225" priority="429" stopIfTrue="1">
      <formula>AND(ISBLANK(INDIRECT(Anlyt_LabRefLastCol)),ISBLANK(INDIRECT(Anlyt_LabRefThisCol)))</formula>
    </cfRule>
    <cfRule type="expression" dxfId="224" priority="430">
      <formula>ISBLANK(INDIRECT(Anlyt_LabRefThisCol))</formula>
    </cfRule>
  </conditionalFormatting>
  <conditionalFormatting sqref="C219:C224">
    <cfRule type="expression" dxfId="223" priority="420" stopIfTrue="1">
      <formula>AND(ISBLANK(INDIRECT(Anlyt_LabRefLastCol)),ISBLANK(INDIRECT(Anlyt_LabRefThisCol)))</formula>
    </cfRule>
    <cfRule type="expression" dxfId="222" priority="421">
      <formula>ISBLANK(INDIRECT(Anlyt_LabRefThisCol))</formula>
    </cfRule>
  </conditionalFormatting>
  <conditionalFormatting sqref="C232:C237">
    <cfRule type="expression" dxfId="221" priority="411" stopIfTrue="1">
      <formula>AND(ISBLANK(INDIRECT(Anlyt_LabRefLastCol)),ISBLANK(INDIRECT(Anlyt_LabRefThisCol)))</formula>
    </cfRule>
    <cfRule type="expression" dxfId="220" priority="412">
      <formula>ISBLANK(INDIRECT(Anlyt_LabRefThisCol))</formula>
    </cfRule>
  </conditionalFormatting>
  <conditionalFormatting sqref="C245:C250">
    <cfRule type="expression" dxfId="219" priority="402" stopIfTrue="1">
      <formula>AND(ISBLANK(INDIRECT(Anlyt_LabRefLastCol)),ISBLANK(INDIRECT(Anlyt_LabRefThisCol)))</formula>
    </cfRule>
    <cfRule type="expression" dxfId="218" priority="403">
      <formula>ISBLANK(INDIRECT(Anlyt_LabRefThisCol))</formula>
    </cfRule>
  </conditionalFormatting>
  <conditionalFormatting sqref="C258:C267">
    <cfRule type="expression" dxfId="217" priority="393" stopIfTrue="1">
      <formula>AND(ISBLANK(INDIRECT(Anlyt_LabRefLastCol)),ISBLANK(INDIRECT(Anlyt_LabRefThisCol)))</formula>
    </cfRule>
    <cfRule type="expression" dxfId="216" priority="394">
      <formula>ISBLANK(INDIRECT(Anlyt_LabRefThisCol))</formula>
    </cfRule>
  </conditionalFormatting>
  <conditionalFormatting sqref="C275:C284">
    <cfRule type="expression" dxfId="215" priority="384" stopIfTrue="1">
      <formula>AND(ISBLANK(INDIRECT(Anlyt_LabRefLastCol)),ISBLANK(INDIRECT(Anlyt_LabRefThisCol)))</formula>
    </cfRule>
    <cfRule type="expression" dxfId="214" priority="385">
      <formula>ISBLANK(INDIRECT(Anlyt_LabRefThisCol))</formula>
    </cfRule>
  </conditionalFormatting>
  <conditionalFormatting sqref="C292:C297">
    <cfRule type="expression" dxfId="213" priority="375" stopIfTrue="1">
      <formula>AND(ISBLANK(INDIRECT(Anlyt_LabRefLastCol)),ISBLANK(INDIRECT(Anlyt_LabRefThisCol)))</formula>
    </cfRule>
    <cfRule type="expression" dxfId="212" priority="376">
      <formula>ISBLANK(INDIRECT(Anlyt_LabRefThisCol))</formula>
    </cfRule>
  </conditionalFormatting>
  <conditionalFormatting sqref="C305:C314">
    <cfRule type="expression" dxfId="211" priority="366" stopIfTrue="1">
      <formula>AND(ISBLANK(INDIRECT(Anlyt_LabRefLastCol)),ISBLANK(INDIRECT(Anlyt_LabRefThisCol)))</formula>
    </cfRule>
    <cfRule type="expression" dxfId="210" priority="367">
      <formula>ISBLANK(INDIRECT(Anlyt_LabRefThisCol))</formula>
    </cfRule>
  </conditionalFormatting>
  <conditionalFormatting sqref="C322:C331">
    <cfRule type="expression" dxfId="209" priority="357" stopIfTrue="1">
      <formula>AND(ISBLANK(INDIRECT(Anlyt_LabRefLastCol)),ISBLANK(INDIRECT(Anlyt_LabRefThisCol)))</formula>
    </cfRule>
    <cfRule type="expression" dxfId="208" priority="358">
      <formula>ISBLANK(INDIRECT(Anlyt_LabRefThisCol))</formula>
    </cfRule>
  </conditionalFormatting>
  <conditionalFormatting sqref="C339:C344">
    <cfRule type="expression" dxfId="207" priority="348" stopIfTrue="1">
      <formula>AND(ISBLANK(INDIRECT(Anlyt_LabRefLastCol)),ISBLANK(INDIRECT(Anlyt_LabRefThisCol)))</formula>
    </cfRule>
    <cfRule type="expression" dxfId="206" priority="349">
      <formula>ISBLANK(INDIRECT(Anlyt_LabRefThisCol))</formula>
    </cfRule>
  </conditionalFormatting>
  <conditionalFormatting sqref="C352:C357">
    <cfRule type="expression" dxfId="205" priority="339" stopIfTrue="1">
      <formula>AND(ISBLANK(INDIRECT(Anlyt_LabRefLastCol)),ISBLANK(INDIRECT(Anlyt_LabRefThisCol)))</formula>
    </cfRule>
    <cfRule type="expression" dxfId="204" priority="340">
      <formula>ISBLANK(INDIRECT(Anlyt_LabRefThisCol))</formula>
    </cfRule>
  </conditionalFormatting>
  <conditionalFormatting sqref="C365:C374">
    <cfRule type="expression" dxfId="203" priority="330" stopIfTrue="1">
      <formula>AND(ISBLANK(INDIRECT(Anlyt_LabRefLastCol)),ISBLANK(INDIRECT(Anlyt_LabRefThisCol)))</formula>
    </cfRule>
    <cfRule type="expression" dxfId="202" priority="331">
      <formula>ISBLANK(INDIRECT(Anlyt_LabRefThisCol))</formula>
    </cfRule>
  </conditionalFormatting>
  <conditionalFormatting sqref="C382:C391">
    <cfRule type="expression" dxfId="201" priority="321" stopIfTrue="1">
      <formula>AND(ISBLANK(INDIRECT(Anlyt_LabRefLastCol)),ISBLANK(INDIRECT(Anlyt_LabRefThisCol)))</formula>
    </cfRule>
    <cfRule type="expression" dxfId="200" priority="322">
      <formula>ISBLANK(INDIRECT(Anlyt_LabRefThisCol))</formula>
    </cfRule>
  </conditionalFormatting>
  <conditionalFormatting sqref="C399:C408">
    <cfRule type="expression" dxfId="199" priority="312" stopIfTrue="1">
      <formula>AND(ISBLANK(INDIRECT(Anlyt_LabRefLastCol)),ISBLANK(INDIRECT(Anlyt_LabRefThisCol)))</formula>
    </cfRule>
    <cfRule type="expression" dxfId="198" priority="313">
      <formula>ISBLANK(INDIRECT(Anlyt_LabRefThisCol))</formula>
    </cfRule>
  </conditionalFormatting>
  <conditionalFormatting sqref="C416:C421">
    <cfRule type="expression" dxfId="197" priority="303" stopIfTrue="1">
      <formula>AND(ISBLANK(INDIRECT(Anlyt_LabRefLastCol)),ISBLANK(INDIRECT(Anlyt_LabRefThisCol)))</formula>
    </cfRule>
    <cfRule type="expression" dxfId="196" priority="304">
      <formula>ISBLANK(INDIRECT(Anlyt_LabRefThisCol))</formula>
    </cfRule>
  </conditionalFormatting>
  <conditionalFormatting sqref="C429:C438">
    <cfRule type="expression" dxfId="195" priority="294" stopIfTrue="1">
      <formula>AND(ISBLANK(INDIRECT(Anlyt_LabRefLastCol)),ISBLANK(INDIRECT(Anlyt_LabRefThisCol)))</formula>
    </cfRule>
    <cfRule type="expression" dxfId="194" priority="295">
      <formula>ISBLANK(INDIRECT(Anlyt_LabRefThisCol))</formula>
    </cfRule>
  </conditionalFormatting>
  <conditionalFormatting sqref="C446:C455">
    <cfRule type="expression" dxfId="193" priority="285" stopIfTrue="1">
      <formula>AND(ISBLANK(INDIRECT(Anlyt_LabRefLastCol)),ISBLANK(INDIRECT(Anlyt_LabRefThisCol)))</formula>
    </cfRule>
    <cfRule type="expression" dxfId="192" priority="286">
      <formula>ISBLANK(INDIRECT(Anlyt_LabRefThisCol))</formula>
    </cfRule>
  </conditionalFormatting>
  <conditionalFormatting sqref="C463:C472 D472:V472">
    <cfRule type="expression" dxfId="191" priority="276" stopIfTrue="1">
      <formula>AND(ISBLANK(INDIRECT(Anlyt_LabRefLastCol)),ISBLANK(INDIRECT(Anlyt_LabRefThisCol)))</formula>
    </cfRule>
    <cfRule type="expression" dxfId="190" priority="277">
      <formula>ISBLANK(INDIRECT(Anlyt_LabRefThisCol))</formula>
    </cfRule>
  </conditionalFormatting>
  <conditionalFormatting sqref="D472:V472">
    <cfRule type="expression" dxfId="189" priority="278">
      <formula>AND($B472&lt;&gt;$B471,NOT(ISBLANK(INDIRECT(Anlyt_LabRefThisCol))))</formula>
    </cfRule>
  </conditionalFormatting>
  <conditionalFormatting sqref="C480:C489">
    <cfRule type="expression" dxfId="188" priority="267" stopIfTrue="1">
      <formula>AND(ISBLANK(INDIRECT(Anlyt_LabRefLastCol)),ISBLANK(INDIRECT(Anlyt_LabRefThisCol)))</formula>
    </cfRule>
    <cfRule type="expression" dxfId="187" priority="268">
      <formula>ISBLANK(INDIRECT(Anlyt_LabRefThisCol))</formula>
    </cfRule>
  </conditionalFormatting>
  <conditionalFormatting sqref="C497:C506">
    <cfRule type="expression" dxfId="186" priority="258" stopIfTrue="1">
      <formula>AND(ISBLANK(INDIRECT(Anlyt_LabRefLastCol)),ISBLANK(INDIRECT(Anlyt_LabRefThisCol)))</formula>
    </cfRule>
    <cfRule type="expression" dxfId="185" priority="259">
      <formula>ISBLANK(INDIRECT(Anlyt_LabRefThisCol))</formula>
    </cfRule>
  </conditionalFormatting>
  <conditionalFormatting sqref="C514:C519">
    <cfRule type="expression" dxfId="184" priority="249" stopIfTrue="1">
      <formula>AND(ISBLANK(INDIRECT(Anlyt_LabRefLastCol)),ISBLANK(INDIRECT(Anlyt_LabRefThisCol)))</formula>
    </cfRule>
    <cfRule type="expression" dxfId="183" priority="250">
      <formula>ISBLANK(INDIRECT(Anlyt_LabRefThisCol))</formula>
    </cfRule>
  </conditionalFormatting>
  <conditionalFormatting sqref="C527:C536">
    <cfRule type="expression" dxfId="182" priority="240" stopIfTrue="1">
      <formula>AND(ISBLANK(INDIRECT(Anlyt_LabRefLastCol)),ISBLANK(INDIRECT(Anlyt_LabRefThisCol)))</formula>
    </cfRule>
    <cfRule type="expression" dxfId="181" priority="241">
      <formula>ISBLANK(INDIRECT(Anlyt_LabRefThisCol))</formula>
    </cfRule>
  </conditionalFormatting>
  <conditionalFormatting sqref="C544:C553">
    <cfRule type="expression" dxfId="180" priority="231" stopIfTrue="1">
      <formula>AND(ISBLANK(INDIRECT(Anlyt_LabRefLastCol)),ISBLANK(INDIRECT(Anlyt_LabRefThisCol)))</formula>
    </cfRule>
    <cfRule type="expression" dxfId="179" priority="232">
      <formula>ISBLANK(INDIRECT(Anlyt_LabRefThisCol))</formula>
    </cfRule>
  </conditionalFormatting>
  <conditionalFormatting sqref="C561:C570">
    <cfRule type="expression" dxfId="178" priority="222" stopIfTrue="1">
      <formula>AND(ISBLANK(INDIRECT(Anlyt_LabRefLastCol)),ISBLANK(INDIRECT(Anlyt_LabRefThisCol)))</formula>
    </cfRule>
    <cfRule type="expression" dxfId="177" priority="223">
      <formula>ISBLANK(INDIRECT(Anlyt_LabRefThisCol))</formula>
    </cfRule>
  </conditionalFormatting>
  <conditionalFormatting sqref="C578:C583">
    <cfRule type="expression" dxfId="176" priority="213" stopIfTrue="1">
      <formula>AND(ISBLANK(INDIRECT(Anlyt_LabRefLastCol)),ISBLANK(INDIRECT(Anlyt_LabRefThisCol)))</formula>
    </cfRule>
    <cfRule type="expression" dxfId="175" priority="214">
      <formula>ISBLANK(INDIRECT(Anlyt_LabRefThisCol))</formula>
    </cfRule>
  </conditionalFormatting>
  <conditionalFormatting sqref="C591:C600">
    <cfRule type="expression" dxfId="174" priority="204" stopIfTrue="1">
      <formula>AND(ISBLANK(INDIRECT(Anlyt_LabRefLastCol)),ISBLANK(INDIRECT(Anlyt_LabRefThisCol)))</formula>
    </cfRule>
    <cfRule type="expression" dxfId="173" priority="205">
      <formula>ISBLANK(INDIRECT(Anlyt_LabRefThisCol))</formula>
    </cfRule>
  </conditionalFormatting>
  <conditionalFormatting sqref="C608:C613">
    <cfRule type="expression" dxfId="172" priority="195" stopIfTrue="1">
      <formula>AND(ISBLANK(INDIRECT(Anlyt_LabRefLastCol)),ISBLANK(INDIRECT(Anlyt_LabRefThisCol)))</formula>
    </cfRule>
    <cfRule type="expression" dxfId="171" priority="196">
      <formula>ISBLANK(INDIRECT(Anlyt_LabRefThisCol))</formula>
    </cfRule>
  </conditionalFormatting>
  <conditionalFormatting sqref="C621:C630">
    <cfRule type="expression" dxfId="170" priority="186" stopIfTrue="1">
      <formula>AND(ISBLANK(INDIRECT(Anlyt_LabRefLastCol)),ISBLANK(INDIRECT(Anlyt_LabRefThisCol)))</formula>
    </cfRule>
    <cfRule type="expression" dxfId="169" priority="187">
      <formula>ISBLANK(INDIRECT(Anlyt_LabRefThisCol))</formula>
    </cfRule>
  </conditionalFormatting>
  <conditionalFormatting sqref="C638:C647">
    <cfRule type="expression" dxfId="168" priority="177" stopIfTrue="1">
      <formula>AND(ISBLANK(INDIRECT(Anlyt_LabRefLastCol)),ISBLANK(INDIRECT(Anlyt_LabRefThisCol)))</formula>
    </cfRule>
    <cfRule type="expression" dxfId="167" priority="178">
      <formula>ISBLANK(INDIRECT(Anlyt_LabRefThisCol))</formula>
    </cfRule>
  </conditionalFormatting>
  <conditionalFormatting sqref="C655:C664">
    <cfRule type="expression" dxfId="166" priority="168" stopIfTrue="1">
      <formula>AND(ISBLANK(INDIRECT(Anlyt_LabRefLastCol)),ISBLANK(INDIRECT(Anlyt_LabRefThisCol)))</formula>
    </cfRule>
    <cfRule type="expression" dxfId="165" priority="169">
      <formula>ISBLANK(INDIRECT(Anlyt_LabRefThisCol))</formula>
    </cfRule>
  </conditionalFormatting>
  <conditionalFormatting sqref="C672:C681">
    <cfRule type="expression" dxfId="164" priority="159" stopIfTrue="1">
      <formula>AND(ISBLANK(INDIRECT(Anlyt_LabRefLastCol)),ISBLANK(INDIRECT(Anlyt_LabRefThisCol)))</formula>
    </cfRule>
    <cfRule type="expression" dxfId="163" priority="160">
      <formula>ISBLANK(INDIRECT(Anlyt_LabRefThisCol))</formula>
    </cfRule>
  </conditionalFormatting>
  <conditionalFormatting sqref="C689:C694">
    <cfRule type="expression" dxfId="162" priority="150" stopIfTrue="1">
      <formula>AND(ISBLANK(INDIRECT(Anlyt_LabRefLastCol)),ISBLANK(INDIRECT(Anlyt_LabRefThisCol)))</formula>
    </cfRule>
    <cfRule type="expression" dxfId="161" priority="151">
      <formula>ISBLANK(INDIRECT(Anlyt_LabRefThisCol))</formula>
    </cfRule>
  </conditionalFormatting>
  <conditionalFormatting sqref="C702:C711">
    <cfRule type="expression" dxfId="160" priority="141" stopIfTrue="1">
      <formula>AND(ISBLANK(INDIRECT(Anlyt_LabRefLastCol)),ISBLANK(INDIRECT(Anlyt_LabRefThisCol)))</formula>
    </cfRule>
    <cfRule type="expression" dxfId="159" priority="142">
      <formula>ISBLANK(INDIRECT(Anlyt_LabRefThisCol))</formula>
    </cfRule>
  </conditionalFormatting>
  <conditionalFormatting sqref="C719:C728">
    <cfRule type="expression" dxfId="158" priority="132" stopIfTrue="1">
      <formula>AND(ISBLANK(INDIRECT(Anlyt_LabRefLastCol)),ISBLANK(INDIRECT(Anlyt_LabRefThisCol)))</formula>
    </cfRule>
    <cfRule type="expression" dxfId="157" priority="133">
      <formula>ISBLANK(INDIRECT(Anlyt_LabRefThisCol))</formula>
    </cfRule>
  </conditionalFormatting>
  <conditionalFormatting sqref="C736:C745">
    <cfRule type="expression" dxfId="156" priority="123" stopIfTrue="1">
      <formula>AND(ISBLANK(INDIRECT(Anlyt_LabRefLastCol)),ISBLANK(INDIRECT(Anlyt_LabRefThisCol)))</formula>
    </cfRule>
    <cfRule type="expression" dxfId="155" priority="124">
      <formula>ISBLANK(INDIRECT(Anlyt_LabRefThisCol))</formula>
    </cfRule>
  </conditionalFormatting>
  <conditionalFormatting sqref="C753:C758">
    <cfRule type="expression" dxfId="154" priority="114" stopIfTrue="1">
      <formula>AND(ISBLANK(INDIRECT(Anlyt_LabRefLastCol)),ISBLANK(INDIRECT(Anlyt_LabRefThisCol)))</formula>
    </cfRule>
    <cfRule type="expression" dxfId="153" priority="115">
      <formula>ISBLANK(INDIRECT(Anlyt_LabRefThisCol))</formula>
    </cfRule>
  </conditionalFormatting>
  <conditionalFormatting sqref="C766:C775">
    <cfRule type="expression" dxfId="152" priority="105" stopIfTrue="1">
      <formula>AND(ISBLANK(INDIRECT(Anlyt_LabRefLastCol)),ISBLANK(INDIRECT(Anlyt_LabRefThisCol)))</formula>
    </cfRule>
    <cfRule type="expression" dxfId="151" priority="106">
      <formula>ISBLANK(INDIRECT(Anlyt_LabRefThisCol))</formula>
    </cfRule>
  </conditionalFormatting>
  <conditionalFormatting sqref="C783:C792">
    <cfRule type="expression" dxfId="150" priority="96" stopIfTrue="1">
      <formula>AND(ISBLANK(INDIRECT(Anlyt_LabRefLastCol)),ISBLANK(INDIRECT(Anlyt_LabRefThisCol)))</formula>
    </cfRule>
    <cfRule type="expression" dxfId="149" priority="97">
      <formula>ISBLANK(INDIRECT(Anlyt_LabRefThisCol))</formula>
    </cfRule>
  </conditionalFormatting>
  <conditionalFormatting sqref="C800:C809">
    <cfRule type="expression" dxfId="148" priority="87" stopIfTrue="1">
      <formula>AND(ISBLANK(INDIRECT(Anlyt_LabRefLastCol)),ISBLANK(INDIRECT(Anlyt_LabRefThisCol)))</formula>
    </cfRule>
    <cfRule type="expression" dxfId="147" priority="88">
      <formula>ISBLANK(INDIRECT(Anlyt_LabRefThisCol))</formula>
    </cfRule>
  </conditionalFormatting>
  <conditionalFormatting sqref="C817:C822">
    <cfRule type="expression" dxfId="146" priority="78" stopIfTrue="1">
      <formula>AND(ISBLANK(INDIRECT(Anlyt_LabRefLastCol)),ISBLANK(INDIRECT(Anlyt_LabRefThisCol)))</formula>
    </cfRule>
    <cfRule type="expression" dxfId="145" priority="79">
      <formula>ISBLANK(INDIRECT(Anlyt_LabRefThisCol))</formula>
    </cfRule>
  </conditionalFormatting>
  <conditionalFormatting sqref="C830:C835">
    <cfRule type="expression" dxfId="144" priority="69" stopIfTrue="1">
      <formula>AND(ISBLANK(INDIRECT(Anlyt_LabRefLastCol)),ISBLANK(INDIRECT(Anlyt_LabRefThisCol)))</formula>
    </cfRule>
    <cfRule type="expression" dxfId="143" priority="70">
      <formula>ISBLANK(INDIRECT(Anlyt_LabRefThisCol))</formula>
    </cfRule>
  </conditionalFormatting>
  <conditionalFormatting sqref="C843:C852">
    <cfRule type="expression" dxfId="142" priority="60" stopIfTrue="1">
      <formula>AND(ISBLANK(INDIRECT(Anlyt_LabRefLastCol)),ISBLANK(INDIRECT(Anlyt_LabRefThisCol)))</formula>
    </cfRule>
    <cfRule type="expression" dxfId="141" priority="61">
      <formula>ISBLANK(INDIRECT(Anlyt_LabRefThisCol))</formula>
    </cfRule>
  </conditionalFormatting>
  <conditionalFormatting sqref="C860:C869">
    <cfRule type="expression" dxfId="140" priority="51" stopIfTrue="1">
      <formula>AND(ISBLANK(INDIRECT(Anlyt_LabRefLastCol)),ISBLANK(INDIRECT(Anlyt_LabRefThisCol)))</formula>
    </cfRule>
    <cfRule type="expression" dxfId="139" priority="52">
      <formula>ISBLANK(INDIRECT(Anlyt_LabRefThisCol))</formula>
    </cfRule>
  </conditionalFormatting>
  <conditionalFormatting sqref="C877:C886">
    <cfRule type="expression" dxfId="138" priority="42" stopIfTrue="1">
      <formula>AND(ISBLANK(INDIRECT(Anlyt_LabRefLastCol)),ISBLANK(INDIRECT(Anlyt_LabRefThisCol)))</formula>
    </cfRule>
    <cfRule type="expression" dxfId="137" priority="43">
      <formula>ISBLANK(INDIRECT(Anlyt_LabRefThisCol))</formula>
    </cfRule>
  </conditionalFormatting>
  <conditionalFormatting sqref="C894:C903">
    <cfRule type="expression" dxfId="136" priority="33" stopIfTrue="1">
      <formula>AND(ISBLANK(INDIRECT(Anlyt_LabRefLastCol)),ISBLANK(INDIRECT(Anlyt_LabRefThisCol)))</formula>
    </cfRule>
    <cfRule type="expression" dxfId="135" priority="34">
      <formula>ISBLANK(INDIRECT(Anlyt_LabRefThisCol))</formula>
    </cfRule>
  </conditionalFormatting>
  <conditionalFormatting sqref="C911:C916">
    <cfRule type="expression" dxfId="134" priority="24" stopIfTrue="1">
      <formula>AND(ISBLANK(INDIRECT(Anlyt_LabRefLastCol)),ISBLANK(INDIRECT(Anlyt_LabRefThisCol)))</formula>
    </cfRule>
    <cfRule type="expression" dxfId="133" priority="25">
      <formula>ISBLANK(INDIRECT(Anlyt_LabRefThisCol))</formula>
    </cfRule>
  </conditionalFormatting>
  <conditionalFormatting sqref="C924:C933">
    <cfRule type="expression" dxfId="132" priority="15" stopIfTrue="1">
      <formula>AND(ISBLANK(INDIRECT(Anlyt_LabRefLastCol)),ISBLANK(INDIRECT(Anlyt_LabRefThisCol)))</formula>
    </cfRule>
    <cfRule type="expression" dxfId="131" priority="16">
      <formula>ISBLANK(INDIRECT(Anlyt_LabRefThisCol))</formula>
    </cfRule>
  </conditionalFormatting>
  <conditionalFormatting sqref="C941:C950">
    <cfRule type="expression" dxfId="130" priority="6" stopIfTrue="1">
      <formula>AND(ISBLANK(INDIRECT(Anlyt_LabRefLastCol)),ISBLANK(INDIRECT(Anlyt_LabRefThisCol)))</formula>
    </cfRule>
    <cfRule type="expression" dxfId="12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765"/>
  <sheetViews>
    <sheetView topLeftCell="A2" zoomScaleNormal="100" workbookViewId="0"/>
  </sheetViews>
  <sheetFormatPr defaultRowHeight="15"/>
  <cols>
    <col min="1" max="1" width="8.88671875" style="125"/>
    <col min="2" max="18" width="8.88671875" style="1"/>
    <col min="19" max="19" width="8.88671875" style="1" customWidth="1"/>
    <col min="20" max="16384" width="8.88671875" style="1"/>
  </cols>
  <sheetData>
    <row r="1" spans="1:26">
      <c r="B1" s="135" t="s">
        <v>273</v>
      </c>
      <c r="Y1" s="120" t="s">
        <v>169</v>
      </c>
    </row>
    <row r="2" spans="1:26">
      <c r="A2" s="113" t="s">
        <v>4</v>
      </c>
      <c r="B2" s="101" t="s">
        <v>118</v>
      </c>
      <c r="C2" s="98" t="s">
        <v>119</v>
      </c>
      <c r="D2" s="99" t="s">
        <v>140</v>
      </c>
      <c r="E2" s="14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20">
        <v>1</v>
      </c>
    </row>
    <row r="3" spans="1:26">
      <c r="A3" s="126"/>
      <c r="B3" s="102" t="s">
        <v>141</v>
      </c>
      <c r="C3" s="90" t="s">
        <v>141</v>
      </c>
      <c r="D3" s="146" t="s">
        <v>143</v>
      </c>
      <c r="E3" s="14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0" t="s">
        <v>3</v>
      </c>
    </row>
    <row r="4" spans="1:26">
      <c r="A4" s="126"/>
      <c r="B4" s="102"/>
      <c r="C4" s="90"/>
      <c r="D4" s="91" t="s">
        <v>170</v>
      </c>
      <c r="E4" s="14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0">
        <v>2</v>
      </c>
    </row>
    <row r="5" spans="1:26">
      <c r="A5" s="126"/>
      <c r="B5" s="102"/>
      <c r="C5" s="90"/>
      <c r="D5" s="117"/>
      <c r="E5" s="14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0">
        <v>2</v>
      </c>
    </row>
    <row r="6" spans="1:26">
      <c r="A6" s="126"/>
      <c r="B6" s="101">
        <v>1</v>
      </c>
      <c r="C6" s="97">
        <v>1</v>
      </c>
      <c r="D6" s="106">
        <v>2.7</v>
      </c>
      <c r="E6" s="14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20">
        <v>1</v>
      </c>
    </row>
    <row r="7" spans="1:26">
      <c r="A7" s="126"/>
      <c r="B7" s="102">
        <v>1</v>
      </c>
      <c r="C7" s="90">
        <v>2</v>
      </c>
      <c r="D7" s="92">
        <v>2.8</v>
      </c>
      <c r="E7" s="14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20">
        <v>21</v>
      </c>
    </row>
    <row r="8" spans="1:26">
      <c r="A8" s="126"/>
      <c r="B8" s="102">
        <v>1</v>
      </c>
      <c r="C8" s="90">
        <v>3</v>
      </c>
      <c r="D8" s="92">
        <v>2.8</v>
      </c>
      <c r="E8" s="14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20">
        <v>16</v>
      </c>
    </row>
    <row r="9" spans="1:26">
      <c r="A9" s="126"/>
      <c r="B9" s="102">
        <v>1</v>
      </c>
      <c r="C9" s="90">
        <v>4</v>
      </c>
      <c r="D9" s="92">
        <v>2.7</v>
      </c>
      <c r="E9" s="14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20">
        <v>2.7166666666666699</v>
      </c>
      <c r="Z9" s="120"/>
    </row>
    <row r="10" spans="1:26">
      <c r="A10" s="126"/>
      <c r="B10" s="102">
        <v>1</v>
      </c>
      <c r="C10" s="90">
        <v>5</v>
      </c>
      <c r="D10" s="92">
        <v>2.7</v>
      </c>
      <c r="E10" s="14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21"/>
    </row>
    <row r="11" spans="1:26">
      <c r="A11" s="126"/>
      <c r="B11" s="102">
        <v>1</v>
      </c>
      <c r="C11" s="90">
        <v>6</v>
      </c>
      <c r="D11" s="92">
        <v>2.6</v>
      </c>
      <c r="E11" s="14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1"/>
    </row>
    <row r="12" spans="1:26">
      <c r="A12" s="126"/>
      <c r="B12" s="103" t="s">
        <v>154</v>
      </c>
      <c r="C12" s="95"/>
      <c r="D12" s="111">
        <v>2.7166666666666668</v>
      </c>
      <c r="E12" s="14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1"/>
    </row>
    <row r="13" spans="1:26">
      <c r="A13" s="126"/>
      <c r="B13" s="2" t="s">
        <v>155</v>
      </c>
      <c r="C13" s="122"/>
      <c r="D13" s="94">
        <v>2.7</v>
      </c>
      <c r="E13" s="14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21"/>
    </row>
    <row r="14" spans="1:26">
      <c r="A14" s="126"/>
      <c r="B14" s="2" t="s">
        <v>156</v>
      </c>
      <c r="C14" s="122"/>
      <c r="D14" s="94">
        <v>7.5277265270907973E-2</v>
      </c>
      <c r="E14" s="183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21"/>
    </row>
    <row r="15" spans="1:26">
      <c r="A15" s="126"/>
      <c r="B15" s="2" t="s">
        <v>93</v>
      </c>
      <c r="C15" s="122"/>
      <c r="D15" s="96">
        <v>2.7709422799107229E-2</v>
      </c>
      <c r="E15" s="14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4"/>
    </row>
    <row r="16" spans="1:26">
      <c r="A16" s="126"/>
      <c r="B16" s="104" t="s">
        <v>157</v>
      </c>
      <c r="C16" s="122"/>
      <c r="D16" s="96">
        <v>-1.1102230246251565E-15</v>
      </c>
      <c r="E16" s="14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4"/>
    </row>
    <row r="17" spans="1:25">
      <c r="B17" s="132"/>
      <c r="C17" s="103"/>
      <c r="D17" s="119"/>
    </row>
    <row r="18" spans="1:25">
      <c r="B18" s="135" t="s">
        <v>274</v>
      </c>
      <c r="Y18" s="120" t="s">
        <v>169</v>
      </c>
    </row>
    <row r="19" spans="1:25">
      <c r="A19" s="113" t="s">
        <v>48</v>
      </c>
      <c r="B19" s="101" t="s">
        <v>118</v>
      </c>
      <c r="C19" s="98" t="s">
        <v>119</v>
      </c>
      <c r="D19" s="99" t="s">
        <v>140</v>
      </c>
      <c r="E19" s="14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20">
        <v>1</v>
      </c>
    </row>
    <row r="20" spans="1:25">
      <c r="A20" s="126"/>
      <c r="B20" s="102" t="s">
        <v>141</v>
      </c>
      <c r="C20" s="90" t="s">
        <v>141</v>
      </c>
      <c r="D20" s="146" t="s">
        <v>143</v>
      </c>
      <c r="E20" s="14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20" t="s">
        <v>1</v>
      </c>
    </row>
    <row r="21" spans="1:25">
      <c r="A21" s="126"/>
      <c r="B21" s="102"/>
      <c r="C21" s="90"/>
      <c r="D21" s="91" t="s">
        <v>170</v>
      </c>
      <c r="E21" s="14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20">
        <v>2</v>
      </c>
    </row>
    <row r="22" spans="1:25">
      <c r="A22" s="126"/>
      <c r="B22" s="102"/>
      <c r="C22" s="90"/>
      <c r="D22" s="117"/>
      <c r="E22" s="14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20">
        <v>2</v>
      </c>
    </row>
    <row r="23" spans="1:25">
      <c r="A23" s="126"/>
      <c r="B23" s="101">
        <v>1</v>
      </c>
      <c r="C23" s="97">
        <v>1</v>
      </c>
      <c r="D23" s="106">
        <v>1.7000000000000002</v>
      </c>
      <c r="E23" s="14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20">
        <v>1</v>
      </c>
    </row>
    <row r="24" spans="1:25">
      <c r="A24" s="126"/>
      <c r="B24" s="102">
        <v>1</v>
      </c>
      <c r="C24" s="90">
        <v>2</v>
      </c>
      <c r="D24" s="92">
        <v>1.7000000000000002</v>
      </c>
      <c r="E24" s="14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>
        <v>1</v>
      </c>
    </row>
    <row r="25" spans="1:25">
      <c r="A25" s="126"/>
      <c r="B25" s="102">
        <v>1</v>
      </c>
      <c r="C25" s="90">
        <v>3</v>
      </c>
      <c r="D25" s="92">
        <v>1.7000000000000002</v>
      </c>
      <c r="E25" s="14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>
        <v>16</v>
      </c>
    </row>
    <row r="26" spans="1:25">
      <c r="A26" s="126"/>
      <c r="B26" s="102">
        <v>1</v>
      </c>
      <c r="C26" s="90">
        <v>4</v>
      </c>
      <c r="D26" s="92">
        <v>1.7000000000000002</v>
      </c>
      <c r="E26" s="14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20">
        <v>1.7</v>
      </c>
    </row>
    <row r="27" spans="1:25">
      <c r="A27" s="126"/>
      <c r="B27" s="102">
        <v>1</v>
      </c>
      <c r="C27" s="90">
        <v>5</v>
      </c>
      <c r="D27" s="92">
        <v>1.7000000000000002</v>
      </c>
      <c r="E27" s="14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21"/>
    </row>
    <row r="28" spans="1:25">
      <c r="A28" s="126"/>
      <c r="B28" s="102">
        <v>1</v>
      </c>
      <c r="C28" s="90">
        <v>6</v>
      </c>
      <c r="D28" s="92">
        <v>1.7000000000000002</v>
      </c>
      <c r="E28" s="14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1"/>
    </row>
    <row r="29" spans="1:25">
      <c r="A29" s="126"/>
      <c r="B29" s="103" t="s">
        <v>154</v>
      </c>
      <c r="C29" s="95"/>
      <c r="D29" s="111">
        <v>1.7</v>
      </c>
      <c r="E29" s="14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21"/>
    </row>
    <row r="30" spans="1:25">
      <c r="A30" s="126"/>
      <c r="B30" s="2" t="s">
        <v>155</v>
      </c>
      <c r="C30" s="122"/>
      <c r="D30" s="94">
        <v>1.7000000000000002</v>
      </c>
      <c r="E30" s="14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1"/>
    </row>
    <row r="31" spans="1:25">
      <c r="A31" s="126"/>
      <c r="B31" s="2" t="s">
        <v>156</v>
      </c>
      <c r="C31" s="122"/>
      <c r="D31" s="94">
        <v>2.4323767777952469E-16</v>
      </c>
      <c r="E31" s="183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21"/>
    </row>
    <row r="32" spans="1:25">
      <c r="A32" s="126"/>
      <c r="B32" s="2" t="s">
        <v>93</v>
      </c>
      <c r="C32" s="122"/>
      <c r="D32" s="96">
        <v>1.4308098692913217E-16</v>
      </c>
      <c r="E32" s="14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4"/>
    </row>
    <row r="33" spans="1:25">
      <c r="A33" s="126"/>
      <c r="B33" s="104" t="s">
        <v>157</v>
      </c>
      <c r="C33" s="122"/>
      <c r="D33" s="96">
        <v>0</v>
      </c>
      <c r="E33" s="14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4"/>
    </row>
    <row r="34" spans="1:25">
      <c r="B34" s="132"/>
      <c r="C34" s="103"/>
      <c r="D34" s="119"/>
    </row>
    <row r="35" spans="1:25">
      <c r="B35" s="135" t="s">
        <v>275</v>
      </c>
      <c r="Y35" s="120" t="s">
        <v>169</v>
      </c>
    </row>
    <row r="36" spans="1:25">
      <c r="A36" s="113" t="s">
        <v>7</v>
      </c>
      <c r="B36" s="101" t="s">
        <v>118</v>
      </c>
      <c r="C36" s="98" t="s">
        <v>119</v>
      </c>
      <c r="D36" s="99" t="s">
        <v>140</v>
      </c>
      <c r="E36" s="14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20">
        <v>1</v>
      </c>
    </row>
    <row r="37" spans="1:25">
      <c r="A37" s="126"/>
      <c r="B37" s="102" t="s">
        <v>141</v>
      </c>
      <c r="C37" s="90" t="s">
        <v>141</v>
      </c>
      <c r="D37" s="146" t="s">
        <v>143</v>
      </c>
      <c r="E37" s="14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 t="s">
        <v>3</v>
      </c>
    </row>
    <row r="38" spans="1:25">
      <c r="A38" s="126"/>
      <c r="B38" s="102"/>
      <c r="C38" s="90"/>
      <c r="D38" s="91" t="s">
        <v>170</v>
      </c>
      <c r="E38" s="14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>
        <v>2</v>
      </c>
    </row>
    <row r="39" spans="1:25">
      <c r="A39" s="126"/>
      <c r="B39" s="102"/>
      <c r="C39" s="90"/>
      <c r="D39" s="117"/>
      <c r="E39" s="14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20">
        <v>2</v>
      </c>
    </row>
    <row r="40" spans="1:25">
      <c r="A40" s="126"/>
      <c r="B40" s="101">
        <v>1</v>
      </c>
      <c r="C40" s="97">
        <v>1</v>
      </c>
      <c r="D40" s="106">
        <v>5.4</v>
      </c>
      <c r="E40" s="14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20">
        <v>1</v>
      </c>
    </row>
    <row r="41" spans="1:25">
      <c r="A41" s="126"/>
      <c r="B41" s="102">
        <v>1</v>
      </c>
      <c r="C41" s="90">
        <v>2</v>
      </c>
      <c r="D41" s="92">
        <v>4.9000000000000004</v>
      </c>
      <c r="E41" s="14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0">
        <v>2</v>
      </c>
    </row>
    <row r="42" spans="1:25">
      <c r="A42" s="126"/>
      <c r="B42" s="102">
        <v>1</v>
      </c>
      <c r="C42" s="90">
        <v>3</v>
      </c>
      <c r="D42" s="92">
        <v>5.5</v>
      </c>
      <c r="E42" s="14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0">
        <v>16</v>
      </c>
    </row>
    <row r="43" spans="1:25">
      <c r="A43" s="126"/>
      <c r="B43" s="102">
        <v>1</v>
      </c>
      <c r="C43" s="90">
        <v>4</v>
      </c>
      <c r="D43" s="92">
        <v>5.6</v>
      </c>
      <c r="E43" s="14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20">
        <v>5.45</v>
      </c>
    </row>
    <row r="44" spans="1:25">
      <c r="A44" s="126"/>
      <c r="B44" s="102">
        <v>1</v>
      </c>
      <c r="C44" s="90">
        <v>5</v>
      </c>
      <c r="D44" s="92">
        <v>5.9</v>
      </c>
      <c r="E44" s="14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21"/>
    </row>
    <row r="45" spans="1:25">
      <c r="A45" s="126"/>
      <c r="B45" s="102">
        <v>1</v>
      </c>
      <c r="C45" s="90">
        <v>6</v>
      </c>
      <c r="D45" s="92">
        <v>5.4</v>
      </c>
      <c r="E45" s="14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21"/>
    </row>
    <row r="46" spans="1:25">
      <c r="A46" s="126"/>
      <c r="B46" s="103" t="s">
        <v>154</v>
      </c>
      <c r="C46" s="95"/>
      <c r="D46" s="111">
        <v>5.4499999999999993</v>
      </c>
      <c r="E46" s="14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1"/>
    </row>
    <row r="47" spans="1:25">
      <c r="A47" s="126"/>
      <c r="B47" s="2" t="s">
        <v>155</v>
      </c>
      <c r="C47" s="122"/>
      <c r="D47" s="94">
        <v>5.45</v>
      </c>
      <c r="E47" s="14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1"/>
    </row>
    <row r="48" spans="1:25">
      <c r="A48" s="126"/>
      <c r="B48" s="2" t="s">
        <v>156</v>
      </c>
      <c r="C48" s="122"/>
      <c r="D48" s="94">
        <v>0.32710854467592243</v>
      </c>
      <c r="E48" s="183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21"/>
    </row>
    <row r="49" spans="1:25">
      <c r="A49" s="126"/>
      <c r="B49" s="2" t="s">
        <v>93</v>
      </c>
      <c r="C49" s="122"/>
      <c r="D49" s="96">
        <v>6.0019916454297703E-2</v>
      </c>
      <c r="E49" s="14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24"/>
    </row>
    <row r="50" spans="1:25">
      <c r="A50" s="126"/>
      <c r="B50" s="104" t="s">
        <v>157</v>
      </c>
      <c r="C50" s="122"/>
      <c r="D50" s="96">
        <v>-1.1102230246251565E-16</v>
      </c>
      <c r="E50" s="14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4"/>
    </row>
    <row r="51" spans="1:25">
      <c r="B51" s="132"/>
      <c r="C51" s="103"/>
      <c r="D51" s="119"/>
    </row>
    <row r="52" spans="1:25">
      <c r="B52" s="135" t="s">
        <v>276</v>
      </c>
      <c r="Y52" s="120" t="s">
        <v>66</v>
      </c>
    </row>
    <row r="53" spans="1:25">
      <c r="A53" s="113" t="s">
        <v>106</v>
      </c>
      <c r="B53" s="101" t="s">
        <v>118</v>
      </c>
      <c r="C53" s="98" t="s">
        <v>119</v>
      </c>
      <c r="D53" s="99" t="s">
        <v>140</v>
      </c>
      <c r="E53" s="100" t="s">
        <v>140</v>
      </c>
      <c r="F53" s="100" t="s">
        <v>140</v>
      </c>
      <c r="G53" s="100" t="s">
        <v>140</v>
      </c>
      <c r="H53" s="100" t="s">
        <v>140</v>
      </c>
      <c r="I53" s="100" t="s">
        <v>140</v>
      </c>
      <c r="J53" s="100" t="s">
        <v>140</v>
      </c>
      <c r="K53" s="100" t="s">
        <v>140</v>
      </c>
      <c r="L53" s="100" t="s">
        <v>140</v>
      </c>
      <c r="M53" s="14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20">
        <v>1</v>
      </c>
    </row>
    <row r="54" spans="1:25">
      <c r="A54" s="126"/>
      <c r="B54" s="102" t="s">
        <v>141</v>
      </c>
      <c r="C54" s="90" t="s">
        <v>141</v>
      </c>
      <c r="D54" s="146" t="s">
        <v>144</v>
      </c>
      <c r="E54" s="147" t="s">
        <v>145</v>
      </c>
      <c r="F54" s="147" t="s">
        <v>147</v>
      </c>
      <c r="G54" s="147" t="s">
        <v>142</v>
      </c>
      <c r="H54" s="147" t="s">
        <v>151</v>
      </c>
      <c r="I54" s="147" t="s">
        <v>159</v>
      </c>
      <c r="J54" s="147" t="s">
        <v>160</v>
      </c>
      <c r="K54" s="147" t="s">
        <v>164</v>
      </c>
      <c r="L54" s="147" t="s">
        <v>165</v>
      </c>
      <c r="M54" s="14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0" t="s">
        <v>3</v>
      </c>
    </row>
    <row r="55" spans="1:25">
      <c r="A55" s="126"/>
      <c r="B55" s="102"/>
      <c r="C55" s="90"/>
      <c r="D55" s="91" t="s">
        <v>170</v>
      </c>
      <c r="E55" s="92" t="s">
        <v>171</v>
      </c>
      <c r="F55" s="92" t="s">
        <v>172</v>
      </c>
      <c r="G55" s="92" t="s">
        <v>170</v>
      </c>
      <c r="H55" s="92" t="s">
        <v>170</v>
      </c>
      <c r="I55" s="92" t="s">
        <v>170</v>
      </c>
      <c r="J55" s="92" t="s">
        <v>173</v>
      </c>
      <c r="K55" s="92" t="s">
        <v>170</v>
      </c>
      <c r="L55" s="92" t="s">
        <v>170</v>
      </c>
      <c r="M55" s="14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0">
        <v>2</v>
      </c>
    </row>
    <row r="56" spans="1:25">
      <c r="A56" s="126"/>
      <c r="B56" s="102"/>
      <c r="C56" s="90"/>
      <c r="D56" s="117"/>
      <c r="E56" s="117"/>
      <c r="F56" s="117"/>
      <c r="G56" s="117"/>
      <c r="H56" s="117"/>
      <c r="I56" s="117"/>
      <c r="J56" s="117" t="s">
        <v>124</v>
      </c>
      <c r="K56" s="117"/>
      <c r="L56" s="117"/>
      <c r="M56" s="14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20">
        <v>2</v>
      </c>
    </row>
    <row r="57" spans="1:25">
      <c r="A57" s="126"/>
      <c r="B57" s="101">
        <v>1</v>
      </c>
      <c r="C57" s="97">
        <v>1</v>
      </c>
      <c r="D57" s="106">
        <v>1.5076000000000001</v>
      </c>
      <c r="E57" s="106">
        <v>1.5</v>
      </c>
      <c r="F57" s="107">
        <v>1.46</v>
      </c>
      <c r="G57" s="106">
        <v>1.47</v>
      </c>
      <c r="H57" s="107">
        <v>1.53</v>
      </c>
      <c r="I57" s="106">
        <v>1.44</v>
      </c>
      <c r="J57" s="144">
        <v>1.34</v>
      </c>
      <c r="K57" s="106">
        <v>1.4045999999999998</v>
      </c>
      <c r="L57" s="106">
        <v>1.53</v>
      </c>
      <c r="M57" s="14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20">
        <v>1</v>
      </c>
    </row>
    <row r="58" spans="1:25">
      <c r="A58" s="126"/>
      <c r="B58" s="102">
        <v>1</v>
      </c>
      <c r="C58" s="90">
        <v>2</v>
      </c>
      <c r="D58" s="92">
        <v>1.5087000000000002</v>
      </c>
      <c r="E58" s="92">
        <v>1.53</v>
      </c>
      <c r="F58" s="110">
        <v>1.36</v>
      </c>
      <c r="G58" s="92">
        <v>1.5</v>
      </c>
      <c r="H58" s="141">
        <v>1.35</v>
      </c>
      <c r="I58" s="92">
        <v>1.55</v>
      </c>
      <c r="J58" s="145">
        <v>1.17</v>
      </c>
      <c r="K58" s="92">
        <v>1.4601999999999999</v>
      </c>
      <c r="L58" s="92">
        <v>1.51</v>
      </c>
      <c r="M58" s="14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20" t="e">
        <v>#N/A</v>
      </c>
    </row>
    <row r="59" spans="1:25">
      <c r="A59" s="126"/>
      <c r="B59" s="102">
        <v>1</v>
      </c>
      <c r="C59" s="90">
        <v>3</v>
      </c>
      <c r="D59" s="92">
        <v>1.4269000000000001</v>
      </c>
      <c r="E59" s="92">
        <v>1.5</v>
      </c>
      <c r="F59" s="110">
        <v>1.45</v>
      </c>
      <c r="G59" s="92">
        <v>1.52</v>
      </c>
      <c r="H59" s="110">
        <v>1.47</v>
      </c>
      <c r="I59" s="92">
        <v>1.35</v>
      </c>
      <c r="J59" s="145">
        <v>1.19</v>
      </c>
      <c r="K59" s="110">
        <v>1.3852</v>
      </c>
      <c r="L59" s="94">
        <v>1.49</v>
      </c>
      <c r="M59" s="14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20">
        <v>16</v>
      </c>
    </row>
    <row r="60" spans="1:25">
      <c r="A60" s="126"/>
      <c r="B60" s="102">
        <v>1</v>
      </c>
      <c r="C60" s="90">
        <v>4</v>
      </c>
      <c r="D60" s="92">
        <v>1.399</v>
      </c>
      <c r="E60" s="92">
        <v>1.53</v>
      </c>
      <c r="F60" s="110">
        <v>1.34</v>
      </c>
      <c r="G60" s="92">
        <v>1.48</v>
      </c>
      <c r="H60" s="110">
        <v>1.5</v>
      </c>
      <c r="I60" s="92">
        <v>1.57</v>
      </c>
      <c r="J60" s="145">
        <v>1.23</v>
      </c>
      <c r="K60" s="110">
        <v>1.3380999999999998</v>
      </c>
      <c r="L60" s="94">
        <v>1.52</v>
      </c>
      <c r="M60" s="14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20">
        <v>1.4669750000000001</v>
      </c>
    </row>
    <row r="61" spans="1:25">
      <c r="A61" s="126"/>
      <c r="B61" s="102">
        <v>1</v>
      </c>
      <c r="C61" s="90">
        <v>5</v>
      </c>
      <c r="D61" s="92">
        <v>1.4766999999999999</v>
      </c>
      <c r="E61" s="92">
        <v>1.49</v>
      </c>
      <c r="F61" s="92">
        <v>1.32</v>
      </c>
      <c r="G61" s="92">
        <v>1.5</v>
      </c>
      <c r="H61" s="92">
        <v>1.52</v>
      </c>
      <c r="I61" s="92">
        <v>1.43</v>
      </c>
      <c r="J61" s="140">
        <v>1.22</v>
      </c>
      <c r="K61" s="92">
        <v>1.3414000000000001</v>
      </c>
      <c r="L61" s="142">
        <v>1.92</v>
      </c>
      <c r="M61" s="14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21"/>
    </row>
    <row r="62" spans="1:25">
      <c r="A62" s="126"/>
      <c r="B62" s="102">
        <v>1</v>
      </c>
      <c r="C62" s="90">
        <v>6</v>
      </c>
      <c r="D62" s="92">
        <v>1.4656</v>
      </c>
      <c r="E62" s="92">
        <v>1.5</v>
      </c>
      <c r="F62" s="92">
        <v>1.43</v>
      </c>
      <c r="G62" s="92">
        <v>1.4500000000000002</v>
      </c>
      <c r="H62" s="92">
        <v>1.51</v>
      </c>
      <c r="I62" s="92">
        <v>1.55</v>
      </c>
      <c r="J62" s="140">
        <v>1.28</v>
      </c>
      <c r="K62" s="92">
        <v>1.3488</v>
      </c>
      <c r="L62" s="92">
        <v>1.53</v>
      </c>
      <c r="M62" s="14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21"/>
    </row>
    <row r="63" spans="1:25">
      <c r="A63" s="126"/>
      <c r="B63" s="103" t="s">
        <v>154</v>
      </c>
      <c r="C63" s="95"/>
      <c r="D63" s="111">
        <v>1.4640833333333332</v>
      </c>
      <c r="E63" s="111">
        <v>1.5083333333333335</v>
      </c>
      <c r="F63" s="111">
        <v>1.3933333333333335</v>
      </c>
      <c r="G63" s="111">
        <v>1.486666666666667</v>
      </c>
      <c r="H63" s="111">
        <v>1.4799999999999998</v>
      </c>
      <c r="I63" s="111">
        <v>1.4816666666666667</v>
      </c>
      <c r="J63" s="111">
        <v>1.2383333333333333</v>
      </c>
      <c r="K63" s="111">
        <v>1.3797166666666667</v>
      </c>
      <c r="L63" s="111">
        <v>1.5833333333333333</v>
      </c>
      <c r="M63" s="14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1"/>
    </row>
    <row r="64" spans="1:25">
      <c r="A64" s="126"/>
      <c r="B64" s="2" t="s">
        <v>155</v>
      </c>
      <c r="C64" s="122"/>
      <c r="D64" s="94">
        <v>1.47115</v>
      </c>
      <c r="E64" s="94">
        <v>1.5</v>
      </c>
      <c r="F64" s="94">
        <v>1.395</v>
      </c>
      <c r="G64" s="94">
        <v>1.49</v>
      </c>
      <c r="H64" s="94">
        <v>1.5049999999999999</v>
      </c>
      <c r="I64" s="94">
        <v>1.4950000000000001</v>
      </c>
      <c r="J64" s="94">
        <v>1.2250000000000001</v>
      </c>
      <c r="K64" s="94">
        <v>1.367</v>
      </c>
      <c r="L64" s="94">
        <v>1.5249999999999999</v>
      </c>
      <c r="M64" s="14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1"/>
    </row>
    <row r="65" spans="1:25">
      <c r="A65" s="126"/>
      <c r="B65" s="2" t="s">
        <v>156</v>
      </c>
      <c r="C65" s="122"/>
      <c r="D65" s="94">
        <v>4.3964231673789871E-2</v>
      </c>
      <c r="E65" s="94">
        <v>1.7224014243685103E-2</v>
      </c>
      <c r="F65" s="94">
        <v>6.0553007081949772E-2</v>
      </c>
      <c r="G65" s="94">
        <v>2.5033311140691406E-2</v>
      </c>
      <c r="H65" s="94">
        <v>6.6932802122726009E-2</v>
      </c>
      <c r="I65" s="94">
        <v>8.8185410735941286E-2</v>
      </c>
      <c r="J65" s="94">
        <v>6.2423286253341981E-2</v>
      </c>
      <c r="K65" s="94">
        <v>4.7503196383682049E-2</v>
      </c>
      <c r="L65" s="94">
        <v>0.1656099835959978</v>
      </c>
      <c r="M65" s="183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21"/>
    </row>
    <row r="66" spans="1:25">
      <c r="A66" s="126"/>
      <c r="B66" s="2" t="s">
        <v>93</v>
      </c>
      <c r="C66" s="122"/>
      <c r="D66" s="96">
        <v>3.0028503619185982E-2</v>
      </c>
      <c r="E66" s="96">
        <v>1.1419235962664155E-2</v>
      </c>
      <c r="F66" s="96">
        <v>4.3459095991829975E-2</v>
      </c>
      <c r="G66" s="96">
        <v>1.683855009463547E-2</v>
      </c>
      <c r="H66" s="96">
        <v>4.5224866299139202E-2</v>
      </c>
      <c r="I66" s="96">
        <v>5.9517712532693778E-2</v>
      </c>
      <c r="J66" s="96">
        <v>5.0409114067301738E-2</v>
      </c>
      <c r="K66" s="96">
        <v>3.4429674969751314E-2</v>
      </c>
      <c r="L66" s="96">
        <v>0.10459577911326177</v>
      </c>
      <c r="M66" s="14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24"/>
    </row>
    <row r="67" spans="1:25">
      <c r="A67" s="126"/>
      <c r="B67" s="104" t="s">
        <v>157</v>
      </c>
      <c r="C67" s="122"/>
      <c r="D67" s="96">
        <v>-1.9711765140284498E-3</v>
      </c>
      <c r="E67" s="96">
        <v>2.8192936712168493E-2</v>
      </c>
      <c r="F67" s="96">
        <v>-5.0199673932184719E-2</v>
      </c>
      <c r="G67" s="96">
        <v>1.3423314416855625E-2</v>
      </c>
      <c r="H67" s="96">
        <v>8.8788152490666405E-3</v>
      </c>
      <c r="I67" s="96">
        <v>1.0014940041014109E-2</v>
      </c>
      <c r="J67" s="96">
        <v>-0.15585927958326951</v>
      </c>
      <c r="K67" s="96">
        <v>-5.9481813482393009E-2</v>
      </c>
      <c r="L67" s="96">
        <v>7.9318552349789906E-2</v>
      </c>
      <c r="M67" s="14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4"/>
    </row>
    <row r="68" spans="1:25">
      <c r="B68" s="132"/>
      <c r="C68" s="103"/>
      <c r="D68" s="119"/>
      <c r="E68" s="119"/>
      <c r="F68" s="119"/>
      <c r="G68" s="119"/>
      <c r="H68" s="119"/>
      <c r="I68" s="119"/>
      <c r="J68" s="119"/>
      <c r="K68" s="119"/>
      <c r="L68" s="119"/>
    </row>
    <row r="69" spans="1:25">
      <c r="B69" s="135" t="s">
        <v>277</v>
      </c>
      <c r="Y69" s="120" t="s">
        <v>169</v>
      </c>
    </row>
    <row r="70" spans="1:25">
      <c r="A70" s="113" t="s">
        <v>10</v>
      </c>
      <c r="B70" s="101" t="s">
        <v>118</v>
      </c>
      <c r="C70" s="98" t="s">
        <v>119</v>
      </c>
      <c r="D70" s="99" t="s">
        <v>140</v>
      </c>
      <c r="E70" s="14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20">
        <v>1</v>
      </c>
    </row>
    <row r="71" spans="1:25">
      <c r="A71" s="126"/>
      <c r="B71" s="102" t="s">
        <v>141</v>
      </c>
      <c r="C71" s="90" t="s">
        <v>141</v>
      </c>
      <c r="D71" s="146" t="s">
        <v>143</v>
      </c>
      <c r="E71" s="14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20" t="s">
        <v>3</v>
      </c>
    </row>
    <row r="72" spans="1:25">
      <c r="A72" s="126"/>
      <c r="B72" s="102"/>
      <c r="C72" s="90"/>
      <c r="D72" s="91" t="s">
        <v>170</v>
      </c>
      <c r="E72" s="14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20">
        <v>0</v>
      </c>
    </row>
    <row r="73" spans="1:25">
      <c r="A73" s="126"/>
      <c r="B73" s="102"/>
      <c r="C73" s="90"/>
      <c r="D73" s="117"/>
      <c r="E73" s="14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20">
        <v>0</v>
      </c>
    </row>
    <row r="74" spans="1:25">
      <c r="A74" s="126"/>
      <c r="B74" s="101">
        <v>1</v>
      </c>
      <c r="C74" s="97">
        <v>1</v>
      </c>
      <c r="D74" s="185">
        <v>65</v>
      </c>
      <c r="E74" s="186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8">
        <v>1</v>
      </c>
    </row>
    <row r="75" spans="1:25">
      <c r="A75" s="126"/>
      <c r="B75" s="102">
        <v>1</v>
      </c>
      <c r="C75" s="90">
        <v>2</v>
      </c>
      <c r="D75" s="189">
        <v>65</v>
      </c>
      <c r="E75" s="186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8">
        <v>3</v>
      </c>
    </row>
    <row r="76" spans="1:25">
      <c r="A76" s="126"/>
      <c r="B76" s="102">
        <v>1</v>
      </c>
      <c r="C76" s="90">
        <v>3</v>
      </c>
      <c r="D76" s="189">
        <v>67</v>
      </c>
      <c r="E76" s="186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8">
        <v>16</v>
      </c>
    </row>
    <row r="77" spans="1:25">
      <c r="A77" s="126"/>
      <c r="B77" s="102">
        <v>1</v>
      </c>
      <c r="C77" s="90">
        <v>4</v>
      </c>
      <c r="D77" s="189">
        <v>66</v>
      </c>
      <c r="E77" s="186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8">
        <v>65.3333333333333</v>
      </c>
    </row>
    <row r="78" spans="1:25">
      <c r="A78" s="126"/>
      <c r="B78" s="102">
        <v>1</v>
      </c>
      <c r="C78" s="90">
        <v>5</v>
      </c>
      <c r="D78" s="189">
        <v>65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90"/>
    </row>
    <row r="79" spans="1:25">
      <c r="A79" s="126"/>
      <c r="B79" s="102">
        <v>1</v>
      </c>
      <c r="C79" s="90">
        <v>6</v>
      </c>
      <c r="D79" s="189">
        <v>64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90"/>
    </row>
    <row r="80" spans="1:25">
      <c r="A80" s="126"/>
      <c r="B80" s="103" t="s">
        <v>154</v>
      </c>
      <c r="C80" s="95"/>
      <c r="D80" s="191">
        <v>65.333333333333329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90"/>
    </row>
    <row r="81" spans="1:25">
      <c r="A81" s="126"/>
      <c r="B81" s="2" t="s">
        <v>155</v>
      </c>
      <c r="C81" s="122"/>
      <c r="D81" s="192">
        <v>65</v>
      </c>
      <c r="E81" s="186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90"/>
    </row>
    <row r="82" spans="1:25">
      <c r="A82" s="126"/>
      <c r="B82" s="2" t="s">
        <v>156</v>
      </c>
      <c r="C82" s="122"/>
      <c r="D82" s="192">
        <v>1.0327955589886446</v>
      </c>
      <c r="E82" s="186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90"/>
    </row>
    <row r="83" spans="1:25">
      <c r="A83" s="126"/>
      <c r="B83" s="2" t="s">
        <v>93</v>
      </c>
      <c r="C83" s="122"/>
      <c r="D83" s="96">
        <v>1.5808095290642522E-2</v>
      </c>
      <c r="E83" s="14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4"/>
    </row>
    <row r="84" spans="1:25">
      <c r="A84" s="126"/>
      <c r="B84" s="104" t="s">
        <v>157</v>
      </c>
      <c r="C84" s="122"/>
      <c r="D84" s="96">
        <v>4.4408920985006262E-16</v>
      </c>
      <c r="E84" s="14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4"/>
    </row>
    <row r="85" spans="1:25">
      <c r="B85" s="132"/>
      <c r="C85" s="103"/>
      <c r="D85" s="119"/>
    </row>
    <row r="86" spans="1:25">
      <c r="B86" s="135" t="s">
        <v>278</v>
      </c>
      <c r="Y86" s="120" t="s">
        <v>169</v>
      </c>
    </row>
    <row r="87" spans="1:25">
      <c r="A87" s="113" t="s">
        <v>13</v>
      </c>
      <c r="B87" s="101" t="s">
        <v>118</v>
      </c>
      <c r="C87" s="98" t="s">
        <v>119</v>
      </c>
      <c r="D87" s="99" t="s">
        <v>140</v>
      </c>
      <c r="E87" s="14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20">
        <v>1</v>
      </c>
    </row>
    <row r="88" spans="1:25">
      <c r="A88" s="126"/>
      <c r="B88" s="102" t="s">
        <v>141</v>
      </c>
      <c r="C88" s="90" t="s">
        <v>141</v>
      </c>
      <c r="D88" s="146" t="s">
        <v>143</v>
      </c>
      <c r="E88" s="14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20" t="s">
        <v>3</v>
      </c>
    </row>
    <row r="89" spans="1:25">
      <c r="A89" s="126"/>
      <c r="B89" s="102"/>
      <c r="C89" s="90"/>
      <c r="D89" s="91" t="s">
        <v>170</v>
      </c>
      <c r="E89" s="14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>
        <v>2</v>
      </c>
    </row>
    <row r="90" spans="1:25">
      <c r="A90" s="126"/>
      <c r="B90" s="102"/>
      <c r="C90" s="90"/>
      <c r="D90" s="117"/>
      <c r="E90" s="14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>
        <v>2</v>
      </c>
    </row>
    <row r="91" spans="1:25">
      <c r="A91" s="126"/>
      <c r="B91" s="101">
        <v>1</v>
      </c>
      <c r="C91" s="97">
        <v>1</v>
      </c>
      <c r="D91" s="143" t="s">
        <v>112</v>
      </c>
      <c r="E91" s="14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20">
        <v>1</v>
      </c>
    </row>
    <row r="92" spans="1:25">
      <c r="A92" s="126"/>
      <c r="B92" s="102">
        <v>1</v>
      </c>
      <c r="C92" s="90">
        <v>2</v>
      </c>
      <c r="D92" s="140" t="s">
        <v>112</v>
      </c>
      <c r="E92" s="14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20">
        <v>4</v>
      </c>
    </row>
    <row r="93" spans="1:25">
      <c r="A93" s="126"/>
      <c r="B93" s="102">
        <v>1</v>
      </c>
      <c r="C93" s="90">
        <v>3</v>
      </c>
      <c r="D93" s="140" t="s">
        <v>112</v>
      </c>
      <c r="E93" s="14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0">
        <v>16</v>
      </c>
    </row>
    <row r="94" spans="1:25">
      <c r="A94" s="126"/>
      <c r="B94" s="102">
        <v>1</v>
      </c>
      <c r="C94" s="90">
        <v>4</v>
      </c>
      <c r="D94" s="140" t="s">
        <v>112</v>
      </c>
      <c r="E94" s="14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0" t="s">
        <v>112</v>
      </c>
    </row>
    <row r="95" spans="1:25">
      <c r="A95" s="126"/>
      <c r="B95" s="102">
        <v>1</v>
      </c>
      <c r="C95" s="90">
        <v>5</v>
      </c>
      <c r="D95" s="140" t="s">
        <v>112</v>
      </c>
      <c r="E95" s="14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21"/>
    </row>
    <row r="96" spans="1:25">
      <c r="A96" s="126"/>
      <c r="B96" s="102">
        <v>1</v>
      </c>
      <c r="C96" s="90">
        <v>6</v>
      </c>
      <c r="D96" s="140" t="s">
        <v>112</v>
      </c>
      <c r="E96" s="14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21"/>
    </row>
    <row r="97" spans="1:25">
      <c r="A97" s="126"/>
      <c r="B97" s="103" t="s">
        <v>154</v>
      </c>
      <c r="C97" s="95"/>
      <c r="D97" s="111" t="s">
        <v>334</v>
      </c>
      <c r="E97" s="14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21"/>
    </row>
    <row r="98" spans="1:25">
      <c r="A98" s="126"/>
      <c r="B98" s="2" t="s">
        <v>155</v>
      </c>
      <c r="C98" s="122"/>
      <c r="D98" s="94" t="s">
        <v>334</v>
      </c>
      <c r="E98" s="14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21"/>
    </row>
    <row r="99" spans="1:25">
      <c r="A99" s="126"/>
      <c r="B99" s="2" t="s">
        <v>156</v>
      </c>
      <c r="C99" s="122"/>
      <c r="D99" s="94" t="s">
        <v>334</v>
      </c>
      <c r="E99" s="183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21"/>
    </row>
    <row r="100" spans="1:25">
      <c r="A100" s="126"/>
      <c r="B100" s="2" t="s">
        <v>93</v>
      </c>
      <c r="C100" s="122"/>
      <c r="D100" s="96" t="s">
        <v>334</v>
      </c>
      <c r="E100" s="14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4"/>
    </row>
    <row r="101" spans="1:25">
      <c r="A101" s="126"/>
      <c r="B101" s="104" t="s">
        <v>157</v>
      </c>
      <c r="C101" s="122"/>
      <c r="D101" s="96" t="s">
        <v>334</v>
      </c>
      <c r="E101" s="14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24"/>
    </row>
    <row r="102" spans="1:25">
      <c r="B102" s="132"/>
      <c r="C102" s="103"/>
      <c r="D102" s="119"/>
    </row>
    <row r="103" spans="1:25">
      <c r="B103" s="135" t="s">
        <v>279</v>
      </c>
      <c r="Y103" s="120" t="s">
        <v>169</v>
      </c>
    </row>
    <row r="104" spans="1:25">
      <c r="A104" s="113" t="s">
        <v>16</v>
      </c>
      <c r="B104" s="101" t="s">
        <v>118</v>
      </c>
      <c r="C104" s="98" t="s">
        <v>119</v>
      </c>
      <c r="D104" s="99" t="s">
        <v>140</v>
      </c>
      <c r="E104" s="14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20">
        <v>1</v>
      </c>
    </row>
    <row r="105" spans="1:25">
      <c r="A105" s="126"/>
      <c r="B105" s="102" t="s">
        <v>141</v>
      </c>
      <c r="C105" s="90" t="s">
        <v>141</v>
      </c>
      <c r="D105" s="146" t="s">
        <v>143</v>
      </c>
      <c r="E105" s="14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20" t="s">
        <v>3</v>
      </c>
    </row>
    <row r="106" spans="1:25">
      <c r="A106" s="126"/>
      <c r="B106" s="102"/>
      <c r="C106" s="90"/>
      <c r="D106" s="91" t="s">
        <v>170</v>
      </c>
      <c r="E106" s="14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20">
        <v>2</v>
      </c>
    </row>
    <row r="107" spans="1:25">
      <c r="A107" s="126"/>
      <c r="B107" s="102"/>
      <c r="C107" s="90"/>
      <c r="D107" s="117"/>
      <c r="E107" s="14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20">
        <v>2</v>
      </c>
    </row>
    <row r="108" spans="1:25">
      <c r="A108" s="126"/>
      <c r="B108" s="101">
        <v>1</v>
      </c>
      <c r="C108" s="97">
        <v>1</v>
      </c>
      <c r="D108" s="106">
        <v>4.8</v>
      </c>
      <c r="E108" s="14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20">
        <v>1</v>
      </c>
    </row>
    <row r="109" spans="1:25">
      <c r="A109" s="126"/>
      <c r="B109" s="102">
        <v>1</v>
      </c>
      <c r="C109" s="90">
        <v>2</v>
      </c>
      <c r="D109" s="92">
        <v>4.8</v>
      </c>
      <c r="E109" s="14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20">
        <v>5</v>
      </c>
    </row>
    <row r="110" spans="1:25">
      <c r="A110" s="126"/>
      <c r="B110" s="102">
        <v>1</v>
      </c>
      <c r="C110" s="90">
        <v>3</v>
      </c>
      <c r="D110" s="92">
        <v>4.9000000000000004</v>
      </c>
      <c r="E110" s="14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20">
        <v>16</v>
      </c>
    </row>
    <row r="111" spans="1:25">
      <c r="A111" s="126"/>
      <c r="B111" s="102">
        <v>1</v>
      </c>
      <c r="C111" s="90">
        <v>4</v>
      </c>
      <c r="D111" s="92">
        <v>4.8</v>
      </c>
      <c r="E111" s="14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20">
        <v>4.7833333333333297</v>
      </c>
    </row>
    <row r="112" spans="1:25">
      <c r="A112" s="126"/>
      <c r="B112" s="102">
        <v>1</v>
      </c>
      <c r="C112" s="90">
        <v>5</v>
      </c>
      <c r="D112" s="92">
        <v>4.7</v>
      </c>
      <c r="E112" s="14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21"/>
    </row>
    <row r="113" spans="1:25">
      <c r="A113" s="126"/>
      <c r="B113" s="102">
        <v>1</v>
      </c>
      <c r="C113" s="90">
        <v>6</v>
      </c>
      <c r="D113" s="92">
        <v>4.7</v>
      </c>
      <c r="E113" s="14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21"/>
    </row>
    <row r="114" spans="1:25">
      <c r="A114" s="126"/>
      <c r="B114" s="103" t="s">
        <v>154</v>
      </c>
      <c r="C114" s="95"/>
      <c r="D114" s="111">
        <v>4.7833333333333332</v>
      </c>
      <c r="E114" s="14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21"/>
    </row>
    <row r="115" spans="1:25">
      <c r="A115" s="126"/>
      <c r="B115" s="2" t="s">
        <v>155</v>
      </c>
      <c r="C115" s="122"/>
      <c r="D115" s="94">
        <v>4.8</v>
      </c>
      <c r="E115" s="14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1"/>
    </row>
    <row r="116" spans="1:25">
      <c r="A116" s="126"/>
      <c r="B116" s="2" t="s">
        <v>156</v>
      </c>
      <c r="C116" s="122"/>
      <c r="D116" s="94">
        <v>7.5277265270908111E-2</v>
      </c>
      <c r="E116" s="183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21"/>
    </row>
    <row r="117" spans="1:25">
      <c r="A117" s="126"/>
      <c r="B117" s="2" t="s">
        <v>93</v>
      </c>
      <c r="C117" s="122"/>
      <c r="D117" s="96">
        <v>1.5737407373709014E-2</v>
      </c>
      <c r="E117" s="14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24"/>
    </row>
    <row r="118" spans="1:25">
      <c r="A118" s="126"/>
      <c r="B118" s="104" t="s">
        <v>157</v>
      </c>
      <c r="C118" s="122"/>
      <c r="D118" s="96">
        <v>6.6613381477509392E-16</v>
      </c>
      <c r="E118" s="14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24"/>
    </row>
    <row r="119" spans="1:25">
      <c r="B119" s="132"/>
      <c r="C119" s="103"/>
      <c r="D119" s="119"/>
    </row>
    <row r="120" spans="1:25">
      <c r="B120" s="135" t="s">
        <v>280</v>
      </c>
      <c r="Y120" s="120" t="s">
        <v>169</v>
      </c>
    </row>
    <row r="121" spans="1:25">
      <c r="A121" s="113" t="s">
        <v>49</v>
      </c>
      <c r="B121" s="101" t="s">
        <v>118</v>
      </c>
      <c r="C121" s="98" t="s">
        <v>119</v>
      </c>
      <c r="D121" s="99" t="s">
        <v>140</v>
      </c>
      <c r="E121" s="14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20">
        <v>1</v>
      </c>
    </row>
    <row r="122" spans="1:25">
      <c r="A122" s="126"/>
      <c r="B122" s="102" t="s">
        <v>141</v>
      </c>
      <c r="C122" s="90" t="s">
        <v>141</v>
      </c>
      <c r="D122" s="146" t="s">
        <v>143</v>
      </c>
      <c r="E122" s="14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20" t="s">
        <v>1</v>
      </c>
    </row>
    <row r="123" spans="1:25">
      <c r="A123" s="126"/>
      <c r="B123" s="102"/>
      <c r="C123" s="90"/>
      <c r="D123" s="91" t="s">
        <v>170</v>
      </c>
      <c r="E123" s="14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20">
        <v>2</v>
      </c>
    </row>
    <row r="124" spans="1:25">
      <c r="A124" s="126"/>
      <c r="B124" s="102"/>
      <c r="C124" s="90"/>
      <c r="D124" s="117"/>
      <c r="E124" s="14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20">
        <v>2</v>
      </c>
    </row>
    <row r="125" spans="1:25">
      <c r="A125" s="126"/>
      <c r="B125" s="101">
        <v>1</v>
      </c>
      <c r="C125" s="97">
        <v>1</v>
      </c>
      <c r="D125" s="106">
        <v>1.9</v>
      </c>
      <c r="E125" s="14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20">
        <v>1</v>
      </c>
    </row>
    <row r="126" spans="1:25">
      <c r="A126" s="126"/>
      <c r="B126" s="102">
        <v>1</v>
      </c>
      <c r="C126" s="90">
        <v>2</v>
      </c>
      <c r="D126" s="92">
        <v>1.9</v>
      </c>
      <c r="E126" s="14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20">
        <v>6</v>
      </c>
    </row>
    <row r="127" spans="1:25">
      <c r="A127" s="126"/>
      <c r="B127" s="102">
        <v>1</v>
      </c>
      <c r="C127" s="90">
        <v>3</v>
      </c>
      <c r="D127" s="92">
        <v>1.9</v>
      </c>
      <c r="E127" s="14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20">
        <v>16</v>
      </c>
    </row>
    <row r="128" spans="1:25">
      <c r="A128" s="126"/>
      <c r="B128" s="102">
        <v>1</v>
      </c>
      <c r="C128" s="90">
        <v>4</v>
      </c>
      <c r="D128" s="92">
        <v>1.8000000000000003</v>
      </c>
      <c r="E128" s="14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0">
        <v>1.88333333333333</v>
      </c>
    </row>
    <row r="129" spans="1:25">
      <c r="A129" s="126"/>
      <c r="B129" s="102">
        <v>1</v>
      </c>
      <c r="C129" s="90">
        <v>5</v>
      </c>
      <c r="D129" s="92">
        <v>1.9</v>
      </c>
      <c r="E129" s="14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1"/>
    </row>
    <row r="130" spans="1:25">
      <c r="A130" s="126"/>
      <c r="B130" s="102">
        <v>1</v>
      </c>
      <c r="C130" s="90">
        <v>6</v>
      </c>
      <c r="D130" s="92">
        <v>1.9</v>
      </c>
      <c r="E130" s="14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21"/>
    </row>
    <row r="131" spans="1:25">
      <c r="A131" s="126"/>
      <c r="B131" s="103" t="s">
        <v>154</v>
      </c>
      <c r="C131" s="95"/>
      <c r="D131" s="111">
        <v>1.8833333333333335</v>
      </c>
      <c r="E131" s="14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21"/>
    </row>
    <row r="132" spans="1:25">
      <c r="A132" s="126"/>
      <c r="B132" s="2" t="s">
        <v>155</v>
      </c>
      <c r="C132" s="122"/>
      <c r="D132" s="94">
        <v>1.9</v>
      </c>
      <c r="E132" s="14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21"/>
    </row>
    <row r="133" spans="1:25">
      <c r="A133" s="126"/>
      <c r="B133" s="2" t="s">
        <v>156</v>
      </c>
      <c r="C133" s="122"/>
      <c r="D133" s="94">
        <v>4.0824829046386159E-2</v>
      </c>
      <c r="E133" s="183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21"/>
    </row>
    <row r="134" spans="1:25">
      <c r="A134" s="126"/>
      <c r="B134" s="2" t="s">
        <v>93</v>
      </c>
      <c r="C134" s="122"/>
      <c r="D134" s="96">
        <v>2.1676900378612116E-2</v>
      </c>
      <c r="E134" s="14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24"/>
    </row>
    <row r="135" spans="1:25">
      <c r="A135" s="126"/>
      <c r="B135" s="104" t="s">
        <v>157</v>
      </c>
      <c r="C135" s="122"/>
      <c r="D135" s="96">
        <v>1.7763568394002505E-15</v>
      </c>
      <c r="E135" s="14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24"/>
    </row>
    <row r="136" spans="1:25">
      <c r="B136" s="132"/>
      <c r="C136" s="103"/>
      <c r="D136" s="119"/>
    </row>
    <row r="137" spans="1:25">
      <c r="B137" s="135" t="s">
        <v>281</v>
      </c>
      <c r="Y137" s="120" t="s">
        <v>169</v>
      </c>
    </row>
    <row r="138" spans="1:25">
      <c r="A138" s="113" t="s">
        <v>19</v>
      </c>
      <c r="B138" s="101" t="s">
        <v>118</v>
      </c>
      <c r="C138" s="98" t="s">
        <v>119</v>
      </c>
      <c r="D138" s="99" t="s">
        <v>140</v>
      </c>
      <c r="E138" s="14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20">
        <v>1</v>
      </c>
    </row>
    <row r="139" spans="1:25">
      <c r="A139" s="126"/>
      <c r="B139" s="102" t="s">
        <v>141</v>
      </c>
      <c r="C139" s="90" t="s">
        <v>141</v>
      </c>
      <c r="D139" s="146" t="s">
        <v>143</v>
      </c>
      <c r="E139" s="14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20" t="s">
        <v>3</v>
      </c>
    </row>
    <row r="140" spans="1:25">
      <c r="A140" s="126"/>
      <c r="B140" s="102"/>
      <c r="C140" s="90"/>
      <c r="D140" s="91" t="s">
        <v>170</v>
      </c>
      <c r="E140" s="14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20">
        <v>2</v>
      </c>
    </row>
    <row r="141" spans="1:25">
      <c r="A141" s="126"/>
      <c r="B141" s="102"/>
      <c r="C141" s="90"/>
      <c r="D141" s="117"/>
      <c r="E141" s="14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0">
        <v>2</v>
      </c>
    </row>
    <row r="142" spans="1:25">
      <c r="A142" s="126"/>
      <c r="B142" s="101">
        <v>1</v>
      </c>
      <c r="C142" s="97">
        <v>1</v>
      </c>
      <c r="D142" s="106">
        <v>0.4</v>
      </c>
      <c r="E142" s="14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0">
        <v>1</v>
      </c>
    </row>
    <row r="143" spans="1:25">
      <c r="A143" s="126"/>
      <c r="B143" s="102">
        <v>1</v>
      </c>
      <c r="C143" s="90">
        <v>2</v>
      </c>
      <c r="D143" s="92">
        <v>0.4</v>
      </c>
      <c r="E143" s="14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20">
        <v>7</v>
      </c>
    </row>
    <row r="144" spans="1:25">
      <c r="A144" s="126"/>
      <c r="B144" s="102">
        <v>1</v>
      </c>
      <c r="C144" s="90">
        <v>3</v>
      </c>
      <c r="D144" s="92">
        <v>0.5</v>
      </c>
      <c r="E144" s="14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20">
        <v>16</v>
      </c>
    </row>
    <row r="145" spans="1:25">
      <c r="A145" s="126"/>
      <c r="B145" s="102">
        <v>1</v>
      </c>
      <c r="C145" s="90">
        <v>4</v>
      </c>
      <c r="D145" s="92">
        <v>0.4</v>
      </c>
      <c r="E145" s="14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20">
        <v>0.41666666666666702</v>
      </c>
    </row>
    <row r="146" spans="1:25">
      <c r="A146" s="126"/>
      <c r="B146" s="102">
        <v>1</v>
      </c>
      <c r="C146" s="90">
        <v>5</v>
      </c>
      <c r="D146" s="92">
        <v>0.4</v>
      </c>
      <c r="E146" s="14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21"/>
    </row>
    <row r="147" spans="1:25">
      <c r="A147" s="126"/>
      <c r="B147" s="102">
        <v>1</v>
      </c>
      <c r="C147" s="90">
        <v>6</v>
      </c>
      <c r="D147" s="92">
        <v>0.4</v>
      </c>
      <c r="E147" s="14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21"/>
    </row>
    <row r="148" spans="1:25">
      <c r="A148" s="126"/>
      <c r="B148" s="103" t="s">
        <v>154</v>
      </c>
      <c r="C148" s="95"/>
      <c r="D148" s="111">
        <v>0.41666666666666669</v>
      </c>
      <c r="E148" s="14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21"/>
    </row>
    <row r="149" spans="1:25">
      <c r="A149" s="126"/>
      <c r="B149" s="2" t="s">
        <v>155</v>
      </c>
      <c r="C149" s="122"/>
      <c r="D149" s="94">
        <v>0.4</v>
      </c>
      <c r="E149" s="14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21"/>
    </row>
    <row r="150" spans="1:25">
      <c r="A150" s="126"/>
      <c r="B150" s="2" t="s">
        <v>156</v>
      </c>
      <c r="C150" s="122"/>
      <c r="D150" s="94">
        <v>4.0824829046386291E-2</v>
      </c>
      <c r="E150" s="183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21"/>
    </row>
    <row r="151" spans="1:25">
      <c r="A151" s="126"/>
      <c r="B151" s="2" t="s">
        <v>93</v>
      </c>
      <c r="C151" s="122"/>
      <c r="D151" s="96">
        <v>9.7979589711327086E-2</v>
      </c>
      <c r="E151" s="14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24"/>
    </row>
    <row r="152" spans="1:25">
      <c r="A152" s="126"/>
      <c r="B152" s="104" t="s">
        <v>157</v>
      </c>
      <c r="C152" s="122"/>
      <c r="D152" s="96">
        <v>-7.7715611723760958E-16</v>
      </c>
      <c r="E152" s="14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24"/>
    </row>
    <row r="153" spans="1:25">
      <c r="B153" s="132"/>
      <c r="C153" s="103"/>
      <c r="D153" s="119"/>
    </row>
    <row r="154" spans="1:25">
      <c r="B154" s="135" t="s">
        <v>282</v>
      </c>
      <c r="Y154" s="120" t="s">
        <v>169</v>
      </c>
    </row>
    <row r="155" spans="1:25">
      <c r="A155" s="113" t="s">
        <v>22</v>
      </c>
      <c r="B155" s="101" t="s">
        <v>118</v>
      </c>
      <c r="C155" s="98" t="s">
        <v>119</v>
      </c>
      <c r="D155" s="99" t="s">
        <v>140</v>
      </c>
      <c r="E155" s="14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0">
        <v>1</v>
      </c>
    </row>
    <row r="156" spans="1:25">
      <c r="A156" s="126"/>
      <c r="B156" s="102" t="s">
        <v>141</v>
      </c>
      <c r="C156" s="90" t="s">
        <v>141</v>
      </c>
      <c r="D156" s="146" t="s">
        <v>143</v>
      </c>
      <c r="E156" s="14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20" t="s">
        <v>3</v>
      </c>
    </row>
    <row r="157" spans="1:25">
      <c r="A157" s="126"/>
      <c r="B157" s="102"/>
      <c r="C157" s="90"/>
      <c r="D157" s="91" t="s">
        <v>170</v>
      </c>
      <c r="E157" s="14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20">
        <v>1</v>
      </c>
    </row>
    <row r="158" spans="1:25">
      <c r="A158" s="126"/>
      <c r="B158" s="102"/>
      <c r="C158" s="90"/>
      <c r="D158" s="117"/>
      <c r="E158" s="14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20">
        <v>1</v>
      </c>
    </row>
    <row r="159" spans="1:25">
      <c r="A159" s="126"/>
      <c r="B159" s="101">
        <v>1</v>
      </c>
      <c r="C159" s="97">
        <v>1</v>
      </c>
      <c r="D159" s="193">
        <v>17.7</v>
      </c>
      <c r="E159" s="194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6">
        <v>1</v>
      </c>
    </row>
    <row r="160" spans="1:25">
      <c r="A160" s="126"/>
      <c r="B160" s="102">
        <v>1</v>
      </c>
      <c r="C160" s="90">
        <v>2</v>
      </c>
      <c r="D160" s="197">
        <v>17.7</v>
      </c>
      <c r="E160" s="194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6">
        <v>8</v>
      </c>
    </row>
    <row r="161" spans="1:25">
      <c r="A161" s="126"/>
      <c r="B161" s="102">
        <v>1</v>
      </c>
      <c r="C161" s="90">
        <v>3</v>
      </c>
      <c r="D161" s="197">
        <v>18.100000000000001</v>
      </c>
      <c r="E161" s="194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6">
        <v>16</v>
      </c>
    </row>
    <row r="162" spans="1:25">
      <c r="A162" s="126"/>
      <c r="B162" s="102">
        <v>1</v>
      </c>
      <c r="C162" s="90">
        <v>4</v>
      </c>
      <c r="D162" s="197">
        <v>17.8</v>
      </c>
      <c r="E162" s="194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6">
        <v>17.733333333333299</v>
      </c>
    </row>
    <row r="163" spans="1:25">
      <c r="A163" s="126"/>
      <c r="B163" s="102">
        <v>1</v>
      </c>
      <c r="C163" s="90">
        <v>5</v>
      </c>
      <c r="D163" s="197">
        <v>17.7</v>
      </c>
      <c r="E163" s="194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8"/>
    </row>
    <row r="164" spans="1:25">
      <c r="A164" s="126"/>
      <c r="B164" s="102">
        <v>1</v>
      </c>
      <c r="C164" s="90">
        <v>6</v>
      </c>
      <c r="D164" s="197">
        <v>17.399999999999999</v>
      </c>
      <c r="E164" s="194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8"/>
    </row>
    <row r="165" spans="1:25">
      <c r="A165" s="126"/>
      <c r="B165" s="103" t="s">
        <v>154</v>
      </c>
      <c r="C165" s="95"/>
      <c r="D165" s="199">
        <v>17.733333333333334</v>
      </c>
      <c r="E165" s="194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8"/>
    </row>
    <row r="166" spans="1:25">
      <c r="A166" s="126"/>
      <c r="B166" s="2" t="s">
        <v>155</v>
      </c>
      <c r="C166" s="122"/>
      <c r="D166" s="200">
        <v>17.7</v>
      </c>
      <c r="E166" s="194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8"/>
    </row>
    <row r="167" spans="1:25">
      <c r="A167" s="126"/>
      <c r="B167" s="2" t="s">
        <v>156</v>
      </c>
      <c r="C167" s="122"/>
      <c r="D167" s="200">
        <v>0.22509257354845608</v>
      </c>
      <c r="E167" s="194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8"/>
    </row>
    <row r="168" spans="1:25">
      <c r="A168" s="126"/>
      <c r="B168" s="2" t="s">
        <v>93</v>
      </c>
      <c r="C168" s="122"/>
      <c r="D168" s="96">
        <v>1.2693190237694892E-2</v>
      </c>
      <c r="E168" s="14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4"/>
    </row>
    <row r="169" spans="1:25">
      <c r="A169" s="126"/>
      <c r="B169" s="104" t="s">
        <v>157</v>
      </c>
      <c r="C169" s="122"/>
      <c r="D169" s="96">
        <v>1.9984014443252818E-15</v>
      </c>
      <c r="E169" s="14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24"/>
    </row>
    <row r="170" spans="1:25">
      <c r="B170" s="132"/>
      <c r="C170" s="103"/>
      <c r="D170" s="119"/>
    </row>
    <row r="171" spans="1:25">
      <c r="B171" s="135" t="s">
        <v>283</v>
      </c>
      <c r="Y171" s="120" t="s">
        <v>169</v>
      </c>
    </row>
    <row r="172" spans="1:25">
      <c r="A172" s="113" t="s">
        <v>25</v>
      </c>
      <c r="B172" s="101" t="s">
        <v>118</v>
      </c>
      <c r="C172" s="98" t="s">
        <v>119</v>
      </c>
      <c r="D172" s="99" t="s">
        <v>140</v>
      </c>
      <c r="E172" s="14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20">
        <v>1</v>
      </c>
    </row>
    <row r="173" spans="1:25">
      <c r="A173" s="126"/>
      <c r="B173" s="102" t="s">
        <v>141</v>
      </c>
      <c r="C173" s="90" t="s">
        <v>141</v>
      </c>
      <c r="D173" s="146" t="s">
        <v>143</v>
      </c>
      <c r="E173" s="14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20" t="s">
        <v>3</v>
      </c>
    </row>
    <row r="174" spans="1:25">
      <c r="A174" s="126"/>
      <c r="B174" s="102"/>
      <c r="C174" s="90"/>
      <c r="D174" s="91" t="s">
        <v>170</v>
      </c>
      <c r="E174" s="14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20">
        <v>1</v>
      </c>
    </row>
    <row r="175" spans="1:25">
      <c r="A175" s="126"/>
      <c r="B175" s="102"/>
      <c r="C175" s="90"/>
      <c r="D175" s="117"/>
      <c r="E175" s="14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20">
        <v>1</v>
      </c>
    </row>
    <row r="176" spans="1:25">
      <c r="A176" s="126"/>
      <c r="B176" s="101">
        <v>1</v>
      </c>
      <c r="C176" s="97">
        <v>1</v>
      </c>
      <c r="D176" s="193">
        <v>18</v>
      </c>
      <c r="E176" s="194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6">
        <v>1</v>
      </c>
    </row>
    <row r="177" spans="1:25">
      <c r="A177" s="126"/>
      <c r="B177" s="102">
        <v>1</v>
      </c>
      <c r="C177" s="90">
        <v>2</v>
      </c>
      <c r="D177" s="197">
        <v>18</v>
      </c>
      <c r="E177" s="194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6">
        <v>9</v>
      </c>
    </row>
    <row r="178" spans="1:25">
      <c r="A178" s="126"/>
      <c r="B178" s="102">
        <v>1</v>
      </c>
      <c r="C178" s="90">
        <v>3</v>
      </c>
      <c r="D178" s="197">
        <v>19</v>
      </c>
      <c r="E178" s="194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6">
        <v>16</v>
      </c>
    </row>
    <row r="179" spans="1:25">
      <c r="A179" s="126"/>
      <c r="B179" s="102">
        <v>1</v>
      </c>
      <c r="C179" s="90">
        <v>4</v>
      </c>
      <c r="D179" s="197">
        <v>18</v>
      </c>
      <c r="E179" s="194"/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6">
        <v>18.1666666666667</v>
      </c>
    </row>
    <row r="180" spans="1:25">
      <c r="A180" s="126"/>
      <c r="B180" s="102">
        <v>1</v>
      </c>
      <c r="C180" s="90">
        <v>5</v>
      </c>
      <c r="D180" s="197">
        <v>18</v>
      </c>
      <c r="E180" s="194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8"/>
    </row>
    <row r="181" spans="1:25">
      <c r="A181" s="126"/>
      <c r="B181" s="102">
        <v>1</v>
      </c>
      <c r="C181" s="90">
        <v>6</v>
      </c>
      <c r="D181" s="197">
        <v>18</v>
      </c>
      <c r="E181" s="194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8"/>
    </row>
    <row r="182" spans="1:25">
      <c r="A182" s="126"/>
      <c r="B182" s="103" t="s">
        <v>154</v>
      </c>
      <c r="C182" s="95"/>
      <c r="D182" s="199">
        <v>18.166666666666668</v>
      </c>
      <c r="E182" s="194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8"/>
    </row>
    <row r="183" spans="1:25">
      <c r="A183" s="126"/>
      <c r="B183" s="2" t="s">
        <v>155</v>
      </c>
      <c r="C183" s="122"/>
      <c r="D183" s="200">
        <v>18</v>
      </c>
      <c r="E183" s="194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8"/>
    </row>
    <row r="184" spans="1:25">
      <c r="A184" s="126"/>
      <c r="B184" s="2" t="s">
        <v>156</v>
      </c>
      <c r="C184" s="122"/>
      <c r="D184" s="200">
        <v>0.40824829046386296</v>
      </c>
      <c r="E184" s="194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8"/>
    </row>
    <row r="185" spans="1:25">
      <c r="A185" s="126"/>
      <c r="B185" s="2" t="s">
        <v>93</v>
      </c>
      <c r="C185" s="122"/>
      <c r="D185" s="96">
        <v>2.2472382961313556E-2</v>
      </c>
      <c r="E185" s="14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24"/>
    </row>
    <row r="186" spans="1:25">
      <c r="A186" s="126"/>
      <c r="B186" s="104" t="s">
        <v>157</v>
      </c>
      <c r="C186" s="122"/>
      <c r="D186" s="96">
        <v>-1.7763568394002505E-15</v>
      </c>
      <c r="E186" s="14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4"/>
    </row>
    <row r="187" spans="1:25">
      <c r="B187" s="132"/>
      <c r="C187" s="103"/>
      <c r="D187" s="119"/>
    </row>
    <row r="188" spans="1:25">
      <c r="B188" s="135" t="s">
        <v>284</v>
      </c>
      <c r="Y188" s="120" t="s">
        <v>169</v>
      </c>
    </row>
    <row r="189" spans="1:25">
      <c r="A189" s="113" t="s">
        <v>50</v>
      </c>
      <c r="B189" s="101" t="s">
        <v>118</v>
      </c>
      <c r="C189" s="98" t="s">
        <v>119</v>
      </c>
      <c r="D189" s="99" t="s">
        <v>140</v>
      </c>
      <c r="E189" s="14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20">
        <v>1</v>
      </c>
    </row>
    <row r="190" spans="1:25">
      <c r="A190" s="126"/>
      <c r="B190" s="102" t="s">
        <v>141</v>
      </c>
      <c r="C190" s="90" t="s">
        <v>141</v>
      </c>
      <c r="D190" s="146" t="s">
        <v>143</v>
      </c>
      <c r="E190" s="14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20" t="s">
        <v>3</v>
      </c>
    </row>
    <row r="191" spans="1:25">
      <c r="A191" s="126"/>
      <c r="B191" s="102"/>
      <c r="C191" s="90"/>
      <c r="D191" s="91" t="s">
        <v>170</v>
      </c>
      <c r="E191" s="14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20">
        <v>1</v>
      </c>
    </row>
    <row r="192" spans="1:25">
      <c r="A192" s="126"/>
      <c r="B192" s="102"/>
      <c r="C192" s="90"/>
      <c r="D192" s="117"/>
      <c r="E192" s="14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20">
        <v>1</v>
      </c>
    </row>
    <row r="193" spans="1:25">
      <c r="A193" s="126"/>
      <c r="B193" s="101">
        <v>1</v>
      </c>
      <c r="C193" s="97">
        <v>1</v>
      </c>
      <c r="D193" s="193">
        <v>49</v>
      </c>
      <c r="E193" s="194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6">
        <v>1</v>
      </c>
    </row>
    <row r="194" spans="1:25">
      <c r="A194" s="126"/>
      <c r="B194" s="102">
        <v>1</v>
      </c>
      <c r="C194" s="90">
        <v>2</v>
      </c>
      <c r="D194" s="197">
        <v>48</v>
      </c>
      <c r="E194" s="194"/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6">
        <v>10</v>
      </c>
    </row>
    <row r="195" spans="1:25">
      <c r="A195" s="126"/>
      <c r="B195" s="102">
        <v>1</v>
      </c>
      <c r="C195" s="90">
        <v>3</v>
      </c>
      <c r="D195" s="197">
        <v>49</v>
      </c>
      <c r="E195" s="194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6">
        <v>16</v>
      </c>
    </row>
    <row r="196" spans="1:25">
      <c r="A196" s="126"/>
      <c r="B196" s="102">
        <v>1</v>
      </c>
      <c r="C196" s="90">
        <v>4</v>
      </c>
      <c r="D196" s="197">
        <v>48</v>
      </c>
      <c r="E196" s="194"/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6">
        <v>48.1666666666667</v>
      </c>
    </row>
    <row r="197" spans="1:25">
      <c r="A197" s="126"/>
      <c r="B197" s="102">
        <v>1</v>
      </c>
      <c r="C197" s="90">
        <v>5</v>
      </c>
      <c r="D197" s="197">
        <v>48</v>
      </c>
      <c r="E197" s="194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8"/>
    </row>
    <row r="198" spans="1:25">
      <c r="A198" s="126"/>
      <c r="B198" s="102">
        <v>1</v>
      </c>
      <c r="C198" s="90">
        <v>6</v>
      </c>
      <c r="D198" s="197">
        <v>47</v>
      </c>
      <c r="E198" s="194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8"/>
    </row>
    <row r="199" spans="1:25">
      <c r="A199" s="126"/>
      <c r="B199" s="103" t="s">
        <v>154</v>
      </c>
      <c r="C199" s="95"/>
      <c r="D199" s="199">
        <v>48.166666666666664</v>
      </c>
      <c r="E199" s="194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8"/>
    </row>
    <row r="200" spans="1:25">
      <c r="A200" s="126"/>
      <c r="B200" s="2" t="s">
        <v>155</v>
      </c>
      <c r="C200" s="122"/>
      <c r="D200" s="200">
        <v>48</v>
      </c>
      <c r="E200" s="194"/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8"/>
    </row>
    <row r="201" spans="1:25">
      <c r="A201" s="126"/>
      <c r="B201" s="2" t="s">
        <v>156</v>
      </c>
      <c r="C201" s="122"/>
      <c r="D201" s="200">
        <v>0.752772652709081</v>
      </c>
      <c r="E201" s="194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8"/>
    </row>
    <row r="202" spans="1:25">
      <c r="A202" s="126"/>
      <c r="B202" s="2" t="s">
        <v>93</v>
      </c>
      <c r="C202" s="122"/>
      <c r="D202" s="96">
        <v>1.5628497980119331E-2</v>
      </c>
      <c r="E202" s="14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24"/>
    </row>
    <row r="203" spans="1:25">
      <c r="A203" s="126"/>
      <c r="B203" s="104" t="s">
        <v>157</v>
      </c>
      <c r="C203" s="122"/>
      <c r="D203" s="96">
        <v>-7.7715611723760958E-16</v>
      </c>
      <c r="E203" s="14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24"/>
    </row>
    <row r="204" spans="1:25">
      <c r="B204" s="132"/>
      <c r="C204" s="103"/>
      <c r="D204" s="119"/>
    </row>
    <row r="205" spans="1:25">
      <c r="B205" s="135" t="s">
        <v>333</v>
      </c>
      <c r="Y205" s="120" t="s">
        <v>66</v>
      </c>
    </row>
    <row r="206" spans="1:25">
      <c r="A206" s="113" t="s">
        <v>0</v>
      </c>
      <c r="B206" s="101" t="s">
        <v>118</v>
      </c>
      <c r="C206" s="98" t="s">
        <v>119</v>
      </c>
      <c r="D206" s="99" t="s">
        <v>140</v>
      </c>
      <c r="E206" s="100" t="s">
        <v>140</v>
      </c>
      <c r="F206" s="100" t="s">
        <v>140</v>
      </c>
      <c r="G206" s="100" t="s">
        <v>140</v>
      </c>
      <c r="H206" s="100" t="s">
        <v>140</v>
      </c>
      <c r="I206" s="100" t="s">
        <v>140</v>
      </c>
      <c r="J206" s="100" t="s">
        <v>140</v>
      </c>
      <c r="K206" s="100" t="s">
        <v>140</v>
      </c>
      <c r="L206" s="100" t="s">
        <v>140</v>
      </c>
      <c r="M206" s="100" t="s">
        <v>140</v>
      </c>
      <c r="N206" s="100" t="s">
        <v>140</v>
      </c>
      <c r="O206" s="100" t="s">
        <v>140</v>
      </c>
      <c r="P206" s="100" t="s">
        <v>140</v>
      </c>
      <c r="Q206" s="100" t="s">
        <v>140</v>
      </c>
      <c r="R206" s="100" t="s">
        <v>140</v>
      </c>
      <c r="S206" s="100" t="s">
        <v>140</v>
      </c>
      <c r="T206" s="148"/>
      <c r="U206" s="2"/>
      <c r="V206" s="2"/>
      <c r="W206" s="2"/>
      <c r="X206" s="2"/>
      <c r="Y206" s="120">
        <v>1E-4</v>
      </c>
    </row>
    <row r="207" spans="1:25">
      <c r="A207" s="126"/>
      <c r="B207" s="102" t="s">
        <v>141</v>
      </c>
      <c r="C207" s="90" t="s">
        <v>141</v>
      </c>
      <c r="D207" s="146" t="s">
        <v>144</v>
      </c>
      <c r="E207" s="147" t="s">
        <v>146</v>
      </c>
      <c r="F207" s="147" t="s">
        <v>142</v>
      </c>
      <c r="G207" s="147" t="s">
        <v>148</v>
      </c>
      <c r="H207" s="147" t="s">
        <v>149</v>
      </c>
      <c r="I207" s="147" t="s">
        <v>150</v>
      </c>
      <c r="J207" s="147" t="s">
        <v>151</v>
      </c>
      <c r="K207" s="147" t="s">
        <v>159</v>
      </c>
      <c r="L207" s="147" t="s">
        <v>160</v>
      </c>
      <c r="M207" s="147" t="s">
        <v>161</v>
      </c>
      <c r="N207" s="147" t="s">
        <v>162</v>
      </c>
      <c r="O207" s="147" t="s">
        <v>163</v>
      </c>
      <c r="P207" s="147" t="s">
        <v>164</v>
      </c>
      <c r="Q207" s="147" t="s">
        <v>165</v>
      </c>
      <c r="R207" s="147" t="s">
        <v>166</v>
      </c>
      <c r="S207" s="147" t="s">
        <v>167</v>
      </c>
      <c r="T207" s="148"/>
      <c r="U207" s="2"/>
      <c r="V207" s="2"/>
      <c r="W207" s="2"/>
      <c r="X207" s="2"/>
      <c r="Y207" s="120" t="s">
        <v>1</v>
      </c>
    </row>
    <row r="208" spans="1:25">
      <c r="A208" s="126"/>
      <c r="B208" s="102"/>
      <c r="C208" s="90"/>
      <c r="D208" s="91" t="s">
        <v>171</v>
      </c>
      <c r="E208" s="92" t="s">
        <v>171</v>
      </c>
      <c r="F208" s="92" t="s">
        <v>171</v>
      </c>
      <c r="G208" s="92" t="s">
        <v>171</v>
      </c>
      <c r="H208" s="92" t="s">
        <v>171</v>
      </c>
      <c r="I208" s="92" t="s">
        <v>172</v>
      </c>
      <c r="J208" s="92" t="s">
        <v>174</v>
      </c>
      <c r="K208" s="92" t="s">
        <v>174</v>
      </c>
      <c r="L208" s="92" t="s">
        <v>171</v>
      </c>
      <c r="M208" s="92" t="s">
        <v>171</v>
      </c>
      <c r="N208" s="92" t="s">
        <v>172</v>
      </c>
      <c r="O208" s="92" t="s">
        <v>171</v>
      </c>
      <c r="P208" s="92" t="s">
        <v>171</v>
      </c>
      <c r="Q208" s="92" t="s">
        <v>171</v>
      </c>
      <c r="R208" s="92" t="s">
        <v>171</v>
      </c>
      <c r="S208" s="92" t="s">
        <v>172</v>
      </c>
      <c r="T208" s="148"/>
      <c r="U208" s="2"/>
      <c r="V208" s="2"/>
      <c r="W208" s="2"/>
      <c r="X208" s="2"/>
      <c r="Y208" s="120">
        <v>2</v>
      </c>
    </row>
    <row r="209" spans="1:25">
      <c r="A209" s="126"/>
      <c r="B209" s="102"/>
      <c r="C209" s="90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48"/>
      <c r="U209" s="2"/>
      <c r="V209" s="2"/>
      <c r="W209" s="2"/>
      <c r="X209" s="2"/>
      <c r="Y209" s="120">
        <v>3</v>
      </c>
    </row>
    <row r="210" spans="1:25">
      <c r="A210" s="126"/>
      <c r="B210" s="101">
        <v>1</v>
      </c>
      <c r="C210" s="97">
        <v>1</v>
      </c>
      <c r="D210" s="106">
        <v>1.1265999715396902</v>
      </c>
      <c r="E210" s="106">
        <v>1.1198275646981293</v>
      </c>
      <c r="F210" s="144">
        <v>1.0899999724642839</v>
      </c>
      <c r="G210" s="106">
        <v>1.087599972524913</v>
      </c>
      <c r="H210" s="107">
        <v>1.1099999719590414</v>
      </c>
      <c r="I210" s="106">
        <v>1.1149999718327308</v>
      </c>
      <c r="J210" s="107">
        <v>1.1399999712011775</v>
      </c>
      <c r="K210" s="106">
        <v>1.1099999719590414</v>
      </c>
      <c r="L210" s="106">
        <v>1.0749999728432158</v>
      </c>
      <c r="M210" s="106">
        <v>1.1175999717670493</v>
      </c>
      <c r="N210" s="143">
        <v>1.1399999712011777</v>
      </c>
      <c r="O210" s="143">
        <v>1.1829999701149063</v>
      </c>
      <c r="P210" s="139">
        <v>1.1679999704938382</v>
      </c>
      <c r="Q210" s="106">
        <v>1.1499999709485564</v>
      </c>
      <c r="R210" s="106">
        <v>1.1249999715801096</v>
      </c>
      <c r="S210" s="143">
        <v>1.0779999727674296</v>
      </c>
      <c r="T210" s="183"/>
      <c r="U210" s="184"/>
      <c r="V210" s="184"/>
      <c r="W210" s="184"/>
      <c r="X210" s="184"/>
      <c r="Y210" s="120">
        <v>1E-4</v>
      </c>
    </row>
    <row r="211" spans="1:25">
      <c r="A211" s="126"/>
      <c r="B211" s="102">
        <v>1</v>
      </c>
      <c r="C211" s="90">
        <v>2</v>
      </c>
      <c r="D211" s="92">
        <v>1.1312999714209582</v>
      </c>
      <c r="E211" s="92">
        <v>1.1371413573749247</v>
      </c>
      <c r="F211" s="145">
        <v>1.0899999724642839</v>
      </c>
      <c r="G211" s="92">
        <v>1.1107999719388317</v>
      </c>
      <c r="H211" s="110">
        <v>1.0699999729695266</v>
      </c>
      <c r="I211" s="92">
        <v>1.0999999722116629</v>
      </c>
      <c r="J211" s="110">
        <v>1.1099999719590414</v>
      </c>
      <c r="K211" s="92">
        <v>1.1299999714537989</v>
      </c>
      <c r="L211" s="92">
        <v>1.0904999724516529</v>
      </c>
      <c r="M211" s="92">
        <v>1.1146999718403094</v>
      </c>
      <c r="N211" s="140">
        <v>1.1799999701906927</v>
      </c>
      <c r="O211" s="140">
        <v>1.1939999698370229</v>
      </c>
      <c r="P211" s="92">
        <v>1.0959999723127114</v>
      </c>
      <c r="Q211" s="92">
        <v>1.1399999712011777</v>
      </c>
      <c r="R211" s="92">
        <v>1.0959999723127114</v>
      </c>
      <c r="S211" s="140">
        <v>1.0879999725148082</v>
      </c>
      <c r="T211" s="183"/>
      <c r="U211" s="184"/>
      <c r="V211" s="184"/>
      <c r="W211" s="184"/>
      <c r="X211" s="184"/>
      <c r="Y211" s="120" t="e">
        <v>#N/A</v>
      </c>
    </row>
    <row r="212" spans="1:25">
      <c r="A212" s="126"/>
      <c r="B212" s="102">
        <v>1</v>
      </c>
      <c r="C212" s="90">
        <v>3</v>
      </c>
      <c r="D212" s="92">
        <v>1.1218999716584221</v>
      </c>
      <c r="E212" s="92">
        <v>1.1185148234977125</v>
      </c>
      <c r="F212" s="145">
        <v>1.0899999724642839</v>
      </c>
      <c r="G212" s="92">
        <v>1.1485999709839234</v>
      </c>
      <c r="H212" s="110">
        <v>1.1299999714537989</v>
      </c>
      <c r="I212" s="92">
        <v>1.1349999713274883</v>
      </c>
      <c r="J212" s="110">
        <v>1.0999999722116629</v>
      </c>
      <c r="K212" s="110">
        <v>1.1249999715801096</v>
      </c>
      <c r="L212" s="94">
        <v>1.1043999721005093</v>
      </c>
      <c r="M212" s="94">
        <v>1.1169999717822066</v>
      </c>
      <c r="N212" s="145">
        <v>1.1999999696854502</v>
      </c>
      <c r="O212" s="145">
        <v>1.1969999697612368</v>
      </c>
      <c r="P212" s="94">
        <v>1.1169999717822066</v>
      </c>
      <c r="Q212" s="94">
        <v>1.1299999714537989</v>
      </c>
      <c r="R212" s="94">
        <v>1.127999971504323</v>
      </c>
      <c r="S212" s="145">
        <v>1.0829999726411188</v>
      </c>
      <c r="T212" s="183"/>
      <c r="U212" s="184"/>
      <c r="V212" s="184"/>
      <c r="W212" s="184"/>
      <c r="X212" s="184"/>
      <c r="Y212" s="120">
        <v>16</v>
      </c>
    </row>
    <row r="213" spans="1:25">
      <c r="A213" s="126"/>
      <c r="B213" s="102">
        <v>1</v>
      </c>
      <c r="C213" s="90">
        <v>4</v>
      </c>
      <c r="D213" s="92">
        <v>1.1278499715081125</v>
      </c>
      <c r="E213" s="92">
        <v>1.1394670564968603</v>
      </c>
      <c r="F213" s="145">
        <v>1.0999999722116627</v>
      </c>
      <c r="G213" s="92">
        <v>1.1769999702664791</v>
      </c>
      <c r="H213" s="110">
        <v>1.0899999724642839</v>
      </c>
      <c r="I213" s="92">
        <v>1.1349999713274883</v>
      </c>
      <c r="J213" s="110">
        <v>1.1149999718327308</v>
      </c>
      <c r="K213" s="110">
        <v>1.1349999713274883</v>
      </c>
      <c r="L213" s="94">
        <v>1.1279999715043232</v>
      </c>
      <c r="M213" s="94">
        <v>1.1255999715649523</v>
      </c>
      <c r="N213" s="145">
        <v>1.1899999699380714</v>
      </c>
      <c r="O213" s="145">
        <v>1.1849999700643823</v>
      </c>
      <c r="P213" s="94">
        <v>1.1239999716053719</v>
      </c>
      <c r="Q213" s="94">
        <v>1.1549999708222458</v>
      </c>
      <c r="R213" s="94">
        <v>1.135999971302226</v>
      </c>
      <c r="S213" s="145">
        <v>1.0329999739042248</v>
      </c>
      <c r="T213" s="183"/>
      <c r="U213" s="184"/>
      <c r="V213" s="184"/>
      <c r="W213" s="184"/>
      <c r="X213" s="184"/>
      <c r="Y213" s="120">
        <v>1.123339908835151</v>
      </c>
    </row>
    <row r="214" spans="1:25">
      <c r="A214" s="126"/>
      <c r="B214" s="102">
        <v>1</v>
      </c>
      <c r="C214" s="90">
        <v>5</v>
      </c>
      <c r="D214" s="92">
        <v>1.12949997146643</v>
      </c>
      <c r="E214" s="92">
        <v>1.1194995332925328</v>
      </c>
      <c r="F214" s="140">
        <v>1.0599999732221477</v>
      </c>
      <c r="G214" s="142">
        <v>1.1954999697991298</v>
      </c>
      <c r="H214" s="92">
        <v>1.1599999706959352</v>
      </c>
      <c r="I214" s="92">
        <v>1.1449999710748671</v>
      </c>
      <c r="J214" s="92">
        <v>1.1249999715801096</v>
      </c>
      <c r="K214" s="92">
        <v>1.1249999715801096</v>
      </c>
      <c r="L214" s="92">
        <v>1.1310999714260106</v>
      </c>
      <c r="M214" s="92">
        <v>1.113499971870624</v>
      </c>
      <c r="N214" s="140">
        <v>1.1699999704433139</v>
      </c>
      <c r="O214" s="142">
        <v>1.234999968801276</v>
      </c>
      <c r="P214" s="92">
        <v>1.1269999715295853</v>
      </c>
      <c r="Q214" s="92">
        <v>1.1649999705696246</v>
      </c>
      <c r="R214" s="92">
        <v>1.1149999718327308</v>
      </c>
      <c r="S214" s="140">
        <v>1.0549999733484581</v>
      </c>
      <c r="T214" s="183"/>
      <c r="U214" s="184"/>
      <c r="V214" s="184"/>
      <c r="W214" s="184"/>
      <c r="X214" s="184"/>
      <c r="Y214" s="121"/>
    </row>
    <row r="215" spans="1:25">
      <c r="A215" s="126"/>
      <c r="B215" s="102">
        <v>1</v>
      </c>
      <c r="C215" s="90">
        <v>6</v>
      </c>
      <c r="D215" s="92">
        <v>1.1327499713843281</v>
      </c>
      <c r="E215" s="92">
        <v>1.1290029299115161</v>
      </c>
      <c r="F215" s="140">
        <v>1.0699999729695264</v>
      </c>
      <c r="G215" s="92">
        <v>1.1475999710091855</v>
      </c>
      <c r="H215" s="92">
        <v>1.1199999717064204</v>
      </c>
      <c r="I215" s="92">
        <v>1.1299999714537989</v>
      </c>
      <c r="J215" s="92">
        <v>1.1049999720853518</v>
      </c>
      <c r="K215" s="92">
        <v>1.1199999717064204</v>
      </c>
      <c r="L215" s="92">
        <v>1.1136999718655716</v>
      </c>
      <c r="M215" s="92">
        <v>1.1202999716988415</v>
      </c>
      <c r="N215" s="140">
        <v>1.1299999714537989</v>
      </c>
      <c r="O215" s="140">
        <v>1.2059999695338774</v>
      </c>
      <c r="P215" s="92">
        <v>1.1249999715801096</v>
      </c>
      <c r="Q215" s="92">
        <v>1.1349999713274883</v>
      </c>
      <c r="R215" s="92">
        <v>1.127999971504323</v>
      </c>
      <c r="S215" s="140">
        <v>1.0519999734242447</v>
      </c>
      <c r="T215" s="183"/>
      <c r="U215" s="184"/>
      <c r="V215" s="184"/>
      <c r="W215" s="184"/>
      <c r="X215" s="184"/>
      <c r="Y215" s="121"/>
    </row>
    <row r="216" spans="1:25">
      <c r="A216" s="126"/>
      <c r="B216" s="103" t="s">
        <v>154</v>
      </c>
      <c r="C216" s="95"/>
      <c r="D216" s="111">
        <v>1.1283166381629901</v>
      </c>
      <c r="E216" s="111">
        <v>1.1272422108786126</v>
      </c>
      <c r="F216" s="111">
        <v>1.0833333059660315</v>
      </c>
      <c r="G216" s="111">
        <v>1.1445166377537437</v>
      </c>
      <c r="H216" s="111">
        <v>1.1133333052081678</v>
      </c>
      <c r="I216" s="111">
        <v>1.1266666382046726</v>
      </c>
      <c r="J216" s="111">
        <v>1.1158333051450124</v>
      </c>
      <c r="K216" s="111">
        <v>1.1241666382678279</v>
      </c>
      <c r="L216" s="111">
        <v>1.1071166386985472</v>
      </c>
      <c r="M216" s="111">
        <v>1.1181166384206638</v>
      </c>
      <c r="N216" s="111">
        <v>1.1683333038187509</v>
      </c>
      <c r="O216" s="111">
        <v>1.1999999696854502</v>
      </c>
      <c r="P216" s="111">
        <v>1.1261666382173037</v>
      </c>
      <c r="Q216" s="111">
        <v>1.1458333043871487</v>
      </c>
      <c r="R216" s="111">
        <v>1.1213333050060708</v>
      </c>
      <c r="S216" s="111">
        <v>1.0648333064333808</v>
      </c>
      <c r="T216" s="183"/>
      <c r="U216" s="184"/>
      <c r="V216" s="184"/>
      <c r="W216" s="184"/>
      <c r="X216" s="184"/>
      <c r="Y216" s="121"/>
    </row>
    <row r="217" spans="1:25">
      <c r="A217" s="126"/>
      <c r="B217" s="2" t="s">
        <v>155</v>
      </c>
      <c r="C217" s="122"/>
      <c r="D217" s="94">
        <v>1.1286749714872713</v>
      </c>
      <c r="E217" s="94">
        <v>1.1244152473048226</v>
      </c>
      <c r="F217" s="94">
        <v>1.0899999724642839</v>
      </c>
      <c r="G217" s="94">
        <v>1.1480999709965545</v>
      </c>
      <c r="H217" s="94">
        <v>1.1149999718327308</v>
      </c>
      <c r="I217" s="94">
        <v>1.1324999713906436</v>
      </c>
      <c r="J217" s="94">
        <v>1.1124999718958861</v>
      </c>
      <c r="K217" s="94">
        <v>1.1249999715801096</v>
      </c>
      <c r="L217" s="94">
        <v>1.1090499719830405</v>
      </c>
      <c r="M217" s="94">
        <v>1.1172999717746279</v>
      </c>
      <c r="N217" s="94">
        <v>1.1749999703170033</v>
      </c>
      <c r="O217" s="94">
        <v>1.1954999697991298</v>
      </c>
      <c r="P217" s="94">
        <v>1.1244999715927406</v>
      </c>
      <c r="Q217" s="94">
        <v>1.1449999710748671</v>
      </c>
      <c r="R217" s="94">
        <v>1.1264999715422164</v>
      </c>
      <c r="S217" s="94">
        <v>1.0664999730579439</v>
      </c>
      <c r="T217" s="183"/>
      <c r="U217" s="184"/>
      <c r="V217" s="184"/>
      <c r="W217" s="184"/>
      <c r="X217" s="184"/>
      <c r="Y217" s="121"/>
    </row>
    <row r="218" spans="1:25">
      <c r="A218" s="126"/>
      <c r="B218" s="2" t="s">
        <v>156</v>
      </c>
      <c r="C218" s="122"/>
      <c r="D218" s="112">
        <v>3.8546940106762937E-3</v>
      </c>
      <c r="E218" s="112">
        <v>9.3982275769242812E-3</v>
      </c>
      <c r="F218" s="112">
        <v>1.5055452673848885E-2</v>
      </c>
      <c r="G218" s="112">
        <v>4.0142167171843275E-2</v>
      </c>
      <c r="H218" s="112">
        <v>3.1411249844857672E-2</v>
      </c>
      <c r="I218" s="112">
        <v>1.6329931206025678E-2</v>
      </c>
      <c r="J218" s="112">
        <v>1.4634433909313132E-2</v>
      </c>
      <c r="K218" s="112">
        <v>8.6120069042849214E-3</v>
      </c>
      <c r="L218" s="112">
        <v>2.1769833318652863E-2</v>
      </c>
      <c r="M218" s="112">
        <v>4.3650504812653042E-3</v>
      </c>
      <c r="N218" s="112">
        <v>2.7868739250747718E-2</v>
      </c>
      <c r="O218" s="112">
        <v>1.9078783546368328E-2</v>
      </c>
      <c r="P218" s="112">
        <v>2.3455631282698536E-2</v>
      </c>
      <c r="Q218" s="112">
        <v>1.3197221596496233E-2</v>
      </c>
      <c r="R218" s="112">
        <v>1.4137420435445381E-2</v>
      </c>
      <c r="S218" s="112">
        <v>2.1516659668164764E-2</v>
      </c>
      <c r="T218" s="208"/>
      <c r="U218" s="209"/>
      <c r="V218" s="209"/>
      <c r="W218" s="209"/>
      <c r="X218" s="209"/>
      <c r="Y218" s="123"/>
    </row>
    <row r="219" spans="1:25">
      <c r="A219" s="126"/>
      <c r="B219" s="2" t="s">
        <v>93</v>
      </c>
      <c r="C219" s="122"/>
      <c r="D219" s="96">
        <v>3.416322936575776E-3</v>
      </c>
      <c r="E219" s="96">
        <v>8.337363067338446E-3</v>
      </c>
      <c r="F219" s="96">
        <v>1.3897341280783033E-2</v>
      </c>
      <c r="G219" s="96">
        <v>3.5073467564986451E-2</v>
      </c>
      <c r="H219" s="96">
        <v>2.8213698178178988E-2</v>
      </c>
      <c r="I219" s="96">
        <v>1.4494022146645962E-2</v>
      </c>
      <c r="J219" s="96">
        <v>1.3115251034213625E-2</v>
      </c>
      <c r="K219" s="96">
        <v>7.6607921024544291E-3</v>
      </c>
      <c r="L219" s="96">
        <v>1.9663540911320811E-2</v>
      </c>
      <c r="M219" s="96">
        <v>3.9039312458769276E-3</v>
      </c>
      <c r="N219" s="96">
        <v>2.3853415082543197E-2</v>
      </c>
      <c r="O219" s="96">
        <v>1.589898669028246E-2</v>
      </c>
      <c r="P219" s="96">
        <v>2.0827851302564131E-2</v>
      </c>
      <c r="Q219" s="96">
        <v>1.151757550244605E-2</v>
      </c>
      <c r="R219" s="96">
        <v>1.2607687983876339E-2</v>
      </c>
      <c r="S219" s="96">
        <v>2.0206599040589749E-2</v>
      </c>
      <c r="T219" s="148"/>
      <c r="U219" s="2"/>
      <c r="V219" s="2"/>
      <c r="W219" s="2"/>
      <c r="X219" s="2"/>
      <c r="Y219" s="124"/>
    </row>
    <row r="220" spans="1:25">
      <c r="A220" s="126"/>
      <c r="B220" s="104" t="s">
        <v>157</v>
      </c>
      <c r="C220" s="122"/>
      <c r="D220" s="96">
        <v>4.430296910754139E-3</v>
      </c>
      <c r="E220" s="96">
        <v>3.4738390515369755E-3</v>
      </c>
      <c r="F220" s="96">
        <v>-3.5613978061728835E-2</v>
      </c>
      <c r="G220" s="96">
        <v>1.8851577115738705E-2</v>
      </c>
      <c r="H220" s="96">
        <v>-8.9079036080536023E-3</v>
      </c>
      <c r="I220" s="96">
        <v>2.9614628158018963E-3</v>
      </c>
      <c r="J220" s="96">
        <v>-6.6823974035806755E-3</v>
      </c>
      <c r="K220" s="96">
        <v>7.359566113289695E-4</v>
      </c>
      <c r="L220" s="96">
        <v>-1.4441995703176391E-2</v>
      </c>
      <c r="M220" s="96">
        <v>-4.6497684034955133E-3</v>
      </c>
      <c r="N220" s="96">
        <v>4.0053232890350898E-2</v>
      </c>
      <c r="O220" s="96">
        <v>6.8242978147007971E-2</v>
      </c>
      <c r="P220" s="96">
        <v>2.5163615749073109E-3</v>
      </c>
      <c r="Q220" s="96">
        <v>2.0023677050094557E-2</v>
      </c>
      <c r="R220" s="96">
        <v>-1.7862837537402365E-3</v>
      </c>
      <c r="S220" s="96">
        <v>-5.2082723974828493E-2</v>
      </c>
      <c r="T220" s="148"/>
      <c r="U220" s="2"/>
      <c r="V220" s="2"/>
      <c r="W220" s="2"/>
      <c r="X220" s="2"/>
      <c r="Y220" s="124"/>
    </row>
    <row r="221" spans="1:25">
      <c r="B221" s="132"/>
      <c r="C221" s="103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</row>
    <row r="222" spans="1:25">
      <c r="B222" s="135" t="s">
        <v>285</v>
      </c>
      <c r="Y222" s="120" t="s">
        <v>169</v>
      </c>
    </row>
    <row r="223" spans="1:25">
      <c r="A223" s="113" t="s">
        <v>51</v>
      </c>
      <c r="B223" s="101" t="s">
        <v>118</v>
      </c>
      <c r="C223" s="98" t="s">
        <v>119</v>
      </c>
      <c r="D223" s="99" t="s">
        <v>140</v>
      </c>
      <c r="E223" s="14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20">
        <v>1</v>
      </c>
    </row>
    <row r="224" spans="1:25">
      <c r="A224" s="126"/>
      <c r="B224" s="102" t="s">
        <v>141</v>
      </c>
      <c r="C224" s="90" t="s">
        <v>141</v>
      </c>
      <c r="D224" s="146" t="s">
        <v>143</v>
      </c>
      <c r="E224" s="14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20" t="s">
        <v>1</v>
      </c>
    </row>
    <row r="225" spans="1:25">
      <c r="A225" s="126"/>
      <c r="B225" s="102"/>
      <c r="C225" s="90"/>
      <c r="D225" s="91" t="s">
        <v>170</v>
      </c>
      <c r="E225" s="14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20">
        <v>2</v>
      </c>
    </row>
    <row r="226" spans="1:25">
      <c r="A226" s="126"/>
      <c r="B226" s="102"/>
      <c r="C226" s="90"/>
      <c r="D226" s="117"/>
      <c r="E226" s="14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20">
        <v>2</v>
      </c>
    </row>
    <row r="227" spans="1:25">
      <c r="A227" s="126"/>
      <c r="B227" s="101">
        <v>1</v>
      </c>
      <c r="C227" s="97">
        <v>1</v>
      </c>
      <c r="D227" s="106">
        <v>7.4000000000000012</v>
      </c>
      <c r="E227" s="14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20">
        <v>1</v>
      </c>
    </row>
    <row r="228" spans="1:25">
      <c r="A228" s="126"/>
      <c r="B228" s="102">
        <v>1</v>
      </c>
      <c r="C228" s="90">
        <v>2</v>
      </c>
      <c r="D228" s="92">
        <v>7.3</v>
      </c>
      <c r="E228" s="14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20">
        <v>15</v>
      </c>
    </row>
    <row r="229" spans="1:25">
      <c r="A229" s="126"/>
      <c r="B229" s="102">
        <v>1</v>
      </c>
      <c r="C229" s="90">
        <v>3</v>
      </c>
      <c r="D229" s="92">
        <v>7.5</v>
      </c>
      <c r="E229" s="14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20">
        <v>16</v>
      </c>
    </row>
    <row r="230" spans="1:25">
      <c r="A230" s="126"/>
      <c r="B230" s="102">
        <v>1</v>
      </c>
      <c r="C230" s="90">
        <v>4</v>
      </c>
      <c r="D230" s="92">
        <v>7.2000000000000011</v>
      </c>
      <c r="E230" s="14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20">
        <v>7.31666666666667</v>
      </c>
    </row>
    <row r="231" spans="1:25">
      <c r="A231" s="126"/>
      <c r="B231" s="102">
        <v>1</v>
      </c>
      <c r="C231" s="90">
        <v>5</v>
      </c>
      <c r="D231" s="92">
        <v>7.3</v>
      </c>
      <c r="E231" s="14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21"/>
    </row>
    <row r="232" spans="1:25">
      <c r="A232" s="126"/>
      <c r="B232" s="102">
        <v>1</v>
      </c>
      <c r="C232" s="90">
        <v>6</v>
      </c>
      <c r="D232" s="92">
        <v>7.2000000000000011</v>
      </c>
      <c r="E232" s="14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21"/>
    </row>
    <row r="233" spans="1:25">
      <c r="A233" s="126"/>
      <c r="B233" s="103" t="s">
        <v>154</v>
      </c>
      <c r="C233" s="95"/>
      <c r="D233" s="111">
        <v>7.3166666666666673</v>
      </c>
      <c r="E233" s="14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21"/>
    </row>
    <row r="234" spans="1:25">
      <c r="A234" s="126"/>
      <c r="B234" s="2" t="s">
        <v>155</v>
      </c>
      <c r="C234" s="122"/>
      <c r="D234" s="94">
        <v>7.3</v>
      </c>
      <c r="E234" s="14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21"/>
    </row>
    <row r="235" spans="1:25">
      <c r="A235" s="126"/>
      <c r="B235" s="2" t="s">
        <v>156</v>
      </c>
      <c r="C235" s="122"/>
      <c r="D235" s="94">
        <v>0.11690451944500098</v>
      </c>
      <c r="E235" s="183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21"/>
    </row>
    <row r="236" spans="1:25">
      <c r="A236" s="126"/>
      <c r="B236" s="2" t="s">
        <v>93</v>
      </c>
      <c r="C236" s="122"/>
      <c r="D236" s="96">
        <v>1.5977838648519496E-2</v>
      </c>
      <c r="E236" s="14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24"/>
    </row>
    <row r="237" spans="1:25">
      <c r="A237" s="126"/>
      <c r="B237" s="104" t="s">
        <v>157</v>
      </c>
      <c r="C237" s="122"/>
      <c r="D237" s="96">
        <v>-3.3306690738754696E-16</v>
      </c>
      <c r="E237" s="14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24"/>
    </row>
    <row r="238" spans="1:25">
      <c r="B238" s="132"/>
      <c r="C238" s="103"/>
      <c r="D238" s="119"/>
    </row>
    <row r="239" spans="1:25">
      <c r="B239" s="135" t="s">
        <v>286</v>
      </c>
      <c r="Y239" s="120" t="s">
        <v>169</v>
      </c>
    </row>
    <row r="240" spans="1:25">
      <c r="A240" s="113" t="s">
        <v>42</v>
      </c>
      <c r="B240" s="101" t="s">
        <v>118</v>
      </c>
      <c r="C240" s="98" t="s">
        <v>119</v>
      </c>
      <c r="D240" s="99" t="s">
        <v>140</v>
      </c>
      <c r="E240" s="14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20">
        <v>1</v>
      </c>
    </row>
    <row r="241" spans="1:25">
      <c r="A241" s="126"/>
      <c r="B241" s="102" t="s">
        <v>141</v>
      </c>
      <c r="C241" s="90" t="s">
        <v>141</v>
      </c>
      <c r="D241" s="146" t="s">
        <v>143</v>
      </c>
      <c r="E241" s="14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20" t="s">
        <v>3</v>
      </c>
    </row>
    <row r="242" spans="1:25">
      <c r="A242" s="126"/>
      <c r="B242" s="102"/>
      <c r="C242" s="90"/>
      <c r="D242" s="91" t="s">
        <v>170</v>
      </c>
      <c r="E242" s="14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20">
        <v>2</v>
      </c>
    </row>
    <row r="243" spans="1:25">
      <c r="A243" s="126"/>
      <c r="B243" s="102"/>
      <c r="C243" s="90"/>
      <c r="D243" s="117"/>
      <c r="E243" s="14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20">
        <v>2</v>
      </c>
    </row>
    <row r="244" spans="1:25">
      <c r="A244" s="126"/>
      <c r="B244" s="101">
        <v>1</v>
      </c>
      <c r="C244" s="97">
        <v>1</v>
      </c>
      <c r="D244" s="106">
        <v>8</v>
      </c>
      <c r="E244" s="14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20">
        <v>1</v>
      </c>
    </row>
    <row r="245" spans="1:25">
      <c r="A245" s="126"/>
      <c r="B245" s="102">
        <v>1</v>
      </c>
      <c r="C245" s="90">
        <v>2</v>
      </c>
      <c r="D245" s="92">
        <v>7.9</v>
      </c>
      <c r="E245" s="14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20">
        <v>16</v>
      </c>
    </row>
    <row r="246" spans="1:25">
      <c r="A246" s="126"/>
      <c r="B246" s="102">
        <v>1</v>
      </c>
      <c r="C246" s="90">
        <v>3</v>
      </c>
      <c r="D246" s="92">
        <v>8.1999999999999993</v>
      </c>
      <c r="E246" s="14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20">
        <v>16</v>
      </c>
    </row>
    <row r="247" spans="1:25">
      <c r="A247" s="126"/>
      <c r="B247" s="102">
        <v>1</v>
      </c>
      <c r="C247" s="90">
        <v>4</v>
      </c>
      <c r="D247" s="92">
        <v>8</v>
      </c>
      <c r="E247" s="14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20">
        <v>8.0166666666666693</v>
      </c>
    </row>
    <row r="248" spans="1:25">
      <c r="A248" s="126"/>
      <c r="B248" s="102">
        <v>1</v>
      </c>
      <c r="C248" s="90">
        <v>5</v>
      </c>
      <c r="D248" s="92">
        <v>8.1</v>
      </c>
      <c r="E248" s="14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21"/>
    </row>
    <row r="249" spans="1:25">
      <c r="A249" s="126"/>
      <c r="B249" s="102">
        <v>1</v>
      </c>
      <c r="C249" s="90">
        <v>6</v>
      </c>
      <c r="D249" s="92">
        <v>7.9</v>
      </c>
      <c r="E249" s="14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21"/>
    </row>
    <row r="250" spans="1:25">
      <c r="A250" s="126"/>
      <c r="B250" s="103" t="s">
        <v>154</v>
      </c>
      <c r="C250" s="95"/>
      <c r="D250" s="111">
        <v>8.0166666666666675</v>
      </c>
      <c r="E250" s="14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21"/>
    </row>
    <row r="251" spans="1:25">
      <c r="A251" s="126"/>
      <c r="B251" s="2" t="s">
        <v>155</v>
      </c>
      <c r="C251" s="122"/>
      <c r="D251" s="94">
        <v>8</v>
      </c>
      <c r="E251" s="14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21"/>
    </row>
    <row r="252" spans="1:25">
      <c r="A252" s="126"/>
      <c r="B252" s="2" t="s">
        <v>156</v>
      </c>
      <c r="C252" s="122"/>
      <c r="D252" s="94">
        <v>0.1169045194450008</v>
      </c>
      <c r="E252" s="183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21"/>
    </row>
    <row r="253" spans="1:25">
      <c r="A253" s="126"/>
      <c r="B253" s="2" t="s">
        <v>93</v>
      </c>
      <c r="C253" s="122"/>
      <c r="D253" s="96">
        <v>1.4582684338253736E-2</v>
      </c>
      <c r="E253" s="14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24"/>
    </row>
    <row r="254" spans="1:25">
      <c r="A254" s="126"/>
      <c r="B254" s="104" t="s">
        <v>157</v>
      </c>
      <c r="C254" s="122"/>
      <c r="D254" s="96">
        <v>-2.2204460492503131E-16</v>
      </c>
      <c r="E254" s="14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24"/>
    </row>
    <row r="255" spans="1:25">
      <c r="B255" s="132"/>
      <c r="C255" s="103"/>
      <c r="D255" s="119"/>
    </row>
    <row r="256" spans="1:25">
      <c r="B256" s="135" t="s">
        <v>287</v>
      </c>
      <c r="Y256" s="120" t="s">
        <v>169</v>
      </c>
    </row>
    <row r="257" spans="1:25">
      <c r="A257" s="113" t="s">
        <v>8</v>
      </c>
      <c r="B257" s="101" t="s">
        <v>118</v>
      </c>
      <c r="C257" s="98" t="s">
        <v>119</v>
      </c>
      <c r="D257" s="99" t="s">
        <v>140</v>
      </c>
      <c r="E257" s="14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20">
        <v>1</v>
      </c>
    </row>
    <row r="258" spans="1:25">
      <c r="A258" s="126"/>
      <c r="B258" s="102" t="s">
        <v>141</v>
      </c>
      <c r="C258" s="90" t="s">
        <v>141</v>
      </c>
      <c r="D258" s="146" t="s">
        <v>143</v>
      </c>
      <c r="E258" s="14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20" t="s">
        <v>3</v>
      </c>
    </row>
    <row r="259" spans="1:25">
      <c r="A259" s="126"/>
      <c r="B259" s="102"/>
      <c r="C259" s="90"/>
      <c r="D259" s="91" t="s">
        <v>170</v>
      </c>
      <c r="E259" s="14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20">
        <v>2</v>
      </c>
    </row>
    <row r="260" spans="1:25">
      <c r="A260" s="126"/>
      <c r="B260" s="102"/>
      <c r="C260" s="90"/>
      <c r="D260" s="117"/>
      <c r="E260" s="14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20">
        <v>2</v>
      </c>
    </row>
    <row r="261" spans="1:25">
      <c r="A261" s="126"/>
      <c r="B261" s="101">
        <v>1</v>
      </c>
      <c r="C261" s="97">
        <v>1</v>
      </c>
      <c r="D261" s="106">
        <v>0.5</v>
      </c>
      <c r="E261" s="14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20">
        <v>1</v>
      </c>
    </row>
    <row r="262" spans="1:25">
      <c r="A262" s="126"/>
      <c r="B262" s="102">
        <v>1</v>
      </c>
      <c r="C262" s="90">
        <v>2</v>
      </c>
      <c r="D262" s="92">
        <v>0.5</v>
      </c>
      <c r="E262" s="14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20">
        <v>18</v>
      </c>
    </row>
    <row r="263" spans="1:25">
      <c r="A263" s="126"/>
      <c r="B263" s="102">
        <v>1</v>
      </c>
      <c r="C263" s="90">
        <v>3</v>
      </c>
      <c r="D263" s="92">
        <v>0.5</v>
      </c>
      <c r="E263" s="14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20">
        <v>16</v>
      </c>
    </row>
    <row r="264" spans="1:25">
      <c r="A264" s="126"/>
      <c r="B264" s="102">
        <v>1</v>
      </c>
      <c r="C264" s="90">
        <v>4</v>
      </c>
      <c r="D264" s="92">
        <v>0.7</v>
      </c>
      <c r="E264" s="14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20">
        <v>0.55000000000000004</v>
      </c>
    </row>
    <row r="265" spans="1:25">
      <c r="A265" s="126"/>
      <c r="B265" s="102">
        <v>1</v>
      </c>
      <c r="C265" s="90">
        <v>5</v>
      </c>
      <c r="D265" s="92">
        <v>0.6</v>
      </c>
      <c r="E265" s="14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21"/>
    </row>
    <row r="266" spans="1:25">
      <c r="A266" s="126"/>
      <c r="B266" s="102">
        <v>1</v>
      </c>
      <c r="C266" s="90">
        <v>6</v>
      </c>
      <c r="D266" s="92">
        <v>0.5</v>
      </c>
      <c r="E266" s="14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21"/>
    </row>
    <row r="267" spans="1:25">
      <c r="A267" s="126"/>
      <c r="B267" s="103" t="s">
        <v>154</v>
      </c>
      <c r="C267" s="95"/>
      <c r="D267" s="111">
        <v>0.55000000000000004</v>
      </c>
      <c r="E267" s="14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21"/>
    </row>
    <row r="268" spans="1:25">
      <c r="A268" s="126"/>
      <c r="B268" s="2" t="s">
        <v>155</v>
      </c>
      <c r="C268" s="122"/>
      <c r="D268" s="94">
        <v>0.5</v>
      </c>
      <c r="E268" s="14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21"/>
    </row>
    <row r="269" spans="1:25">
      <c r="A269" s="126"/>
      <c r="B269" s="2" t="s">
        <v>156</v>
      </c>
      <c r="C269" s="122"/>
      <c r="D269" s="94">
        <v>8.3666002653407193E-2</v>
      </c>
      <c r="E269" s="183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21"/>
    </row>
    <row r="270" spans="1:25">
      <c r="A270" s="126"/>
      <c r="B270" s="2" t="s">
        <v>93</v>
      </c>
      <c r="C270" s="122"/>
      <c r="D270" s="96">
        <v>0.15212000482437671</v>
      </c>
      <c r="E270" s="14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24"/>
    </row>
    <row r="271" spans="1:25">
      <c r="A271" s="126"/>
      <c r="B271" s="104" t="s">
        <v>157</v>
      </c>
      <c r="C271" s="122"/>
      <c r="D271" s="96">
        <v>0</v>
      </c>
      <c r="E271" s="14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4"/>
    </row>
    <row r="272" spans="1:25">
      <c r="B272" s="132"/>
      <c r="C272" s="103"/>
      <c r="D272" s="119"/>
    </row>
    <row r="273" spans="1:25">
      <c r="B273" s="135" t="s">
        <v>233</v>
      </c>
      <c r="Y273" s="120" t="s">
        <v>169</v>
      </c>
    </row>
    <row r="274" spans="1:25">
      <c r="A274" s="113" t="s">
        <v>52</v>
      </c>
      <c r="B274" s="101" t="s">
        <v>118</v>
      </c>
      <c r="C274" s="98" t="s">
        <v>119</v>
      </c>
      <c r="D274" s="99" t="s">
        <v>140</v>
      </c>
      <c r="E274" s="14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20">
        <v>1</v>
      </c>
    </row>
    <row r="275" spans="1:25">
      <c r="A275" s="126"/>
      <c r="B275" s="102" t="s">
        <v>141</v>
      </c>
      <c r="C275" s="90" t="s">
        <v>141</v>
      </c>
      <c r="D275" s="146" t="s">
        <v>143</v>
      </c>
      <c r="E275" s="14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20" t="s">
        <v>3</v>
      </c>
    </row>
    <row r="276" spans="1:25">
      <c r="A276" s="126"/>
      <c r="B276" s="102"/>
      <c r="C276" s="90"/>
      <c r="D276" s="91" t="s">
        <v>170</v>
      </c>
      <c r="E276" s="14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20">
        <v>2</v>
      </c>
    </row>
    <row r="277" spans="1:25">
      <c r="A277" s="126"/>
      <c r="B277" s="102"/>
      <c r="C277" s="90"/>
      <c r="D277" s="117"/>
      <c r="E277" s="14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20">
        <v>2</v>
      </c>
    </row>
    <row r="278" spans="1:25">
      <c r="A278" s="126"/>
      <c r="B278" s="101">
        <v>1</v>
      </c>
      <c r="C278" s="97">
        <v>1</v>
      </c>
      <c r="D278" s="143" t="s">
        <v>113</v>
      </c>
      <c r="E278" s="14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20">
        <v>1</v>
      </c>
    </row>
    <row r="279" spans="1:25">
      <c r="A279" s="126"/>
      <c r="B279" s="102">
        <v>1</v>
      </c>
      <c r="C279" s="90">
        <v>2</v>
      </c>
      <c r="D279" s="140" t="s">
        <v>113</v>
      </c>
      <c r="E279" s="14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20">
        <v>19</v>
      </c>
    </row>
    <row r="280" spans="1:25">
      <c r="A280" s="126"/>
      <c r="B280" s="102">
        <v>1</v>
      </c>
      <c r="C280" s="90">
        <v>3</v>
      </c>
      <c r="D280" s="140" t="s">
        <v>113</v>
      </c>
      <c r="E280" s="14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20">
        <v>16</v>
      </c>
    </row>
    <row r="281" spans="1:25">
      <c r="A281" s="126"/>
      <c r="B281" s="102">
        <v>1</v>
      </c>
      <c r="C281" s="90">
        <v>4</v>
      </c>
      <c r="D281" s="140" t="s">
        <v>113</v>
      </c>
      <c r="E281" s="14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20" t="s">
        <v>113</v>
      </c>
    </row>
    <row r="282" spans="1:25">
      <c r="A282" s="126"/>
      <c r="B282" s="102">
        <v>1</v>
      </c>
      <c r="C282" s="90">
        <v>5</v>
      </c>
      <c r="D282" s="140" t="s">
        <v>113</v>
      </c>
      <c r="E282" s="14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21"/>
    </row>
    <row r="283" spans="1:25">
      <c r="A283" s="126"/>
      <c r="B283" s="102">
        <v>1</v>
      </c>
      <c r="C283" s="90">
        <v>6</v>
      </c>
      <c r="D283" s="140" t="s">
        <v>113</v>
      </c>
      <c r="E283" s="14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21"/>
    </row>
    <row r="284" spans="1:25">
      <c r="A284" s="126"/>
      <c r="B284" s="103" t="s">
        <v>154</v>
      </c>
      <c r="C284" s="95"/>
      <c r="D284" s="111" t="s">
        <v>334</v>
      </c>
      <c r="E284" s="14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21"/>
    </row>
    <row r="285" spans="1:25">
      <c r="A285" s="126"/>
      <c r="B285" s="2" t="s">
        <v>155</v>
      </c>
      <c r="C285" s="122"/>
      <c r="D285" s="94" t="s">
        <v>334</v>
      </c>
      <c r="E285" s="14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21"/>
    </row>
    <row r="286" spans="1:25">
      <c r="A286" s="126"/>
      <c r="B286" s="2" t="s">
        <v>156</v>
      </c>
      <c r="C286" s="122"/>
      <c r="D286" s="94" t="s">
        <v>334</v>
      </c>
      <c r="E286" s="183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21"/>
    </row>
    <row r="287" spans="1:25">
      <c r="A287" s="126"/>
      <c r="B287" s="2" t="s">
        <v>93</v>
      </c>
      <c r="C287" s="122"/>
      <c r="D287" s="96" t="s">
        <v>334</v>
      </c>
      <c r="E287" s="14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24"/>
    </row>
    <row r="288" spans="1:25">
      <c r="A288" s="126"/>
      <c r="B288" s="104" t="s">
        <v>157</v>
      </c>
      <c r="C288" s="122"/>
      <c r="D288" s="96" t="s">
        <v>334</v>
      </c>
      <c r="E288" s="14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24"/>
    </row>
    <row r="289" spans="1:25">
      <c r="B289" s="132"/>
      <c r="C289" s="103"/>
      <c r="D289" s="119"/>
    </row>
    <row r="290" spans="1:25">
      <c r="B290" s="135" t="s">
        <v>288</v>
      </c>
      <c r="Y290" s="120" t="s">
        <v>169</v>
      </c>
    </row>
    <row r="291" spans="1:25">
      <c r="A291" s="113" t="s">
        <v>53</v>
      </c>
      <c r="B291" s="101" t="s">
        <v>118</v>
      </c>
      <c r="C291" s="98" t="s">
        <v>119</v>
      </c>
      <c r="D291" s="99" t="s">
        <v>140</v>
      </c>
      <c r="E291" s="14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20">
        <v>1</v>
      </c>
    </row>
    <row r="292" spans="1:25">
      <c r="A292" s="126"/>
      <c r="B292" s="102" t="s">
        <v>141</v>
      </c>
      <c r="C292" s="90" t="s">
        <v>141</v>
      </c>
      <c r="D292" s="146" t="s">
        <v>143</v>
      </c>
      <c r="E292" s="14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20" t="s">
        <v>1</v>
      </c>
    </row>
    <row r="293" spans="1:25">
      <c r="A293" s="126"/>
      <c r="B293" s="102"/>
      <c r="C293" s="90"/>
      <c r="D293" s="91" t="s">
        <v>170</v>
      </c>
      <c r="E293" s="14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20">
        <v>3</v>
      </c>
    </row>
    <row r="294" spans="1:25">
      <c r="A294" s="126"/>
      <c r="B294" s="102"/>
      <c r="C294" s="90"/>
      <c r="D294" s="117"/>
      <c r="E294" s="14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20">
        <v>3</v>
      </c>
    </row>
    <row r="295" spans="1:25">
      <c r="A295" s="126"/>
      <c r="B295" s="101">
        <v>1</v>
      </c>
      <c r="C295" s="97">
        <v>1</v>
      </c>
      <c r="D295" s="207">
        <v>0.25</v>
      </c>
      <c r="E295" s="208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10">
        <v>1</v>
      </c>
    </row>
    <row r="296" spans="1:25">
      <c r="A296" s="126"/>
      <c r="B296" s="102">
        <v>1</v>
      </c>
      <c r="C296" s="90">
        <v>2</v>
      </c>
      <c r="D296" s="211">
        <v>0.25</v>
      </c>
      <c r="E296" s="208"/>
      <c r="F296" s="209"/>
      <c r="G296" s="209"/>
      <c r="H296" s="209"/>
      <c r="I296" s="209"/>
      <c r="J296" s="209"/>
      <c r="K296" s="209"/>
      <c r="L296" s="209"/>
      <c r="M296" s="209"/>
      <c r="N296" s="209"/>
      <c r="O296" s="209"/>
      <c r="P296" s="209"/>
      <c r="Q296" s="209"/>
      <c r="R296" s="209"/>
      <c r="S296" s="209"/>
      <c r="T296" s="209"/>
      <c r="U296" s="209"/>
      <c r="V296" s="209"/>
      <c r="W296" s="209"/>
      <c r="X296" s="209"/>
      <c r="Y296" s="210">
        <v>3</v>
      </c>
    </row>
    <row r="297" spans="1:25">
      <c r="A297" s="126"/>
      <c r="B297" s="102">
        <v>1</v>
      </c>
      <c r="C297" s="90">
        <v>3</v>
      </c>
      <c r="D297" s="211">
        <v>0.25</v>
      </c>
      <c r="E297" s="208"/>
      <c r="F297" s="209"/>
      <c r="G297" s="209"/>
      <c r="H297" s="209"/>
      <c r="I297" s="209"/>
      <c r="J297" s="209"/>
      <c r="K297" s="209"/>
      <c r="L297" s="209"/>
      <c r="M297" s="209"/>
      <c r="N297" s="209"/>
      <c r="O297" s="209"/>
      <c r="P297" s="209"/>
      <c r="Q297" s="209"/>
      <c r="R297" s="209"/>
      <c r="S297" s="209"/>
      <c r="T297" s="209"/>
      <c r="U297" s="209"/>
      <c r="V297" s="209"/>
      <c r="W297" s="209"/>
      <c r="X297" s="209"/>
      <c r="Y297" s="210">
        <v>16</v>
      </c>
    </row>
    <row r="298" spans="1:25">
      <c r="A298" s="126"/>
      <c r="B298" s="102">
        <v>1</v>
      </c>
      <c r="C298" s="90">
        <v>4</v>
      </c>
      <c r="D298" s="211">
        <v>0.25</v>
      </c>
      <c r="E298" s="208"/>
      <c r="F298" s="209"/>
      <c r="G298" s="209"/>
      <c r="H298" s="209"/>
      <c r="I298" s="209"/>
      <c r="J298" s="209"/>
      <c r="K298" s="209"/>
      <c r="L298" s="209"/>
      <c r="M298" s="209"/>
      <c r="N298" s="209"/>
      <c r="O298" s="209"/>
      <c r="P298" s="209"/>
      <c r="Q298" s="209"/>
      <c r="R298" s="209"/>
      <c r="S298" s="209"/>
      <c r="T298" s="209"/>
      <c r="U298" s="209"/>
      <c r="V298" s="209"/>
      <c r="W298" s="209"/>
      <c r="X298" s="209"/>
      <c r="Y298" s="210">
        <v>0.24833333333333299</v>
      </c>
    </row>
    <row r="299" spans="1:25">
      <c r="A299" s="126"/>
      <c r="B299" s="102">
        <v>1</v>
      </c>
      <c r="C299" s="90">
        <v>5</v>
      </c>
      <c r="D299" s="211">
        <v>0.25</v>
      </c>
      <c r="E299" s="208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123"/>
    </row>
    <row r="300" spans="1:25">
      <c r="A300" s="126"/>
      <c r="B300" s="102">
        <v>1</v>
      </c>
      <c r="C300" s="90">
        <v>6</v>
      </c>
      <c r="D300" s="211">
        <v>0.24</v>
      </c>
      <c r="E300" s="208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123"/>
    </row>
    <row r="301" spans="1:25">
      <c r="A301" s="126"/>
      <c r="B301" s="103" t="s">
        <v>154</v>
      </c>
      <c r="C301" s="95"/>
      <c r="D301" s="212">
        <v>0.24833333333333332</v>
      </c>
      <c r="E301" s="208"/>
      <c r="F301" s="209"/>
      <c r="G301" s="209"/>
      <c r="H301" s="209"/>
      <c r="I301" s="209"/>
      <c r="J301" s="209"/>
      <c r="K301" s="209"/>
      <c r="L301" s="209"/>
      <c r="M301" s="209"/>
      <c r="N301" s="209"/>
      <c r="O301" s="209"/>
      <c r="P301" s="209"/>
      <c r="Q301" s="209"/>
      <c r="R301" s="209"/>
      <c r="S301" s="209"/>
      <c r="T301" s="209"/>
      <c r="U301" s="209"/>
      <c r="V301" s="209"/>
      <c r="W301" s="209"/>
      <c r="X301" s="209"/>
      <c r="Y301" s="123"/>
    </row>
    <row r="302" spans="1:25">
      <c r="A302" s="126"/>
      <c r="B302" s="2" t="s">
        <v>155</v>
      </c>
      <c r="C302" s="122"/>
      <c r="D302" s="112">
        <v>0.25</v>
      </c>
      <c r="E302" s="208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123"/>
    </row>
    <row r="303" spans="1:25">
      <c r="A303" s="126"/>
      <c r="B303" s="2" t="s">
        <v>156</v>
      </c>
      <c r="C303" s="122"/>
      <c r="D303" s="112">
        <v>4.0824829046386332E-3</v>
      </c>
      <c r="E303" s="14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23"/>
    </row>
    <row r="304" spans="1:25">
      <c r="A304" s="126"/>
      <c r="B304" s="2" t="s">
        <v>93</v>
      </c>
      <c r="C304" s="122"/>
      <c r="D304" s="96">
        <v>1.64395284750549E-2</v>
      </c>
      <c r="E304" s="14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24"/>
    </row>
    <row r="305" spans="1:25">
      <c r="A305" s="126"/>
      <c r="B305" s="104" t="s">
        <v>157</v>
      </c>
      <c r="C305" s="122"/>
      <c r="D305" s="96">
        <v>1.3322676295501878E-15</v>
      </c>
      <c r="E305" s="14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24"/>
    </row>
    <row r="306" spans="1:25">
      <c r="B306" s="132"/>
      <c r="C306" s="103"/>
      <c r="D306" s="119"/>
    </row>
    <row r="307" spans="1:25">
      <c r="B307" s="135" t="s">
        <v>289</v>
      </c>
      <c r="Y307" s="120" t="s">
        <v>169</v>
      </c>
    </row>
    <row r="308" spans="1:25">
      <c r="A308" s="113" t="s">
        <v>17</v>
      </c>
      <c r="B308" s="101" t="s">
        <v>118</v>
      </c>
      <c r="C308" s="98" t="s">
        <v>119</v>
      </c>
      <c r="D308" s="99" t="s">
        <v>140</v>
      </c>
      <c r="E308" s="14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20">
        <v>1</v>
      </c>
    </row>
    <row r="309" spans="1:25">
      <c r="A309" s="126"/>
      <c r="B309" s="102" t="s">
        <v>141</v>
      </c>
      <c r="C309" s="90" t="s">
        <v>141</v>
      </c>
      <c r="D309" s="146" t="s">
        <v>143</v>
      </c>
      <c r="E309" s="14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20" t="s">
        <v>3</v>
      </c>
    </row>
    <row r="310" spans="1:25">
      <c r="A310" s="126"/>
      <c r="B310" s="102"/>
      <c r="C310" s="90"/>
      <c r="D310" s="91" t="s">
        <v>170</v>
      </c>
      <c r="E310" s="14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20">
        <v>2</v>
      </c>
    </row>
    <row r="311" spans="1:25">
      <c r="A311" s="126"/>
      <c r="B311" s="102"/>
      <c r="C311" s="90"/>
      <c r="D311" s="117"/>
      <c r="E311" s="14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20">
        <v>2</v>
      </c>
    </row>
    <row r="312" spans="1:25">
      <c r="A312" s="126"/>
      <c r="B312" s="101">
        <v>1</v>
      </c>
      <c r="C312" s="97">
        <v>1</v>
      </c>
      <c r="D312" s="106">
        <v>9</v>
      </c>
      <c r="E312" s="14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20">
        <v>1</v>
      </c>
    </row>
    <row r="313" spans="1:25">
      <c r="A313" s="126"/>
      <c r="B313" s="102">
        <v>1</v>
      </c>
      <c r="C313" s="90">
        <v>2</v>
      </c>
      <c r="D313" s="92">
        <v>9</v>
      </c>
      <c r="E313" s="14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20">
        <v>4</v>
      </c>
    </row>
    <row r="314" spans="1:25">
      <c r="A314" s="126"/>
      <c r="B314" s="102">
        <v>1</v>
      </c>
      <c r="C314" s="90">
        <v>3</v>
      </c>
      <c r="D314" s="92">
        <v>9</v>
      </c>
      <c r="E314" s="14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20">
        <v>16</v>
      </c>
    </row>
    <row r="315" spans="1:25">
      <c r="A315" s="126"/>
      <c r="B315" s="102">
        <v>1</v>
      </c>
      <c r="C315" s="90">
        <v>4</v>
      </c>
      <c r="D315" s="92">
        <v>9</v>
      </c>
      <c r="E315" s="14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20">
        <v>9</v>
      </c>
    </row>
    <row r="316" spans="1:25">
      <c r="A316" s="126"/>
      <c r="B316" s="102">
        <v>1</v>
      </c>
      <c r="C316" s="90">
        <v>5</v>
      </c>
      <c r="D316" s="92">
        <v>9</v>
      </c>
      <c r="E316" s="14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21"/>
    </row>
    <row r="317" spans="1:25">
      <c r="A317" s="126"/>
      <c r="B317" s="102">
        <v>1</v>
      </c>
      <c r="C317" s="90">
        <v>6</v>
      </c>
      <c r="D317" s="92">
        <v>9</v>
      </c>
      <c r="E317" s="14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21"/>
    </row>
    <row r="318" spans="1:25">
      <c r="A318" s="126"/>
      <c r="B318" s="103" t="s">
        <v>154</v>
      </c>
      <c r="C318" s="95"/>
      <c r="D318" s="111">
        <v>9</v>
      </c>
      <c r="E318" s="14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21"/>
    </row>
    <row r="319" spans="1:25">
      <c r="A319" s="126"/>
      <c r="B319" s="2" t="s">
        <v>155</v>
      </c>
      <c r="C319" s="122"/>
      <c r="D319" s="94">
        <v>9</v>
      </c>
      <c r="E319" s="14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21"/>
    </row>
    <row r="320" spans="1:25">
      <c r="A320" s="126"/>
      <c r="B320" s="2" t="s">
        <v>156</v>
      </c>
      <c r="C320" s="122"/>
      <c r="D320" s="94">
        <v>0</v>
      </c>
      <c r="E320" s="183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21"/>
    </row>
    <row r="321" spans="1:25">
      <c r="A321" s="126"/>
      <c r="B321" s="2" t="s">
        <v>93</v>
      </c>
      <c r="C321" s="122"/>
      <c r="D321" s="96">
        <v>0</v>
      </c>
      <c r="E321" s="14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24"/>
    </row>
    <row r="322" spans="1:25">
      <c r="A322" s="126"/>
      <c r="B322" s="104" t="s">
        <v>157</v>
      </c>
      <c r="C322" s="122"/>
      <c r="D322" s="96">
        <v>0</v>
      </c>
      <c r="E322" s="14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24"/>
    </row>
    <row r="323" spans="1:25">
      <c r="B323" s="132"/>
      <c r="C323" s="103"/>
      <c r="D323" s="119"/>
    </row>
    <row r="324" spans="1:25">
      <c r="B324" s="135" t="s">
        <v>290</v>
      </c>
      <c r="Y324" s="120" t="s">
        <v>169</v>
      </c>
    </row>
    <row r="325" spans="1:25">
      <c r="A325" s="113" t="s">
        <v>20</v>
      </c>
      <c r="B325" s="101" t="s">
        <v>118</v>
      </c>
      <c r="C325" s="98" t="s">
        <v>119</v>
      </c>
      <c r="D325" s="99" t="s">
        <v>140</v>
      </c>
      <c r="E325" s="14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20">
        <v>1</v>
      </c>
    </row>
    <row r="326" spans="1:25">
      <c r="A326" s="126"/>
      <c r="B326" s="102" t="s">
        <v>141</v>
      </c>
      <c r="C326" s="90" t="s">
        <v>141</v>
      </c>
      <c r="D326" s="146" t="s">
        <v>143</v>
      </c>
      <c r="E326" s="14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20" t="s">
        <v>3</v>
      </c>
    </row>
    <row r="327" spans="1:25">
      <c r="A327" s="126"/>
      <c r="B327" s="102"/>
      <c r="C327" s="90"/>
      <c r="D327" s="91" t="s">
        <v>170</v>
      </c>
      <c r="E327" s="14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20">
        <v>1</v>
      </c>
    </row>
    <row r="328" spans="1:25">
      <c r="A328" s="126"/>
      <c r="B328" s="102"/>
      <c r="C328" s="90"/>
      <c r="D328" s="117"/>
      <c r="E328" s="14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20">
        <v>1</v>
      </c>
    </row>
    <row r="329" spans="1:25">
      <c r="A329" s="126"/>
      <c r="B329" s="101">
        <v>1</v>
      </c>
      <c r="C329" s="97">
        <v>1</v>
      </c>
      <c r="D329" s="193">
        <v>19.399999999999999</v>
      </c>
      <c r="E329" s="194"/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6">
        <v>1</v>
      </c>
    </row>
    <row r="330" spans="1:25">
      <c r="A330" s="126"/>
      <c r="B330" s="102">
        <v>1</v>
      </c>
      <c r="C330" s="90">
        <v>2</v>
      </c>
      <c r="D330" s="197">
        <v>19.399999999999999</v>
      </c>
      <c r="E330" s="194"/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6">
        <v>5</v>
      </c>
    </row>
    <row r="331" spans="1:25">
      <c r="A331" s="126"/>
      <c r="B331" s="102">
        <v>1</v>
      </c>
      <c r="C331" s="90">
        <v>3</v>
      </c>
      <c r="D331" s="197">
        <v>19.899999999999999</v>
      </c>
      <c r="E331" s="194"/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6">
        <v>16</v>
      </c>
    </row>
    <row r="332" spans="1:25">
      <c r="A332" s="126"/>
      <c r="B332" s="102">
        <v>1</v>
      </c>
      <c r="C332" s="90">
        <v>4</v>
      </c>
      <c r="D332" s="197">
        <v>19.5</v>
      </c>
      <c r="E332" s="194"/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6">
        <v>19.55</v>
      </c>
    </row>
    <row r="333" spans="1:25">
      <c r="A333" s="126"/>
      <c r="B333" s="102">
        <v>1</v>
      </c>
      <c r="C333" s="90">
        <v>5</v>
      </c>
      <c r="D333" s="197">
        <v>19.5</v>
      </c>
      <c r="E333" s="194"/>
      <c r="F333" s="195"/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8"/>
    </row>
    <row r="334" spans="1:25">
      <c r="A334" s="126"/>
      <c r="B334" s="102">
        <v>1</v>
      </c>
      <c r="C334" s="90">
        <v>6</v>
      </c>
      <c r="D334" s="197">
        <v>19.600000000000001</v>
      </c>
      <c r="E334" s="194"/>
      <c r="F334" s="195"/>
      <c r="G334" s="195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8"/>
    </row>
    <row r="335" spans="1:25">
      <c r="A335" s="126"/>
      <c r="B335" s="103" t="s">
        <v>154</v>
      </c>
      <c r="C335" s="95"/>
      <c r="D335" s="199">
        <v>19.549999999999997</v>
      </c>
      <c r="E335" s="194"/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8"/>
    </row>
    <row r="336" spans="1:25">
      <c r="A336" s="126"/>
      <c r="B336" s="2" t="s">
        <v>155</v>
      </c>
      <c r="C336" s="122"/>
      <c r="D336" s="200">
        <v>19.5</v>
      </c>
      <c r="E336" s="194"/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8"/>
    </row>
    <row r="337" spans="1:25">
      <c r="A337" s="126"/>
      <c r="B337" s="2" t="s">
        <v>156</v>
      </c>
      <c r="C337" s="122"/>
      <c r="D337" s="200">
        <v>0.18708286933869708</v>
      </c>
      <c r="E337" s="194"/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8"/>
    </row>
    <row r="338" spans="1:25">
      <c r="A338" s="126"/>
      <c r="B338" s="2" t="s">
        <v>93</v>
      </c>
      <c r="C338" s="122"/>
      <c r="D338" s="96">
        <v>9.5694562321584197E-3</v>
      </c>
      <c r="E338" s="14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24"/>
    </row>
    <row r="339" spans="1:25">
      <c r="A339" s="126"/>
      <c r="B339" s="104" t="s">
        <v>157</v>
      </c>
      <c r="C339" s="122"/>
      <c r="D339" s="96">
        <v>-2.2204460492503131E-16</v>
      </c>
      <c r="E339" s="14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24"/>
    </row>
    <row r="340" spans="1:25">
      <c r="B340" s="132"/>
      <c r="C340" s="103"/>
      <c r="D340" s="119"/>
    </row>
    <row r="341" spans="1:25">
      <c r="B341" s="135" t="s">
        <v>291</v>
      </c>
      <c r="Y341" s="120" t="s">
        <v>169</v>
      </c>
    </row>
    <row r="342" spans="1:25">
      <c r="A342" s="113" t="s">
        <v>54</v>
      </c>
      <c r="B342" s="101" t="s">
        <v>118</v>
      </c>
      <c r="C342" s="98" t="s">
        <v>119</v>
      </c>
      <c r="D342" s="99" t="s">
        <v>140</v>
      </c>
      <c r="E342" s="14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20">
        <v>1</v>
      </c>
    </row>
    <row r="343" spans="1:25">
      <c r="A343" s="126"/>
      <c r="B343" s="102" t="s">
        <v>141</v>
      </c>
      <c r="C343" s="90" t="s">
        <v>141</v>
      </c>
      <c r="D343" s="146" t="s">
        <v>143</v>
      </c>
      <c r="E343" s="14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20" t="s">
        <v>1</v>
      </c>
    </row>
    <row r="344" spans="1:25">
      <c r="A344" s="126"/>
      <c r="B344" s="102"/>
      <c r="C344" s="90"/>
      <c r="D344" s="91" t="s">
        <v>170</v>
      </c>
      <c r="E344" s="14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20">
        <v>2</v>
      </c>
    </row>
    <row r="345" spans="1:25">
      <c r="A345" s="126"/>
      <c r="B345" s="102"/>
      <c r="C345" s="90"/>
      <c r="D345" s="117"/>
      <c r="E345" s="14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20">
        <v>2</v>
      </c>
    </row>
    <row r="346" spans="1:25">
      <c r="A346" s="126"/>
      <c r="B346" s="101">
        <v>1</v>
      </c>
      <c r="C346" s="97">
        <v>1</v>
      </c>
      <c r="D346" s="106">
        <v>1.5</v>
      </c>
      <c r="E346" s="14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20">
        <v>1</v>
      </c>
    </row>
    <row r="347" spans="1:25">
      <c r="A347" s="126"/>
      <c r="B347" s="102">
        <v>1</v>
      </c>
      <c r="C347" s="90">
        <v>2</v>
      </c>
      <c r="D347" s="92">
        <v>1.5</v>
      </c>
      <c r="E347" s="14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20">
        <v>7</v>
      </c>
    </row>
    <row r="348" spans="1:25">
      <c r="A348" s="126"/>
      <c r="B348" s="102">
        <v>1</v>
      </c>
      <c r="C348" s="90">
        <v>3</v>
      </c>
      <c r="D348" s="92">
        <v>1.6</v>
      </c>
      <c r="E348" s="14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20">
        <v>16</v>
      </c>
    </row>
    <row r="349" spans="1:25">
      <c r="A349" s="126"/>
      <c r="B349" s="102">
        <v>1</v>
      </c>
      <c r="C349" s="90">
        <v>4</v>
      </c>
      <c r="D349" s="92">
        <v>1.5</v>
      </c>
      <c r="E349" s="14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20">
        <v>1.5166666666666699</v>
      </c>
    </row>
    <row r="350" spans="1:25">
      <c r="A350" s="126"/>
      <c r="B350" s="102">
        <v>1</v>
      </c>
      <c r="C350" s="90">
        <v>5</v>
      </c>
      <c r="D350" s="92">
        <v>1.5</v>
      </c>
      <c r="E350" s="14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21"/>
    </row>
    <row r="351" spans="1:25">
      <c r="A351" s="126"/>
      <c r="B351" s="102">
        <v>1</v>
      </c>
      <c r="C351" s="90">
        <v>6</v>
      </c>
      <c r="D351" s="92">
        <v>1.5</v>
      </c>
      <c r="E351" s="14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21"/>
    </row>
    <row r="352" spans="1:25">
      <c r="A352" s="126"/>
      <c r="B352" s="103" t="s">
        <v>154</v>
      </c>
      <c r="C352" s="95"/>
      <c r="D352" s="111">
        <v>1.5166666666666666</v>
      </c>
      <c r="E352" s="14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21"/>
    </row>
    <row r="353" spans="1:25">
      <c r="A353" s="126"/>
      <c r="B353" s="2" t="s">
        <v>155</v>
      </c>
      <c r="C353" s="122"/>
      <c r="D353" s="94">
        <v>1.5</v>
      </c>
      <c r="E353" s="14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21"/>
    </row>
    <row r="354" spans="1:25">
      <c r="A354" s="126"/>
      <c r="B354" s="2" t="s">
        <v>156</v>
      </c>
      <c r="C354" s="122"/>
      <c r="D354" s="94">
        <v>4.0824829046386339E-2</v>
      </c>
      <c r="E354" s="183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21"/>
    </row>
    <row r="355" spans="1:25">
      <c r="A355" s="126"/>
      <c r="B355" s="2" t="s">
        <v>93</v>
      </c>
      <c r="C355" s="122"/>
      <c r="D355" s="96">
        <v>2.6917469700914069E-2</v>
      </c>
      <c r="E355" s="14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24"/>
    </row>
    <row r="356" spans="1:25">
      <c r="A356" s="126"/>
      <c r="B356" s="104" t="s">
        <v>157</v>
      </c>
      <c r="C356" s="122"/>
      <c r="D356" s="96">
        <v>-2.2204460492503131E-15</v>
      </c>
      <c r="E356" s="14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24"/>
    </row>
    <row r="357" spans="1:25">
      <c r="B357" s="132"/>
      <c r="C357" s="103"/>
      <c r="D357" s="119"/>
    </row>
    <row r="358" spans="1:25">
      <c r="B358" s="135" t="s">
        <v>292</v>
      </c>
      <c r="Y358" s="120" t="s">
        <v>169</v>
      </c>
    </row>
    <row r="359" spans="1:25">
      <c r="A359" s="113" t="s">
        <v>55</v>
      </c>
      <c r="B359" s="101" t="s">
        <v>118</v>
      </c>
      <c r="C359" s="98" t="s">
        <v>119</v>
      </c>
      <c r="D359" s="99" t="s">
        <v>140</v>
      </c>
      <c r="E359" s="14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20">
        <v>1</v>
      </c>
    </row>
    <row r="360" spans="1:25">
      <c r="A360" s="126"/>
      <c r="B360" s="102" t="s">
        <v>141</v>
      </c>
      <c r="C360" s="90" t="s">
        <v>141</v>
      </c>
      <c r="D360" s="146" t="s">
        <v>143</v>
      </c>
      <c r="E360" s="14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20" t="s">
        <v>1</v>
      </c>
    </row>
    <row r="361" spans="1:25">
      <c r="A361" s="126"/>
      <c r="B361" s="102"/>
      <c r="C361" s="90"/>
      <c r="D361" s="91" t="s">
        <v>170</v>
      </c>
      <c r="E361" s="14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20">
        <v>3</v>
      </c>
    </row>
    <row r="362" spans="1:25">
      <c r="A362" s="126"/>
      <c r="B362" s="102"/>
      <c r="C362" s="90"/>
      <c r="D362" s="117"/>
      <c r="E362" s="14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20">
        <v>3</v>
      </c>
    </row>
    <row r="363" spans="1:25">
      <c r="A363" s="126"/>
      <c r="B363" s="101">
        <v>1</v>
      </c>
      <c r="C363" s="97">
        <v>1</v>
      </c>
      <c r="D363" s="207">
        <v>4.4600000000000001E-2</v>
      </c>
      <c r="E363" s="208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10">
        <v>1</v>
      </c>
    </row>
    <row r="364" spans="1:25">
      <c r="A364" s="126"/>
      <c r="B364" s="102">
        <v>1</v>
      </c>
      <c r="C364" s="90">
        <v>2</v>
      </c>
      <c r="D364" s="211">
        <v>4.4400000000000002E-2</v>
      </c>
      <c r="E364" s="208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10">
        <v>8</v>
      </c>
    </row>
    <row r="365" spans="1:25">
      <c r="A365" s="126"/>
      <c r="B365" s="102">
        <v>1</v>
      </c>
      <c r="C365" s="90">
        <v>3</v>
      </c>
      <c r="D365" s="211">
        <v>4.5399999999999996E-2</v>
      </c>
      <c r="E365" s="208"/>
      <c r="F365" s="209"/>
      <c r="G365" s="209"/>
      <c r="H365" s="209"/>
      <c r="I365" s="209"/>
      <c r="J365" s="209"/>
      <c r="K365" s="209"/>
      <c r="L365" s="209"/>
      <c r="M365" s="209"/>
      <c r="N365" s="209"/>
      <c r="O365" s="209"/>
      <c r="P365" s="209"/>
      <c r="Q365" s="209"/>
      <c r="R365" s="209"/>
      <c r="S365" s="209"/>
      <c r="T365" s="209"/>
      <c r="U365" s="209"/>
      <c r="V365" s="209"/>
      <c r="W365" s="209"/>
      <c r="X365" s="209"/>
      <c r="Y365" s="210">
        <v>16</v>
      </c>
    </row>
    <row r="366" spans="1:25">
      <c r="A366" s="126"/>
      <c r="B366" s="102">
        <v>1</v>
      </c>
      <c r="C366" s="90">
        <v>4</v>
      </c>
      <c r="D366" s="211">
        <v>4.3700000000000003E-2</v>
      </c>
      <c r="E366" s="208"/>
      <c r="F366" s="209"/>
      <c r="G366" s="209"/>
      <c r="H366" s="209"/>
      <c r="I366" s="209"/>
      <c r="J366" s="209"/>
      <c r="K366" s="209"/>
      <c r="L366" s="209"/>
      <c r="M366" s="209"/>
      <c r="N366" s="209"/>
      <c r="O366" s="209"/>
      <c r="P366" s="209"/>
      <c r="Q366" s="209"/>
      <c r="R366" s="209"/>
      <c r="S366" s="209"/>
      <c r="T366" s="209"/>
      <c r="U366" s="209"/>
      <c r="V366" s="209"/>
      <c r="W366" s="209"/>
      <c r="X366" s="209"/>
      <c r="Y366" s="210">
        <v>4.4316666666666699E-2</v>
      </c>
    </row>
    <row r="367" spans="1:25">
      <c r="A367" s="126"/>
      <c r="B367" s="102">
        <v>1</v>
      </c>
      <c r="C367" s="90">
        <v>5</v>
      </c>
      <c r="D367" s="211">
        <v>4.41E-2</v>
      </c>
      <c r="E367" s="208"/>
      <c r="F367" s="209"/>
      <c r="G367" s="209"/>
      <c r="H367" s="209"/>
      <c r="I367" s="209"/>
      <c r="J367" s="209"/>
      <c r="K367" s="209"/>
      <c r="L367" s="209"/>
      <c r="M367" s="209"/>
      <c r="N367" s="209"/>
      <c r="O367" s="209"/>
      <c r="P367" s="209"/>
      <c r="Q367" s="209"/>
      <c r="R367" s="209"/>
      <c r="S367" s="209"/>
      <c r="T367" s="209"/>
      <c r="U367" s="209"/>
      <c r="V367" s="209"/>
      <c r="W367" s="209"/>
      <c r="X367" s="209"/>
      <c r="Y367" s="123"/>
    </row>
    <row r="368" spans="1:25">
      <c r="A368" s="126"/>
      <c r="B368" s="102">
        <v>1</v>
      </c>
      <c r="C368" s="90">
        <v>6</v>
      </c>
      <c r="D368" s="211">
        <v>4.3700000000000003E-2</v>
      </c>
      <c r="E368" s="208"/>
      <c r="F368" s="209"/>
      <c r="G368" s="209"/>
      <c r="H368" s="209"/>
      <c r="I368" s="209"/>
      <c r="J368" s="209"/>
      <c r="K368" s="209"/>
      <c r="L368" s="209"/>
      <c r="M368" s="209"/>
      <c r="N368" s="209"/>
      <c r="O368" s="209"/>
      <c r="P368" s="209"/>
      <c r="Q368" s="209"/>
      <c r="R368" s="209"/>
      <c r="S368" s="209"/>
      <c r="T368" s="209"/>
      <c r="U368" s="209"/>
      <c r="V368" s="209"/>
      <c r="W368" s="209"/>
      <c r="X368" s="209"/>
      <c r="Y368" s="123"/>
    </row>
    <row r="369" spans="1:25">
      <c r="A369" s="126"/>
      <c r="B369" s="103" t="s">
        <v>154</v>
      </c>
      <c r="C369" s="95"/>
      <c r="D369" s="212">
        <v>4.4316666666666664E-2</v>
      </c>
      <c r="E369" s="208"/>
      <c r="F369" s="209"/>
      <c r="G369" s="209"/>
      <c r="H369" s="209"/>
      <c r="I369" s="209"/>
      <c r="J369" s="209"/>
      <c r="K369" s="209"/>
      <c r="L369" s="209"/>
      <c r="M369" s="209"/>
      <c r="N369" s="209"/>
      <c r="O369" s="209"/>
      <c r="P369" s="209"/>
      <c r="Q369" s="209"/>
      <c r="R369" s="209"/>
      <c r="S369" s="209"/>
      <c r="T369" s="209"/>
      <c r="U369" s="209"/>
      <c r="V369" s="209"/>
      <c r="W369" s="209"/>
      <c r="X369" s="209"/>
      <c r="Y369" s="123"/>
    </row>
    <row r="370" spans="1:25">
      <c r="A370" s="126"/>
      <c r="B370" s="2" t="s">
        <v>155</v>
      </c>
      <c r="C370" s="122"/>
      <c r="D370" s="112">
        <v>4.4249999999999998E-2</v>
      </c>
      <c r="E370" s="208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123"/>
    </row>
    <row r="371" spans="1:25">
      <c r="A371" s="126"/>
      <c r="B371" s="2" t="s">
        <v>156</v>
      </c>
      <c r="C371" s="122"/>
      <c r="D371" s="112">
        <v>6.4316923641189784E-4</v>
      </c>
      <c r="E371" s="14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23"/>
    </row>
    <row r="372" spans="1:25">
      <c r="A372" s="126"/>
      <c r="B372" s="2" t="s">
        <v>93</v>
      </c>
      <c r="C372" s="122"/>
      <c r="D372" s="96">
        <v>1.451303278853474E-2</v>
      </c>
      <c r="E372" s="14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24"/>
    </row>
    <row r="373" spans="1:25">
      <c r="A373" s="126"/>
      <c r="B373" s="104" t="s">
        <v>157</v>
      </c>
      <c r="C373" s="122"/>
      <c r="D373" s="96">
        <v>-7.7715611723760958E-16</v>
      </c>
      <c r="E373" s="14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24"/>
    </row>
    <row r="374" spans="1:25">
      <c r="B374" s="132"/>
      <c r="C374" s="103"/>
      <c r="D374" s="119"/>
    </row>
    <row r="375" spans="1:25">
      <c r="B375" s="135" t="s">
        <v>293</v>
      </c>
      <c r="Y375" s="120" t="s">
        <v>66</v>
      </c>
    </row>
    <row r="376" spans="1:25">
      <c r="A376" s="113" t="s">
        <v>26</v>
      </c>
      <c r="B376" s="101" t="s">
        <v>118</v>
      </c>
      <c r="C376" s="98" t="s">
        <v>119</v>
      </c>
      <c r="D376" s="99" t="s">
        <v>140</v>
      </c>
      <c r="E376" s="100" t="s">
        <v>140</v>
      </c>
      <c r="F376" s="100" t="s">
        <v>140</v>
      </c>
      <c r="G376" s="100" t="s">
        <v>140</v>
      </c>
      <c r="H376" s="100" t="s">
        <v>140</v>
      </c>
      <c r="I376" s="100" t="s">
        <v>140</v>
      </c>
      <c r="J376" s="100" t="s">
        <v>140</v>
      </c>
      <c r="K376" s="100" t="s">
        <v>140</v>
      </c>
      <c r="L376" s="100" t="s">
        <v>140</v>
      </c>
      <c r="M376" s="100" t="s">
        <v>140</v>
      </c>
      <c r="N376" s="100" t="s">
        <v>140</v>
      </c>
      <c r="O376" s="100" t="s">
        <v>140</v>
      </c>
      <c r="P376" s="100" t="s">
        <v>140</v>
      </c>
      <c r="Q376" s="100" t="s">
        <v>140</v>
      </c>
      <c r="R376" s="100" t="s">
        <v>140</v>
      </c>
      <c r="S376" s="100" t="s">
        <v>140</v>
      </c>
      <c r="T376" s="100" t="s">
        <v>140</v>
      </c>
      <c r="U376" s="100" t="s">
        <v>140</v>
      </c>
      <c r="V376" s="108" t="s">
        <v>140</v>
      </c>
      <c r="W376" s="155"/>
      <c r="X376" s="2"/>
      <c r="Y376" s="120">
        <v>1</v>
      </c>
    </row>
    <row r="377" spans="1:25">
      <c r="A377" s="126"/>
      <c r="B377" s="102" t="s">
        <v>141</v>
      </c>
      <c r="C377" s="90" t="s">
        <v>141</v>
      </c>
      <c r="D377" s="146" t="s">
        <v>144</v>
      </c>
      <c r="E377" s="147" t="s">
        <v>145</v>
      </c>
      <c r="F377" s="147" t="s">
        <v>146</v>
      </c>
      <c r="G377" s="147" t="s">
        <v>147</v>
      </c>
      <c r="H377" s="147" t="s">
        <v>142</v>
      </c>
      <c r="I377" s="147" t="s">
        <v>148</v>
      </c>
      <c r="J377" s="147" t="s">
        <v>149</v>
      </c>
      <c r="K377" s="147" t="s">
        <v>143</v>
      </c>
      <c r="L377" s="147" t="s">
        <v>150</v>
      </c>
      <c r="M377" s="147" t="s">
        <v>151</v>
      </c>
      <c r="N377" s="147" t="s">
        <v>159</v>
      </c>
      <c r="O377" s="147" t="s">
        <v>160</v>
      </c>
      <c r="P377" s="147" t="s">
        <v>161</v>
      </c>
      <c r="Q377" s="147" t="s">
        <v>162</v>
      </c>
      <c r="R377" s="147" t="s">
        <v>163</v>
      </c>
      <c r="S377" s="147" t="s">
        <v>164</v>
      </c>
      <c r="T377" s="147" t="s">
        <v>165</v>
      </c>
      <c r="U377" s="147" t="s">
        <v>166</v>
      </c>
      <c r="V377" s="150" t="s">
        <v>167</v>
      </c>
      <c r="W377" s="155"/>
      <c r="X377" s="2"/>
      <c r="Y377" s="120" t="s">
        <v>3</v>
      </c>
    </row>
    <row r="378" spans="1:25">
      <c r="A378" s="126"/>
      <c r="B378" s="102"/>
      <c r="C378" s="90"/>
      <c r="D378" s="91" t="s">
        <v>171</v>
      </c>
      <c r="E378" s="92" t="s">
        <v>171</v>
      </c>
      <c r="F378" s="92" t="s">
        <v>171</v>
      </c>
      <c r="G378" s="92" t="s">
        <v>171</v>
      </c>
      <c r="H378" s="92" t="s">
        <v>170</v>
      </c>
      <c r="I378" s="92" t="s">
        <v>171</v>
      </c>
      <c r="J378" s="92" t="s">
        <v>171</v>
      </c>
      <c r="K378" s="92" t="s">
        <v>170</v>
      </c>
      <c r="L378" s="92" t="s">
        <v>171</v>
      </c>
      <c r="M378" s="92" t="s">
        <v>171</v>
      </c>
      <c r="N378" s="92" t="s">
        <v>171</v>
      </c>
      <c r="O378" s="92" t="s">
        <v>171</v>
      </c>
      <c r="P378" s="92" t="s">
        <v>171</v>
      </c>
      <c r="Q378" s="92" t="s">
        <v>172</v>
      </c>
      <c r="R378" s="92" t="s">
        <v>171</v>
      </c>
      <c r="S378" s="92" t="s">
        <v>171</v>
      </c>
      <c r="T378" s="92" t="s">
        <v>171</v>
      </c>
      <c r="U378" s="92" t="s">
        <v>171</v>
      </c>
      <c r="V378" s="151" t="s">
        <v>172</v>
      </c>
      <c r="W378" s="155"/>
      <c r="X378" s="2"/>
      <c r="Y378" s="120">
        <v>0</v>
      </c>
    </row>
    <row r="379" spans="1:25">
      <c r="A379" s="126"/>
      <c r="B379" s="102"/>
      <c r="C379" s="90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52"/>
      <c r="W379" s="155"/>
      <c r="X379" s="2"/>
      <c r="Y379" s="120">
        <v>0</v>
      </c>
    </row>
    <row r="380" spans="1:25">
      <c r="A380" s="126"/>
      <c r="B380" s="101">
        <v>1</v>
      </c>
      <c r="C380" s="97">
        <v>1</v>
      </c>
      <c r="D380" s="185">
        <v>587.74800000000005</v>
      </c>
      <c r="E380" s="185">
        <v>569</v>
      </c>
      <c r="F380" s="201">
        <v>645.53685617991687</v>
      </c>
      <c r="G380" s="185">
        <v>577</v>
      </c>
      <c r="H380" s="201">
        <v>675</v>
      </c>
      <c r="I380" s="185">
        <v>565</v>
      </c>
      <c r="J380" s="201">
        <v>617</v>
      </c>
      <c r="K380" s="185">
        <v>674</v>
      </c>
      <c r="L380" s="185">
        <v>566</v>
      </c>
      <c r="M380" s="185">
        <v>624</v>
      </c>
      <c r="N380" s="185">
        <v>599</v>
      </c>
      <c r="O380" s="185">
        <v>625</v>
      </c>
      <c r="P380" s="185">
        <v>623</v>
      </c>
      <c r="Q380" s="185">
        <v>608</v>
      </c>
      <c r="R380" s="185">
        <v>629.90334572490701</v>
      </c>
      <c r="S380" s="185">
        <v>660</v>
      </c>
      <c r="T380" s="185">
        <v>654</v>
      </c>
      <c r="U380" s="214">
        <v>640</v>
      </c>
      <c r="V380" s="214">
        <v>627</v>
      </c>
      <c r="W380" s="202"/>
      <c r="X380" s="187"/>
      <c r="Y380" s="188">
        <v>1</v>
      </c>
    </row>
    <row r="381" spans="1:25">
      <c r="A381" s="126"/>
      <c r="B381" s="102">
        <v>1</v>
      </c>
      <c r="C381" s="90">
        <v>2</v>
      </c>
      <c r="D381" s="189">
        <v>597.44159999999999</v>
      </c>
      <c r="E381" s="189">
        <v>581</v>
      </c>
      <c r="F381" s="203">
        <v>653.33705391541685</v>
      </c>
      <c r="G381" s="189">
        <v>559</v>
      </c>
      <c r="H381" s="203">
        <v>691</v>
      </c>
      <c r="I381" s="189">
        <v>571</v>
      </c>
      <c r="J381" s="203">
        <v>635</v>
      </c>
      <c r="K381" s="189">
        <v>676</v>
      </c>
      <c r="L381" s="189">
        <v>564</v>
      </c>
      <c r="M381" s="189">
        <v>622</v>
      </c>
      <c r="N381" s="189">
        <v>598</v>
      </c>
      <c r="O381" s="189">
        <v>633</v>
      </c>
      <c r="P381" s="189">
        <v>627</v>
      </c>
      <c r="Q381" s="189">
        <v>620</v>
      </c>
      <c r="R381" s="189">
        <v>625.99074074074099</v>
      </c>
      <c r="S381" s="189">
        <v>630</v>
      </c>
      <c r="T381" s="189">
        <v>652</v>
      </c>
      <c r="U381" s="216">
        <v>630</v>
      </c>
      <c r="V381" s="204">
        <v>628</v>
      </c>
      <c r="W381" s="202"/>
      <c r="X381" s="187"/>
      <c r="Y381" s="188" t="e">
        <v>#N/A</v>
      </c>
    </row>
    <row r="382" spans="1:25">
      <c r="A382" s="126"/>
      <c r="B382" s="102">
        <v>1</v>
      </c>
      <c r="C382" s="90">
        <v>3</v>
      </c>
      <c r="D382" s="189">
        <v>594.53099999999995</v>
      </c>
      <c r="E382" s="189">
        <v>592</v>
      </c>
      <c r="F382" s="203">
        <v>642.98796382075523</v>
      </c>
      <c r="G382" s="189">
        <v>585</v>
      </c>
      <c r="H382" s="203">
        <v>696</v>
      </c>
      <c r="I382" s="189">
        <v>570</v>
      </c>
      <c r="J382" s="203">
        <v>634</v>
      </c>
      <c r="K382" s="203">
        <v>688</v>
      </c>
      <c r="L382" s="192">
        <v>569</v>
      </c>
      <c r="M382" s="192">
        <v>614</v>
      </c>
      <c r="N382" s="192">
        <v>601</v>
      </c>
      <c r="O382" s="192">
        <v>645</v>
      </c>
      <c r="P382" s="192">
        <v>628</v>
      </c>
      <c r="Q382" s="192">
        <v>623</v>
      </c>
      <c r="R382" s="192">
        <v>696.16283524904202</v>
      </c>
      <c r="S382" s="192">
        <v>640</v>
      </c>
      <c r="T382" s="189">
        <v>644</v>
      </c>
      <c r="U382" s="216">
        <v>640</v>
      </c>
      <c r="V382" s="204">
        <v>623</v>
      </c>
      <c r="W382" s="202"/>
      <c r="X382" s="187"/>
      <c r="Y382" s="188">
        <v>16</v>
      </c>
    </row>
    <row r="383" spans="1:25">
      <c r="A383" s="126"/>
      <c r="B383" s="102">
        <v>1</v>
      </c>
      <c r="C383" s="90">
        <v>4</v>
      </c>
      <c r="D383" s="189">
        <v>596.34960000000001</v>
      </c>
      <c r="E383" s="189">
        <v>566</v>
      </c>
      <c r="F383" s="203">
        <v>655.6608183928339</v>
      </c>
      <c r="G383" s="189">
        <v>598</v>
      </c>
      <c r="H383" s="203">
        <v>698</v>
      </c>
      <c r="I383" s="189">
        <v>561</v>
      </c>
      <c r="J383" s="203">
        <v>636</v>
      </c>
      <c r="K383" s="203">
        <v>670</v>
      </c>
      <c r="L383" s="192">
        <v>569</v>
      </c>
      <c r="M383" s="192">
        <v>622</v>
      </c>
      <c r="N383" s="192">
        <v>605</v>
      </c>
      <c r="O383" s="192">
        <v>647</v>
      </c>
      <c r="P383" s="192">
        <v>629</v>
      </c>
      <c r="Q383" s="192">
        <v>615</v>
      </c>
      <c r="R383" s="192">
        <v>671.18595041322305</v>
      </c>
      <c r="S383" s="192">
        <v>650</v>
      </c>
      <c r="T383" s="189">
        <v>663</v>
      </c>
      <c r="U383" s="216">
        <v>640</v>
      </c>
      <c r="V383" s="204">
        <v>630</v>
      </c>
      <c r="W383" s="202"/>
      <c r="X383" s="187"/>
      <c r="Y383" s="188">
        <v>623.99353413406982</v>
      </c>
    </row>
    <row r="384" spans="1:25">
      <c r="A384" s="126"/>
      <c r="B384" s="102">
        <v>1</v>
      </c>
      <c r="C384" s="90">
        <v>5</v>
      </c>
      <c r="D384" s="189">
        <v>585.90239999999994</v>
      </c>
      <c r="E384" s="189">
        <v>591</v>
      </c>
      <c r="F384" s="189">
        <v>642.71578615572469</v>
      </c>
      <c r="G384" s="189">
        <v>576</v>
      </c>
      <c r="H384" s="189">
        <v>699</v>
      </c>
      <c r="I384" s="189">
        <v>568</v>
      </c>
      <c r="J384" s="189">
        <v>610</v>
      </c>
      <c r="K384" s="189">
        <v>668</v>
      </c>
      <c r="L384" s="189">
        <v>570</v>
      </c>
      <c r="M384" s="189">
        <v>632</v>
      </c>
      <c r="N384" s="189">
        <v>600</v>
      </c>
      <c r="O384" s="189">
        <v>646</v>
      </c>
      <c r="P384" s="189">
        <v>623</v>
      </c>
      <c r="Q384" s="189">
        <v>620</v>
      </c>
      <c r="R384" s="189">
        <v>680.72891566265105</v>
      </c>
      <c r="S384" s="189">
        <v>650</v>
      </c>
      <c r="T384" s="189">
        <v>660</v>
      </c>
      <c r="U384" s="216">
        <v>640</v>
      </c>
      <c r="V384" s="204">
        <v>625</v>
      </c>
      <c r="W384" s="202"/>
      <c r="X384" s="187"/>
      <c r="Y384" s="190"/>
    </row>
    <row r="385" spans="1:25">
      <c r="A385" s="126"/>
      <c r="B385" s="102">
        <v>1</v>
      </c>
      <c r="C385" s="90">
        <v>6</v>
      </c>
      <c r="D385" s="189">
        <v>612.57240000000002</v>
      </c>
      <c r="E385" s="189">
        <v>570</v>
      </c>
      <c r="F385" s="189">
        <v>652.90762502873793</v>
      </c>
      <c r="G385" s="189">
        <v>583</v>
      </c>
      <c r="H385" s="189">
        <v>687</v>
      </c>
      <c r="I385" s="189">
        <v>557</v>
      </c>
      <c r="J385" s="189">
        <v>609</v>
      </c>
      <c r="K385" s="189">
        <v>658</v>
      </c>
      <c r="L385" s="189">
        <v>576</v>
      </c>
      <c r="M385" s="189">
        <v>629</v>
      </c>
      <c r="N385" s="205">
        <v>566</v>
      </c>
      <c r="O385" s="189">
        <v>630</v>
      </c>
      <c r="P385" s="189">
        <v>617</v>
      </c>
      <c r="Q385" s="189">
        <v>615</v>
      </c>
      <c r="R385" s="189">
        <v>675</v>
      </c>
      <c r="S385" s="189">
        <v>650</v>
      </c>
      <c r="T385" s="189">
        <v>650</v>
      </c>
      <c r="U385" s="216">
        <v>640</v>
      </c>
      <c r="V385" s="204">
        <v>628</v>
      </c>
      <c r="W385" s="202"/>
      <c r="X385" s="187"/>
      <c r="Y385" s="190"/>
    </row>
    <row r="386" spans="1:25">
      <c r="A386" s="126"/>
      <c r="B386" s="103" t="s">
        <v>154</v>
      </c>
      <c r="C386" s="95"/>
      <c r="D386" s="191">
        <v>595.75750000000005</v>
      </c>
      <c r="E386" s="191">
        <v>578.16666666666663</v>
      </c>
      <c r="F386" s="191">
        <v>648.85768391556428</v>
      </c>
      <c r="G386" s="191">
        <v>579.66666666666663</v>
      </c>
      <c r="H386" s="191">
        <v>691</v>
      </c>
      <c r="I386" s="191">
        <v>565.33333333333337</v>
      </c>
      <c r="J386" s="191">
        <v>623.5</v>
      </c>
      <c r="K386" s="191">
        <v>672.33333333333337</v>
      </c>
      <c r="L386" s="191">
        <v>569</v>
      </c>
      <c r="M386" s="191">
        <v>623.83333333333337</v>
      </c>
      <c r="N386" s="191">
        <v>594.83333333333337</v>
      </c>
      <c r="O386" s="191">
        <v>637.66666666666663</v>
      </c>
      <c r="P386" s="191">
        <v>624.5</v>
      </c>
      <c r="Q386" s="191">
        <v>616.83333333333337</v>
      </c>
      <c r="R386" s="191">
        <v>663.16196463176072</v>
      </c>
      <c r="S386" s="191">
        <v>646.66666666666663</v>
      </c>
      <c r="T386" s="191">
        <v>653.83333333333337</v>
      </c>
      <c r="U386" s="191">
        <v>638.33333333333337</v>
      </c>
      <c r="V386" s="217">
        <v>626.83333333333337</v>
      </c>
      <c r="W386" s="202"/>
      <c r="X386" s="187"/>
      <c r="Y386" s="190"/>
    </row>
    <row r="387" spans="1:25">
      <c r="A387" s="126"/>
      <c r="B387" s="2" t="s">
        <v>155</v>
      </c>
      <c r="C387" s="122"/>
      <c r="D387" s="192">
        <v>595.44029999999998</v>
      </c>
      <c r="E387" s="192">
        <v>575.5</v>
      </c>
      <c r="F387" s="192">
        <v>649.22224060432745</v>
      </c>
      <c r="G387" s="192">
        <v>580</v>
      </c>
      <c r="H387" s="192">
        <v>693.5</v>
      </c>
      <c r="I387" s="192">
        <v>566.5</v>
      </c>
      <c r="J387" s="192">
        <v>625.5</v>
      </c>
      <c r="K387" s="192">
        <v>672</v>
      </c>
      <c r="L387" s="192">
        <v>569</v>
      </c>
      <c r="M387" s="192">
        <v>623</v>
      </c>
      <c r="N387" s="192">
        <v>599.5</v>
      </c>
      <c r="O387" s="192">
        <v>639</v>
      </c>
      <c r="P387" s="192">
        <v>625</v>
      </c>
      <c r="Q387" s="192">
        <v>617.5</v>
      </c>
      <c r="R387" s="192">
        <v>673.09297520661153</v>
      </c>
      <c r="S387" s="192">
        <v>650</v>
      </c>
      <c r="T387" s="192">
        <v>653</v>
      </c>
      <c r="U387" s="192">
        <v>640</v>
      </c>
      <c r="V387" s="206">
        <v>627.5</v>
      </c>
      <c r="W387" s="202"/>
      <c r="X387" s="187"/>
      <c r="Y387" s="190"/>
    </row>
    <row r="388" spans="1:25">
      <c r="A388" s="126"/>
      <c r="B388" s="2" t="s">
        <v>156</v>
      </c>
      <c r="C388" s="122"/>
      <c r="D388" s="192">
        <v>9.4731940309486014</v>
      </c>
      <c r="E388" s="192">
        <v>11.513759884011247</v>
      </c>
      <c r="F388" s="192">
        <v>5.7611428773315616</v>
      </c>
      <c r="G388" s="192">
        <v>12.832251036613439</v>
      </c>
      <c r="H388" s="192">
        <v>9.0553851381374173</v>
      </c>
      <c r="I388" s="192">
        <v>5.4650404085117854</v>
      </c>
      <c r="J388" s="192">
        <v>12.911235417263523</v>
      </c>
      <c r="K388" s="192">
        <v>9.9129544872690047</v>
      </c>
      <c r="L388" s="192">
        <v>4.0987803063838397</v>
      </c>
      <c r="M388" s="192">
        <v>6.2742861479746583</v>
      </c>
      <c r="N388" s="192">
        <v>14.330619898199332</v>
      </c>
      <c r="O388" s="192">
        <v>9.5008771524879041</v>
      </c>
      <c r="P388" s="192">
        <v>4.4609416046390926</v>
      </c>
      <c r="Q388" s="192">
        <v>5.3447793842839459</v>
      </c>
      <c r="R388" s="192">
        <v>28.600749208259128</v>
      </c>
      <c r="S388" s="192">
        <v>10.327955589886445</v>
      </c>
      <c r="T388" s="192">
        <v>6.8823445617512258</v>
      </c>
      <c r="U388" s="192">
        <v>4.0824829046386313</v>
      </c>
      <c r="V388" s="206">
        <v>2.4832774042918899</v>
      </c>
      <c r="W388" s="202"/>
      <c r="X388" s="187"/>
      <c r="Y388" s="190"/>
    </row>
    <row r="389" spans="1:25">
      <c r="A389" s="126"/>
      <c r="B389" s="2" t="s">
        <v>93</v>
      </c>
      <c r="C389" s="122"/>
      <c r="D389" s="96">
        <v>1.5901090680266048E-2</v>
      </c>
      <c r="E389" s="96">
        <v>1.9914257510541218E-2</v>
      </c>
      <c r="F389" s="96">
        <v>8.8789005973785428E-3</v>
      </c>
      <c r="G389" s="96">
        <v>2.213729333515832E-2</v>
      </c>
      <c r="H389" s="96">
        <v>1.310475417964894E-2</v>
      </c>
      <c r="I389" s="96">
        <v>9.6669346848675449E-3</v>
      </c>
      <c r="J389" s="96">
        <v>2.0707675087832434E-2</v>
      </c>
      <c r="K389" s="96">
        <v>1.4744106822908781E-2</v>
      </c>
      <c r="L389" s="96">
        <v>7.2034803275638657E-3</v>
      </c>
      <c r="M389" s="96">
        <v>1.0057632083314973E-2</v>
      </c>
      <c r="N389" s="96">
        <v>2.4091823869205938E-2</v>
      </c>
      <c r="O389" s="96">
        <v>1.4899441430979463E-2</v>
      </c>
      <c r="P389" s="96">
        <v>7.1432211443380189E-3</v>
      </c>
      <c r="Q389" s="96">
        <v>8.6648679561479799E-3</v>
      </c>
      <c r="R389" s="96">
        <v>4.3127849203686605E-2</v>
      </c>
      <c r="S389" s="96">
        <v>1.5971065345185224E-2</v>
      </c>
      <c r="T389" s="96">
        <v>1.0526145136504551E-2</v>
      </c>
      <c r="U389" s="96">
        <v>6.3955345764573858E-3</v>
      </c>
      <c r="V389" s="154">
        <v>3.9616230858152985E-3</v>
      </c>
      <c r="W389" s="155"/>
      <c r="X389" s="2"/>
      <c r="Y389" s="124"/>
    </row>
    <row r="390" spans="1:25">
      <c r="A390" s="126"/>
      <c r="B390" s="104" t="s">
        <v>157</v>
      </c>
      <c r="C390" s="122"/>
      <c r="D390" s="96">
        <v>-4.5250523586359837E-2</v>
      </c>
      <c r="E390" s="96">
        <v>-7.3441253731896694E-2</v>
      </c>
      <c r="F390" s="96">
        <v>3.9846806771802523E-2</v>
      </c>
      <c r="G390" s="96">
        <v>-7.1037382669223659E-2</v>
      </c>
      <c r="H390" s="96">
        <v>0.10738326953806765</v>
      </c>
      <c r="I390" s="96">
        <v>-9.4007706156988613E-2</v>
      </c>
      <c r="J390" s="96">
        <v>-7.9092828222127043E-4</v>
      </c>
      <c r="K390" s="96">
        <v>7.7468429647024717E-2</v>
      </c>
      <c r="L390" s="96">
        <v>-8.8131576892676589E-2</v>
      </c>
      <c r="M390" s="96">
        <v>-2.56734712738238E-4</v>
      </c>
      <c r="N390" s="96">
        <v>-4.673157525775129E-2</v>
      </c>
      <c r="O390" s="96">
        <v>2.1912298420802223E-2</v>
      </c>
      <c r="P390" s="96">
        <v>8.1165242622738276E-4</v>
      </c>
      <c r="Q390" s="96">
        <v>-1.1474799671879365E-2</v>
      </c>
      <c r="R390" s="96">
        <v>6.2770571095813965E-2</v>
      </c>
      <c r="S390" s="96">
        <v>3.6335524796840879E-2</v>
      </c>
      <c r="T390" s="96">
        <v>4.7820686540723356E-2</v>
      </c>
      <c r="U390" s="96">
        <v>2.2980685559768288E-2</v>
      </c>
      <c r="V390" s="154">
        <v>4.5510074126078326E-3</v>
      </c>
      <c r="W390" s="155"/>
      <c r="X390" s="2"/>
      <c r="Y390" s="124"/>
    </row>
    <row r="391" spans="1:25">
      <c r="B391" s="132"/>
      <c r="C391" s="103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</row>
    <row r="392" spans="1:25">
      <c r="B392" s="135" t="s">
        <v>243</v>
      </c>
      <c r="Y392" s="120" t="s">
        <v>169</v>
      </c>
    </row>
    <row r="393" spans="1:25">
      <c r="A393" s="113" t="s">
        <v>56</v>
      </c>
      <c r="B393" s="101" t="s">
        <v>118</v>
      </c>
      <c r="C393" s="98" t="s">
        <v>119</v>
      </c>
      <c r="D393" s="99" t="s">
        <v>140</v>
      </c>
      <c r="E393" s="14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20">
        <v>1</v>
      </c>
    </row>
    <row r="394" spans="1:25">
      <c r="A394" s="126"/>
      <c r="B394" s="102" t="s">
        <v>141</v>
      </c>
      <c r="C394" s="90" t="s">
        <v>141</v>
      </c>
      <c r="D394" s="146" t="s">
        <v>143</v>
      </c>
      <c r="E394" s="14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20" t="s">
        <v>1</v>
      </c>
    </row>
    <row r="395" spans="1:25">
      <c r="A395" s="126"/>
      <c r="B395" s="102"/>
      <c r="C395" s="90"/>
      <c r="D395" s="91" t="s">
        <v>170</v>
      </c>
      <c r="E395" s="14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20">
        <v>3</v>
      </c>
    </row>
    <row r="396" spans="1:25">
      <c r="A396" s="126"/>
      <c r="B396" s="102"/>
      <c r="C396" s="90"/>
      <c r="D396" s="117"/>
      <c r="E396" s="14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20">
        <v>3</v>
      </c>
    </row>
    <row r="397" spans="1:25">
      <c r="A397" s="126"/>
      <c r="B397" s="101">
        <v>1</v>
      </c>
      <c r="C397" s="97">
        <v>1</v>
      </c>
      <c r="D397" s="207">
        <v>0.11</v>
      </c>
      <c r="E397" s="208"/>
      <c r="F397" s="209"/>
      <c r="G397" s="209"/>
      <c r="H397" s="209"/>
      <c r="I397" s="209"/>
      <c r="J397" s="209"/>
      <c r="K397" s="209"/>
      <c r="L397" s="209"/>
      <c r="M397" s="209"/>
      <c r="N397" s="209"/>
      <c r="O397" s="209"/>
      <c r="P397" s="209"/>
      <c r="Q397" s="209"/>
      <c r="R397" s="209"/>
      <c r="S397" s="209"/>
      <c r="T397" s="209"/>
      <c r="U397" s="209"/>
      <c r="V397" s="209"/>
      <c r="W397" s="209"/>
      <c r="X397" s="209"/>
      <c r="Y397" s="210">
        <v>1</v>
      </c>
    </row>
    <row r="398" spans="1:25">
      <c r="A398" s="126"/>
      <c r="B398" s="102">
        <v>1</v>
      </c>
      <c r="C398" s="90">
        <v>2</v>
      </c>
      <c r="D398" s="211">
        <v>0.11</v>
      </c>
      <c r="E398" s="208"/>
      <c r="F398" s="209"/>
      <c r="G398" s="209"/>
      <c r="H398" s="209"/>
      <c r="I398" s="209"/>
      <c r="J398" s="209"/>
      <c r="K398" s="209"/>
      <c r="L398" s="209"/>
      <c r="M398" s="209"/>
      <c r="N398" s="209"/>
      <c r="O398" s="209"/>
      <c r="P398" s="209"/>
      <c r="Q398" s="209"/>
      <c r="R398" s="209"/>
      <c r="S398" s="209"/>
      <c r="T398" s="209"/>
      <c r="U398" s="209"/>
      <c r="V398" s="209"/>
      <c r="W398" s="209"/>
      <c r="X398" s="209"/>
      <c r="Y398" s="210">
        <v>9</v>
      </c>
    </row>
    <row r="399" spans="1:25">
      <c r="A399" s="126"/>
      <c r="B399" s="102">
        <v>1</v>
      </c>
      <c r="C399" s="90">
        <v>3</v>
      </c>
      <c r="D399" s="211">
        <v>0.11</v>
      </c>
      <c r="E399" s="208"/>
      <c r="F399" s="209"/>
      <c r="G399" s="209"/>
      <c r="H399" s="209"/>
      <c r="I399" s="209"/>
      <c r="J399" s="209"/>
      <c r="K399" s="209"/>
      <c r="L399" s="209"/>
      <c r="M399" s="209"/>
      <c r="N399" s="209"/>
      <c r="O399" s="209"/>
      <c r="P399" s="209"/>
      <c r="Q399" s="209"/>
      <c r="R399" s="209"/>
      <c r="S399" s="209"/>
      <c r="T399" s="209"/>
      <c r="U399" s="209"/>
      <c r="V399" s="209"/>
      <c r="W399" s="209"/>
      <c r="X399" s="209"/>
      <c r="Y399" s="210">
        <v>16</v>
      </c>
    </row>
    <row r="400" spans="1:25">
      <c r="A400" s="126"/>
      <c r="B400" s="102">
        <v>1</v>
      </c>
      <c r="C400" s="90">
        <v>4</v>
      </c>
      <c r="D400" s="211">
        <v>0.11</v>
      </c>
      <c r="E400" s="208"/>
      <c r="F400" s="209"/>
      <c r="G400" s="209"/>
      <c r="H400" s="209"/>
      <c r="I400" s="209"/>
      <c r="J400" s="209"/>
      <c r="K400" s="209"/>
      <c r="L400" s="209"/>
      <c r="M400" s="209"/>
      <c r="N400" s="209"/>
      <c r="O400" s="209"/>
      <c r="P400" s="209"/>
      <c r="Q400" s="209"/>
      <c r="R400" s="209"/>
      <c r="S400" s="209"/>
      <c r="T400" s="209"/>
      <c r="U400" s="209"/>
      <c r="V400" s="209"/>
      <c r="W400" s="209"/>
      <c r="X400" s="209"/>
      <c r="Y400" s="210">
        <v>0.11</v>
      </c>
    </row>
    <row r="401" spans="1:25">
      <c r="A401" s="126"/>
      <c r="B401" s="102">
        <v>1</v>
      </c>
      <c r="C401" s="90">
        <v>5</v>
      </c>
      <c r="D401" s="211">
        <v>0.11</v>
      </c>
      <c r="E401" s="208"/>
      <c r="F401" s="209"/>
      <c r="G401" s="209"/>
      <c r="H401" s="209"/>
      <c r="I401" s="209"/>
      <c r="J401" s="209"/>
      <c r="K401" s="209"/>
      <c r="L401" s="209"/>
      <c r="M401" s="209"/>
      <c r="N401" s="209"/>
      <c r="O401" s="209"/>
      <c r="P401" s="209"/>
      <c r="Q401" s="209"/>
      <c r="R401" s="209"/>
      <c r="S401" s="209"/>
      <c r="T401" s="209"/>
      <c r="U401" s="209"/>
      <c r="V401" s="209"/>
      <c r="W401" s="209"/>
      <c r="X401" s="209"/>
      <c r="Y401" s="123"/>
    </row>
    <row r="402" spans="1:25">
      <c r="A402" s="126"/>
      <c r="B402" s="102">
        <v>1</v>
      </c>
      <c r="C402" s="90">
        <v>6</v>
      </c>
      <c r="D402" s="211">
        <v>0.11</v>
      </c>
      <c r="E402" s="208"/>
      <c r="F402" s="209"/>
      <c r="G402" s="209"/>
      <c r="H402" s="209"/>
      <c r="I402" s="209"/>
      <c r="J402" s="209"/>
      <c r="K402" s="209"/>
      <c r="L402" s="209"/>
      <c r="M402" s="209"/>
      <c r="N402" s="209"/>
      <c r="O402" s="209"/>
      <c r="P402" s="209"/>
      <c r="Q402" s="209"/>
      <c r="R402" s="209"/>
      <c r="S402" s="209"/>
      <c r="T402" s="209"/>
      <c r="U402" s="209"/>
      <c r="V402" s="209"/>
      <c r="W402" s="209"/>
      <c r="X402" s="209"/>
      <c r="Y402" s="123"/>
    </row>
    <row r="403" spans="1:25">
      <c r="A403" s="126"/>
      <c r="B403" s="103" t="s">
        <v>154</v>
      </c>
      <c r="C403" s="95"/>
      <c r="D403" s="212">
        <v>0.11</v>
      </c>
      <c r="E403" s="208"/>
      <c r="F403" s="209"/>
      <c r="G403" s="209"/>
      <c r="H403" s="209"/>
      <c r="I403" s="209"/>
      <c r="J403" s="209"/>
      <c r="K403" s="209"/>
      <c r="L403" s="209"/>
      <c r="M403" s="209"/>
      <c r="N403" s="209"/>
      <c r="O403" s="209"/>
      <c r="P403" s="209"/>
      <c r="Q403" s="209"/>
      <c r="R403" s="209"/>
      <c r="S403" s="209"/>
      <c r="T403" s="209"/>
      <c r="U403" s="209"/>
      <c r="V403" s="209"/>
      <c r="W403" s="209"/>
      <c r="X403" s="209"/>
      <c r="Y403" s="123"/>
    </row>
    <row r="404" spans="1:25">
      <c r="A404" s="126"/>
      <c r="B404" s="2" t="s">
        <v>155</v>
      </c>
      <c r="C404" s="122"/>
      <c r="D404" s="112">
        <v>0.11</v>
      </c>
      <c r="E404" s="208"/>
      <c r="F404" s="209"/>
      <c r="G404" s="209"/>
      <c r="H404" s="209"/>
      <c r="I404" s="209"/>
      <c r="J404" s="209"/>
      <c r="K404" s="209"/>
      <c r="L404" s="209"/>
      <c r="M404" s="209"/>
      <c r="N404" s="209"/>
      <c r="O404" s="209"/>
      <c r="P404" s="209"/>
      <c r="Q404" s="209"/>
      <c r="R404" s="209"/>
      <c r="S404" s="209"/>
      <c r="T404" s="209"/>
      <c r="U404" s="209"/>
      <c r="V404" s="209"/>
      <c r="W404" s="209"/>
      <c r="X404" s="209"/>
      <c r="Y404" s="123"/>
    </row>
    <row r="405" spans="1:25">
      <c r="A405" s="126"/>
      <c r="B405" s="2" t="s">
        <v>156</v>
      </c>
      <c r="C405" s="122"/>
      <c r="D405" s="112">
        <v>0</v>
      </c>
      <c r="E405" s="14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23"/>
    </row>
    <row r="406" spans="1:25">
      <c r="A406" s="126"/>
      <c r="B406" s="2" t="s">
        <v>93</v>
      </c>
      <c r="C406" s="122"/>
      <c r="D406" s="96">
        <v>0</v>
      </c>
      <c r="E406" s="14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24"/>
    </row>
    <row r="407" spans="1:25">
      <c r="A407" s="126"/>
      <c r="B407" s="104" t="s">
        <v>157</v>
      </c>
      <c r="C407" s="122"/>
      <c r="D407" s="96">
        <v>0</v>
      </c>
      <c r="E407" s="14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24"/>
    </row>
    <row r="408" spans="1:25">
      <c r="B408" s="132"/>
      <c r="C408" s="103"/>
      <c r="D408" s="119"/>
    </row>
    <row r="409" spans="1:25">
      <c r="B409" s="135" t="s">
        <v>294</v>
      </c>
      <c r="Y409" s="120" t="s">
        <v>169</v>
      </c>
    </row>
    <row r="410" spans="1:25">
      <c r="A410" s="113" t="s">
        <v>29</v>
      </c>
      <c r="B410" s="101" t="s">
        <v>118</v>
      </c>
      <c r="C410" s="98" t="s">
        <v>119</v>
      </c>
      <c r="D410" s="99" t="s">
        <v>140</v>
      </c>
      <c r="E410" s="14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20">
        <v>1</v>
      </c>
    </row>
    <row r="411" spans="1:25">
      <c r="A411" s="126"/>
      <c r="B411" s="102" t="s">
        <v>141</v>
      </c>
      <c r="C411" s="90" t="s">
        <v>141</v>
      </c>
      <c r="D411" s="146" t="s">
        <v>143</v>
      </c>
      <c r="E411" s="14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20" t="s">
        <v>3</v>
      </c>
    </row>
    <row r="412" spans="1:25">
      <c r="A412" s="126"/>
      <c r="B412" s="102"/>
      <c r="C412" s="90"/>
      <c r="D412" s="91" t="s">
        <v>170</v>
      </c>
      <c r="E412" s="14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20">
        <v>2</v>
      </c>
    </row>
    <row r="413" spans="1:25">
      <c r="A413" s="126"/>
      <c r="B413" s="102"/>
      <c r="C413" s="90"/>
      <c r="D413" s="117"/>
      <c r="E413" s="14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20">
        <v>2</v>
      </c>
    </row>
    <row r="414" spans="1:25">
      <c r="A414" s="126"/>
      <c r="B414" s="101">
        <v>1</v>
      </c>
      <c r="C414" s="97">
        <v>1</v>
      </c>
      <c r="D414" s="106">
        <v>0.5</v>
      </c>
      <c r="E414" s="14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20">
        <v>1</v>
      </c>
    </row>
    <row r="415" spans="1:25">
      <c r="A415" s="126"/>
      <c r="B415" s="102">
        <v>1</v>
      </c>
      <c r="C415" s="90">
        <v>2</v>
      </c>
      <c r="D415" s="92">
        <v>0.5</v>
      </c>
      <c r="E415" s="14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20">
        <v>10</v>
      </c>
    </row>
    <row r="416" spans="1:25">
      <c r="A416" s="126"/>
      <c r="B416" s="102">
        <v>1</v>
      </c>
      <c r="C416" s="90">
        <v>3</v>
      </c>
      <c r="D416" s="92">
        <v>0.5</v>
      </c>
      <c r="E416" s="14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20">
        <v>16</v>
      </c>
    </row>
    <row r="417" spans="1:25">
      <c r="A417" s="126"/>
      <c r="B417" s="102">
        <v>1</v>
      </c>
      <c r="C417" s="90">
        <v>4</v>
      </c>
      <c r="D417" s="92">
        <v>0.5</v>
      </c>
      <c r="E417" s="14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20">
        <v>0.5</v>
      </c>
    </row>
    <row r="418" spans="1:25">
      <c r="A418" s="126"/>
      <c r="B418" s="102">
        <v>1</v>
      </c>
      <c r="C418" s="90">
        <v>5</v>
      </c>
      <c r="D418" s="92">
        <v>0.5</v>
      </c>
      <c r="E418" s="14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21"/>
    </row>
    <row r="419" spans="1:25">
      <c r="A419" s="126"/>
      <c r="B419" s="102">
        <v>1</v>
      </c>
      <c r="C419" s="90">
        <v>6</v>
      </c>
      <c r="D419" s="92">
        <v>0.5</v>
      </c>
      <c r="E419" s="14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21"/>
    </row>
    <row r="420" spans="1:25">
      <c r="A420" s="126"/>
      <c r="B420" s="103" t="s">
        <v>154</v>
      </c>
      <c r="C420" s="95"/>
      <c r="D420" s="111">
        <v>0.5</v>
      </c>
      <c r="E420" s="14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21"/>
    </row>
    <row r="421" spans="1:25">
      <c r="A421" s="126"/>
      <c r="B421" s="2" t="s">
        <v>155</v>
      </c>
      <c r="C421" s="122"/>
      <c r="D421" s="94">
        <v>0.5</v>
      </c>
      <c r="E421" s="14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21"/>
    </row>
    <row r="422" spans="1:25">
      <c r="A422" s="126"/>
      <c r="B422" s="2" t="s">
        <v>156</v>
      </c>
      <c r="C422" s="122"/>
      <c r="D422" s="94">
        <v>0</v>
      </c>
      <c r="E422" s="183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21"/>
    </row>
    <row r="423" spans="1:25">
      <c r="A423" s="126"/>
      <c r="B423" s="2" t="s">
        <v>93</v>
      </c>
      <c r="C423" s="122"/>
      <c r="D423" s="96">
        <v>0</v>
      </c>
      <c r="E423" s="14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24"/>
    </row>
    <row r="424" spans="1:25">
      <c r="A424" s="126"/>
      <c r="B424" s="104" t="s">
        <v>157</v>
      </c>
      <c r="C424" s="122"/>
      <c r="D424" s="96">
        <v>0</v>
      </c>
      <c r="E424" s="14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24"/>
    </row>
    <row r="425" spans="1:25">
      <c r="B425" s="132"/>
      <c r="C425" s="103"/>
      <c r="D425" s="119"/>
    </row>
    <row r="426" spans="1:25">
      <c r="B426" s="135" t="s">
        <v>295</v>
      </c>
      <c r="Y426" s="120" t="s">
        <v>169</v>
      </c>
    </row>
    <row r="427" spans="1:25">
      <c r="A427" s="113" t="s">
        <v>34</v>
      </c>
      <c r="B427" s="101" t="s">
        <v>118</v>
      </c>
      <c r="C427" s="98" t="s">
        <v>119</v>
      </c>
      <c r="D427" s="99" t="s">
        <v>140</v>
      </c>
      <c r="E427" s="14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20">
        <v>1</v>
      </c>
    </row>
    <row r="428" spans="1:25">
      <c r="A428" s="126"/>
      <c r="B428" s="102" t="s">
        <v>141</v>
      </c>
      <c r="C428" s="90" t="s">
        <v>141</v>
      </c>
      <c r="D428" s="146" t="s">
        <v>143</v>
      </c>
      <c r="E428" s="14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20" t="s">
        <v>3</v>
      </c>
    </row>
    <row r="429" spans="1:25">
      <c r="A429" s="126"/>
      <c r="B429" s="102"/>
      <c r="C429" s="90"/>
      <c r="D429" s="91" t="s">
        <v>170</v>
      </c>
      <c r="E429" s="14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20">
        <v>1</v>
      </c>
    </row>
    <row r="430" spans="1:25">
      <c r="A430" s="126"/>
      <c r="B430" s="102"/>
      <c r="C430" s="90"/>
      <c r="D430" s="117"/>
      <c r="E430" s="14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20">
        <v>1</v>
      </c>
    </row>
    <row r="431" spans="1:25">
      <c r="A431" s="126"/>
      <c r="B431" s="101">
        <v>1</v>
      </c>
      <c r="C431" s="97">
        <v>1</v>
      </c>
      <c r="D431" s="193">
        <v>36</v>
      </c>
      <c r="E431" s="194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6">
        <v>1</v>
      </c>
    </row>
    <row r="432" spans="1:25">
      <c r="A432" s="126"/>
      <c r="B432" s="102">
        <v>1</v>
      </c>
      <c r="C432" s="90">
        <v>2</v>
      </c>
      <c r="D432" s="197">
        <v>34</v>
      </c>
      <c r="E432" s="194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6">
        <v>12</v>
      </c>
    </row>
    <row r="433" spans="1:25">
      <c r="A433" s="126"/>
      <c r="B433" s="102">
        <v>1</v>
      </c>
      <c r="C433" s="90">
        <v>3</v>
      </c>
      <c r="D433" s="197">
        <v>35</v>
      </c>
      <c r="E433" s="194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6">
        <v>16</v>
      </c>
    </row>
    <row r="434" spans="1:25">
      <c r="A434" s="126"/>
      <c r="B434" s="102">
        <v>1</v>
      </c>
      <c r="C434" s="90">
        <v>4</v>
      </c>
      <c r="D434" s="197">
        <v>34</v>
      </c>
      <c r="E434" s="194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6">
        <v>34.5</v>
      </c>
    </row>
    <row r="435" spans="1:25">
      <c r="A435" s="126"/>
      <c r="B435" s="102">
        <v>1</v>
      </c>
      <c r="C435" s="90">
        <v>5</v>
      </c>
      <c r="D435" s="197">
        <v>34</v>
      </c>
      <c r="E435" s="194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8"/>
    </row>
    <row r="436" spans="1:25">
      <c r="A436" s="126"/>
      <c r="B436" s="102">
        <v>1</v>
      </c>
      <c r="C436" s="90">
        <v>6</v>
      </c>
      <c r="D436" s="197">
        <v>34</v>
      </c>
      <c r="E436" s="194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8"/>
    </row>
    <row r="437" spans="1:25">
      <c r="A437" s="126"/>
      <c r="B437" s="103" t="s">
        <v>154</v>
      </c>
      <c r="C437" s="95"/>
      <c r="D437" s="199">
        <v>34.5</v>
      </c>
      <c r="E437" s="194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8"/>
    </row>
    <row r="438" spans="1:25">
      <c r="A438" s="126"/>
      <c r="B438" s="2" t="s">
        <v>155</v>
      </c>
      <c r="C438" s="122"/>
      <c r="D438" s="200">
        <v>34</v>
      </c>
      <c r="E438" s="194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8"/>
    </row>
    <row r="439" spans="1:25">
      <c r="A439" s="126"/>
      <c r="B439" s="2" t="s">
        <v>156</v>
      </c>
      <c r="C439" s="122"/>
      <c r="D439" s="200">
        <v>0.83666002653407556</v>
      </c>
      <c r="E439" s="194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8"/>
    </row>
    <row r="440" spans="1:25">
      <c r="A440" s="126"/>
      <c r="B440" s="2" t="s">
        <v>93</v>
      </c>
      <c r="C440" s="122"/>
      <c r="D440" s="96">
        <v>2.4251015261857262E-2</v>
      </c>
      <c r="E440" s="14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4"/>
    </row>
    <row r="441" spans="1:25">
      <c r="A441" s="126"/>
      <c r="B441" s="104" t="s">
        <v>157</v>
      </c>
      <c r="C441" s="122"/>
      <c r="D441" s="96">
        <v>0</v>
      </c>
      <c r="E441" s="14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24"/>
    </row>
    <row r="442" spans="1:25">
      <c r="B442" s="132"/>
      <c r="C442" s="103"/>
      <c r="D442" s="119"/>
    </row>
    <row r="443" spans="1:25">
      <c r="B443" s="135" t="s">
        <v>296</v>
      </c>
      <c r="Y443" s="120" t="s">
        <v>169</v>
      </c>
    </row>
    <row r="444" spans="1:25">
      <c r="A444" s="113" t="s">
        <v>57</v>
      </c>
      <c r="B444" s="101" t="s">
        <v>118</v>
      </c>
      <c r="C444" s="98" t="s">
        <v>119</v>
      </c>
      <c r="D444" s="99" t="s">
        <v>140</v>
      </c>
      <c r="E444" s="14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20">
        <v>1</v>
      </c>
    </row>
    <row r="445" spans="1:25">
      <c r="A445" s="126"/>
      <c r="B445" s="102" t="s">
        <v>141</v>
      </c>
      <c r="C445" s="90" t="s">
        <v>141</v>
      </c>
      <c r="D445" s="146" t="s">
        <v>143</v>
      </c>
      <c r="E445" s="14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20" t="s">
        <v>1</v>
      </c>
    </row>
    <row r="446" spans="1:25">
      <c r="A446" s="126"/>
      <c r="B446" s="102"/>
      <c r="C446" s="90"/>
      <c r="D446" s="91" t="s">
        <v>170</v>
      </c>
      <c r="E446" s="14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20">
        <v>3</v>
      </c>
    </row>
    <row r="447" spans="1:25">
      <c r="A447" s="126"/>
      <c r="B447" s="102"/>
      <c r="C447" s="90"/>
      <c r="D447" s="117"/>
      <c r="E447" s="14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20">
        <v>3</v>
      </c>
    </row>
    <row r="448" spans="1:25">
      <c r="A448" s="126"/>
      <c r="B448" s="101">
        <v>1</v>
      </c>
      <c r="C448" s="97">
        <v>1</v>
      </c>
      <c r="D448" s="207">
        <v>0.09</v>
      </c>
      <c r="E448" s="208"/>
      <c r="F448" s="209"/>
      <c r="G448" s="209"/>
      <c r="H448" s="209"/>
      <c r="I448" s="209"/>
      <c r="J448" s="209"/>
      <c r="K448" s="209"/>
      <c r="L448" s="209"/>
      <c r="M448" s="209"/>
      <c r="N448" s="209"/>
      <c r="O448" s="209"/>
      <c r="P448" s="209"/>
      <c r="Q448" s="209"/>
      <c r="R448" s="209"/>
      <c r="S448" s="209"/>
      <c r="T448" s="209"/>
      <c r="U448" s="209"/>
      <c r="V448" s="209"/>
      <c r="W448" s="209"/>
      <c r="X448" s="209"/>
      <c r="Y448" s="210">
        <v>1</v>
      </c>
    </row>
    <row r="449" spans="1:25">
      <c r="A449" s="126"/>
      <c r="B449" s="102">
        <v>1</v>
      </c>
      <c r="C449" s="90">
        <v>2</v>
      </c>
      <c r="D449" s="211">
        <v>0.09</v>
      </c>
      <c r="E449" s="208"/>
      <c r="F449" s="209"/>
      <c r="G449" s="209"/>
      <c r="H449" s="209"/>
      <c r="I449" s="209"/>
      <c r="J449" s="209"/>
      <c r="K449" s="209"/>
      <c r="L449" s="209"/>
      <c r="M449" s="209"/>
      <c r="N449" s="209"/>
      <c r="O449" s="209"/>
      <c r="P449" s="209"/>
      <c r="Q449" s="209"/>
      <c r="R449" s="209"/>
      <c r="S449" s="209"/>
      <c r="T449" s="209"/>
      <c r="U449" s="209"/>
      <c r="V449" s="209"/>
      <c r="W449" s="209"/>
      <c r="X449" s="209"/>
      <c r="Y449" s="210">
        <v>13</v>
      </c>
    </row>
    <row r="450" spans="1:25">
      <c r="A450" s="126"/>
      <c r="B450" s="102">
        <v>1</v>
      </c>
      <c r="C450" s="90">
        <v>3</v>
      </c>
      <c r="D450" s="211">
        <v>0.09</v>
      </c>
      <c r="E450" s="208"/>
      <c r="F450" s="209"/>
      <c r="G450" s="209"/>
      <c r="H450" s="209"/>
      <c r="I450" s="209"/>
      <c r="J450" s="209"/>
      <c r="K450" s="209"/>
      <c r="L450" s="209"/>
      <c r="M450" s="209"/>
      <c r="N450" s="209"/>
      <c r="O450" s="209"/>
      <c r="P450" s="209"/>
      <c r="Q450" s="209"/>
      <c r="R450" s="209"/>
      <c r="S450" s="209"/>
      <c r="T450" s="209"/>
      <c r="U450" s="209"/>
      <c r="V450" s="209"/>
      <c r="W450" s="209"/>
      <c r="X450" s="209"/>
      <c r="Y450" s="210">
        <v>16</v>
      </c>
    </row>
    <row r="451" spans="1:25">
      <c r="A451" s="126"/>
      <c r="B451" s="102">
        <v>1</v>
      </c>
      <c r="C451" s="90">
        <v>4</v>
      </c>
      <c r="D451" s="211">
        <v>0.09</v>
      </c>
      <c r="E451" s="208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10">
        <v>0.09</v>
      </c>
    </row>
    <row r="452" spans="1:25">
      <c r="A452" s="126"/>
      <c r="B452" s="102">
        <v>1</v>
      </c>
      <c r="C452" s="90">
        <v>5</v>
      </c>
      <c r="D452" s="211">
        <v>0.09</v>
      </c>
      <c r="E452" s="208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123"/>
    </row>
    <row r="453" spans="1:25">
      <c r="A453" s="126"/>
      <c r="B453" s="102">
        <v>1</v>
      </c>
      <c r="C453" s="90">
        <v>6</v>
      </c>
      <c r="D453" s="211">
        <v>0.09</v>
      </c>
      <c r="E453" s="208"/>
      <c r="F453" s="209"/>
      <c r="G453" s="209"/>
      <c r="H453" s="209"/>
      <c r="I453" s="209"/>
      <c r="J453" s="209"/>
      <c r="K453" s="209"/>
      <c r="L453" s="209"/>
      <c r="M453" s="209"/>
      <c r="N453" s="209"/>
      <c r="O453" s="209"/>
      <c r="P453" s="209"/>
      <c r="Q453" s="209"/>
      <c r="R453" s="209"/>
      <c r="S453" s="209"/>
      <c r="T453" s="209"/>
      <c r="U453" s="209"/>
      <c r="V453" s="209"/>
      <c r="W453" s="209"/>
      <c r="X453" s="209"/>
      <c r="Y453" s="123"/>
    </row>
    <row r="454" spans="1:25">
      <c r="A454" s="126"/>
      <c r="B454" s="103" t="s">
        <v>154</v>
      </c>
      <c r="C454" s="95"/>
      <c r="D454" s="212">
        <v>8.9999999999999983E-2</v>
      </c>
      <c r="E454" s="208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123"/>
    </row>
    <row r="455" spans="1:25">
      <c r="A455" s="126"/>
      <c r="B455" s="2" t="s">
        <v>155</v>
      </c>
      <c r="C455" s="122"/>
      <c r="D455" s="112">
        <v>0.09</v>
      </c>
      <c r="E455" s="208"/>
      <c r="F455" s="209"/>
      <c r="G455" s="209"/>
      <c r="H455" s="209"/>
      <c r="I455" s="209"/>
      <c r="J455" s="209"/>
      <c r="K455" s="209"/>
      <c r="L455" s="209"/>
      <c r="M455" s="209"/>
      <c r="N455" s="209"/>
      <c r="O455" s="209"/>
      <c r="P455" s="209"/>
      <c r="Q455" s="209"/>
      <c r="R455" s="209"/>
      <c r="S455" s="209"/>
      <c r="T455" s="209"/>
      <c r="U455" s="209"/>
      <c r="V455" s="209"/>
      <c r="W455" s="209"/>
      <c r="X455" s="209"/>
      <c r="Y455" s="123"/>
    </row>
    <row r="456" spans="1:25">
      <c r="A456" s="126"/>
      <c r="B456" s="2" t="s">
        <v>156</v>
      </c>
      <c r="C456" s="122"/>
      <c r="D456" s="112">
        <v>1.5202354861220293E-17</v>
      </c>
      <c r="E456" s="14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123"/>
    </row>
    <row r="457" spans="1:25">
      <c r="A457" s="126"/>
      <c r="B457" s="2" t="s">
        <v>93</v>
      </c>
      <c r="C457" s="122"/>
      <c r="D457" s="96">
        <v>1.6891505401355884E-16</v>
      </c>
      <c r="E457" s="14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24"/>
    </row>
    <row r="458" spans="1:25">
      <c r="A458" s="126"/>
      <c r="B458" s="104" t="s">
        <v>157</v>
      </c>
      <c r="C458" s="122"/>
      <c r="D458" s="96">
        <v>-1.1102230246251565E-16</v>
      </c>
      <c r="E458" s="14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24"/>
    </row>
    <row r="459" spans="1:25">
      <c r="B459" s="132"/>
      <c r="C459" s="103"/>
      <c r="D459" s="119"/>
    </row>
    <row r="460" spans="1:25">
      <c r="B460" s="135" t="s">
        <v>297</v>
      </c>
      <c r="Y460" s="120" t="s">
        <v>169</v>
      </c>
    </row>
    <row r="461" spans="1:25">
      <c r="A461" s="113" t="s">
        <v>37</v>
      </c>
      <c r="B461" s="101" t="s">
        <v>118</v>
      </c>
      <c r="C461" s="98" t="s">
        <v>119</v>
      </c>
      <c r="D461" s="99" t="s">
        <v>140</v>
      </c>
      <c r="E461" s="14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20">
        <v>1</v>
      </c>
    </row>
    <row r="462" spans="1:25">
      <c r="A462" s="126"/>
      <c r="B462" s="102" t="s">
        <v>141</v>
      </c>
      <c r="C462" s="90" t="s">
        <v>141</v>
      </c>
      <c r="D462" s="146" t="s">
        <v>143</v>
      </c>
      <c r="E462" s="14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20" t="s">
        <v>3</v>
      </c>
    </row>
    <row r="463" spans="1:25">
      <c r="A463" s="126"/>
      <c r="B463" s="102"/>
      <c r="C463" s="90"/>
      <c r="D463" s="91" t="s">
        <v>170</v>
      </c>
      <c r="E463" s="14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20">
        <v>1</v>
      </c>
    </row>
    <row r="464" spans="1:25">
      <c r="A464" s="126"/>
      <c r="B464" s="102"/>
      <c r="C464" s="90"/>
      <c r="D464" s="117"/>
      <c r="E464" s="14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20">
        <v>1</v>
      </c>
    </row>
    <row r="465" spans="1:25">
      <c r="A465" s="126"/>
      <c r="B465" s="101">
        <v>1</v>
      </c>
      <c r="C465" s="97">
        <v>1</v>
      </c>
      <c r="D465" s="193">
        <v>17</v>
      </c>
      <c r="E465" s="194"/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6">
        <v>1</v>
      </c>
    </row>
    <row r="466" spans="1:25">
      <c r="A466" s="126"/>
      <c r="B466" s="102">
        <v>1</v>
      </c>
      <c r="C466" s="90">
        <v>2</v>
      </c>
      <c r="D466" s="197">
        <v>18</v>
      </c>
      <c r="E466" s="194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6">
        <v>14</v>
      </c>
    </row>
    <row r="467" spans="1:25">
      <c r="A467" s="126"/>
      <c r="B467" s="102">
        <v>1</v>
      </c>
      <c r="C467" s="90">
        <v>3</v>
      </c>
      <c r="D467" s="197">
        <v>18</v>
      </c>
      <c r="E467" s="194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6">
        <v>16</v>
      </c>
    </row>
    <row r="468" spans="1:25">
      <c r="A468" s="126"/>
      <c r="B468" s="102">
        <v>1</v>
      </c>
      <c r="C468" s="90">
        <v>4</v>
      </c>
      <c r="D468" s="197">
        <v>18</v>
      </c>
      <c r="E468" s="194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6">
        <v>17.5</v>
      </c>
    </row>
    <row r="469" spans="1:25">
      <c r="A469" s="126"/>
      <c r="B469" s="102">
        <v>1</v>
      </c>
      <c r="C469" s="90">
        <v>5</v>
      </c>
      <c r="D469" s="197">
        <v>17</v>
      </c>
      <c r="E469" s="194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8"/>
    </row>
    <row r="470" spans="1:25">
      <c r="A470" s="126"/>
      <c r="B470" s="102">
        <v>1</v>
      </c>
      <c r="C470" s="90">
        <v>6</v>
      </c>
      <c r="D470" s="197">
        <v>17</v>
      </c>
      <c r="E470" s="194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8"/>
    </row>
    <row r="471" spans="1:25">
      <c r="A471" s="126"/>
      <c r="B471" s="103" t="s">
        <v>154</v>
      </c>
      <c r="C471" s="95"/>
      <c r="D471" s="199">
        <v>17.5</v>
      </c>
      <c r="E471" s="194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8"/>
    </row>
    <row r="472" spans="1:25">
      <c r="A472" s="126"/>
      <c r="B472" s="2" t="s">
        <v>155</v>
      </c>
      <c r="C472" s="122"/>
      <c r="D472" s="200">
        <v>17.5</v>
      </c>
      <c r="E472" s="194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8"/>
    </row>
    <row r="473" spans="1:25">
      <c r="A473" s="126"/>
      <c r="B473" s="2" t="s">
        <v>156</v>
      </c>
      <c r="C473" s="122"/>
      <c r="D473" s="200">
        <v>0.54772255750516607</v>
      </c>
      <c r="E473" s="194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8"/>
    </row>
    <row r="474" spans="1:25">
      <c r="A474" s="126"/>
      <c r="B474" s="2" t="s">
        <v>93</v>
      </c>
      <c r="C474" s="122"/>
      <c r="D474" s="96">
        <v>3.129843185743806E-2</v>
      </c>
      <c r="E474" s="14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24"/>
    </row>
    <row r="475" spans="1:25">
      <c r="A475" s="126"/>
      <c r="B475" s="104" t="s">
        <v>157</v>
      </c>
      <c r="C475" s="122"/>
      <c r="D475" s="96">
        <v>0</v>
      </c>
      <c r="E475" s="14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24"/>
    </row>
    <row r="476" spans="1:25">
      <c r="B476" s="132"/>
      <c r="C476" s="103"/>
      <c r="D476" s="119"/>
    </row>
    <row r="477" spans="1:25">
      <c r="B477" s="135" t="s">
        <v>298</v>
      </c>
      <c r="Y477" s="120" t="s">
        <v>169</v>
      </c>
    </row>
    <row r="478" spans="1:25">
      <c r="A478" s="113" t="s">
        <v>43</v>
      </c>
      <c r="B478" s="101" t="s">
        <v>118</v>
      </c>
      <c r="C478" s="98" t="s">
        <v>119</v>
      </c>
      <c r="D478" s="99" t="s">
        <v>140</v>
      </c>
      <c r="E478" s="14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20">
        <v>1</v>
      </c>
    </row>
    <row r="479" spans="1:25">
      <c r="A479" s="126"/>
      <c r="B479" s="102" t="s">
        <v>141</v>
      </c>
      <c r="C479" s="90" t="s">
        <v>141</v>
      </c>
      <c r="D479" s="146" t="s">
        <v>143</v>
      </c>
      <c r="E479" s="14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20" t="s">
        <v>3</v>
      </c>
    </row>
    <row r="480" spans="1:25">
      <c r="A480" s="126"/>
      <c r="B480" s="102"/>
      <c r="C480" s="90"/>
      <c r="D480" s="91" t="s">
        <v>170</v>
      </c>
      <c r="E480" s="14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20">
        <v>1</v>
      </c>
    </row>
    <row r="481" spans="1:25">
      <c r="A481" s="126"/>
      <c r="B481" s="102"/>
      <c r="C481" s="90"/>
      <c r="D481" s="117"/>
      <c r="E481" s="14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20">
        <v>1</v>
      </c>
    </row>
    <row r="482" spans="1:25">
      <c r="A482" s="126"/>
      <c r="B482" s="101">
        <v>1</v>
      </c>
      <c r="C482" s="97">
        <v>1</v>
      </c>
      <c r="D482" s="193">
        <v>16.7</v>
      </c>
      <c r="E482" s="194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6">
        <v>1</v>
      </c>
    </row>
    <row r="483" spans="1:25">
      <c r="A483" s="126"/>
      <c r="B483" s="102">
        <v>1</v>
      </c>
      <c r="C483" s="90">
        <v>2</v>
      </c>
      <c r="D483" s="197">
        <v>16.399999999999999</v>
      </c>
      <c r="E483" s="194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6">
        <v>16</v>
      </c>
    </row>
    <row r="484" spans="1:25">
      <c r="A484" s="126"/>
      <c r="B484" s="102">
        <v>1</v>
      </c>
      <c r="C484" s="90">
        <v>3</v>
      </c>
      <c r="D484" s="197">
        <v>16.8</v>
      </c>
      <c r="E484" s="194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6">
        <v>16</v>
      </c>
    </row>
    <row r="485" spans="1:25">
      <c r="A485" s="126"/>
      <c r="B485" s="102">
        <v>1</v>
      </c>
      <c r="C485" s="90">
        <v>4</v>
      </c>
      <c r="D485" s="197">
        <v>16.7</v>
      </c>
      <c r="E485" s="194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6">
        <v>16.483333333333299</v>
      </c>
    </row>
    <row r="486" spans="1:25">
      <c r="A486" s="126"/>
      <c r="B486" s="102">
        <v>1</v>
      </c>
      <c r="C486" s="90">
        <v>5</v>
      </c>
      <c r="D486" s="197">
        <v>16.2</v>
      </c>
      <c r="E486" s="194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8"/>
    </row>
    <row r="487" spans="1:25">
      <c r="A487" s="126"/>
      <c r="B487" s="102">
        <v>1</v>
      </c>
      <c r="C487" s="90">
        <v>6</v>
      </c>
      <c r="D487" s="197">
        <v>16.100000000000001</v>
      </c>
      <c r="E487" s="194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8"/>
    </row>
    <row r="488" spans="1:25">
      <c r="A488" s="126"/>
      <c r="B488" s="103" t="s">
        <v>154</v>
      </c>
      <c r="C488" s="95"/>
      <c r="D488" s="199">
        <v>16.483333333333334</v>
      </c>
      <c r="E488" s="194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8"/>
    </row>
    <row r="489" spans="1:25">
      <c r="A489" s="126"/>
      <c r="B489" s="2" t="s">
        <v>155</v>
      </c>
      <c r="C489" s="122"/>
      <c r="D489" s="200">
        <v>16.549999999999997</v>
      </c>
      <c r="E489" s="194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8"/>
    </row>
    <row r="490" spans="1:25">
      <c r="A490" s="126"/>
      <c r="B490" s="2" t="s">
        <v>156</v>
      </c>
      <c r="C490" s="122"/>
      <c r="D490" s="200">
        <v>0.29268868558020233</v>
      </c>
      <c r="E490" s="194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8"/>
    </row>
    <row r="491" spans="1:25">
      <c r="A491" s="126"/>
      <c r="B491" s="2" t="s">
        <v>93</v>
      </c>
      <c r="C491" s="122"/>
      <c r="D491" s="96">
        <v>1.7756644221245843E-2</v>
      </c>
      <c r="E491" s="14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24"/>
    </row>
    <row r="492" spans="1:25">
      <c r="A492" s="126"/>
      <c r="B492" s="104" t="s">
        <v>157</v>
      </c>
      <c r="C492" s="122"/>
      <c r="D492" s="96">
        <v>2.2204460492503131E-15</v>
      </c>
      <c r="E492" s="14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4"/>
    </row>
    <row r="493" spans="1:25">
      <c r="B493" s="132"/>
      <c r="C493" s="103"/>
      <c r="D493" s="119"/>
    </row>
    <row r="494" spans="1:25">
      <c r="B494" s="135" t="s">
        <v>252</v>
      </c>
      <c r="Y494" s="120" t="s">
        <v>66</v>
      </c>
    </row>
    <row r="495" spans="1:25">
      <c r="A495" s="113" t="s">
        <v>59</v>
      </c>
      <c r="B495" s="101" t="s">
        <v>118</v>
      </c>
      <c r="C495" s="98" t="s">
        <v>119</v>
      </c>
      <c r="D495" s="99" t="s">
        <v>140</v>
      </c>
      <c r="E495" s="100" t="s">
        <v>140</v>
      </c>
      <c r="F495" s="100" t="s">
        <v>140</v>
      </c>
      <c r="G495" s="100" t="s">
        <v>140</v>
      </c>
      <c r="H495" s="100" t="s">
        <v>140</v>
      </c>
      <c r="I495" s="100" t="s">
        <v>140</v>
      </c>
      <c r="J495" s="100" t="s">
        <v>140</v>
      </c>
      <c r="K495" s="100" t="s">
        <v>140</v>
      </c>
      <c r="L495" s="100" t="s">
        <v>140</v>
      </c>
      <c r="M495" s="100" t="s">
        <v>140</v>
      </c>
      <c r="N495" s="100" t="s">
        <v>140</v>
      </c>
      <c r="O495" s="100" t="s">
        <v>140</v>
      </c>
      <c r="P495" s="100" t="s">
        <v>140</v>
      </c>
      <c r="Q495" s="100" t="s">
        <v>140</v>
      </c>
      <c r="R495" s="100" t="s">
        <v>140</v>
      </c>
      <c r="S495" s="100" t="s">
        <v>140</v>
      </c>
      <c r="T495" s="148"/>
      <c r="U495" s="2"/>
      <c r="V495" s="2"/>
      <c r="W495" s="2"/>
      <c r="X495" s="2"/>
      <c r="Y495" s="120">
        <v>1</v>
      </c>
    </row>
    <row r="496" spans="1:25">
      <c r="A496" s="126"/>
      <c r="B496" s="102" t="s">
        <v>141</v>
      </c>
      <c r="C496" s="90" t="s">
        <v>141</v>
      </c>
      <c r="D496" s="146" t="s">
        <v>144</v>
      </c>
      <c r="E496" s="147" t="s">
        <v>145</v>
      </c>
      <c r="F496" s="147" t="s">
        <v>146</v>
      </c>
      <c r="G496" s="147" t="s">
        <v>147</v>
      </c>
      <c r="H496" s="147" t="s">
        <v>142</v>
      </c>
      <c r="I496" s="147" t="s">
        <v>149</v>
      </c>
      <c r="J496" s="147" t="s">
        <v>143</v>
      </c>
      <c r="K496" s="147" t="s">
        <v>150</v>
      </c>
      <c r="L496" s="147" t="s">
        <v>151</v>
      </c>
      <c r="M496" s="147" t="s">
        <v>159</v>
      </c>
      <c r="N496" s="147" t="s">
        <v>160</v>
      </c>
      <c r="O496" s="147" t="s">
        <v>161</v>
      </c>
      <c r="P496" s="147" t="s">
        <v>163</v>
      </c>
      <c r="Q496" s="147" t="s">
        <v>164</v>
      </c>
      <c r="R496" s="147" t="s">
        <v>165</v>
      </c>
      <c r="S496" s="147" t="s">
        <v>166</v>
      </c>
      <c r="T496" s="148"/>
      <c r="U496" s="2"/>
      <c r="V496" s="2"/>
      <c r="W496" s="2"/>
      <c r="X496" s="2"/>
      <c r="Y496" s="120" t="s">
        <v>1</v>
      </c>
    </row>
    <row r="497" spans="1:25">
      <c r="A497" s="126"/>
      <c r="B497" s="102"/>
      <c r="C497" s="90"/>
      <c r="D497" s="91" t="s">
        <v>171</v>
      </c>
      <c r="E497" s="92" t="s">
        <v>171</v>
      </c>
      <c r="F497" s="92" t="s">
        <v>171</v>
      </c>
      <c r="G497" s="92" t="s">
        <v>171</v>
      </c>
      <c r="H497" s="92" t="s">
        <v>171</v>
      </c>
      <c r="I497" s="92" t="s">
        <v>171</v>
      </c>
      <c r="J497" s="92" t="s">
        <v>170</v>
      </c>
      <c r="K497" s="92" t="s">
        <v>171</v>
      </c>
      <c r="L497" s="92" t="s">
        <v>171</v>
      </c>
      <c r="M497" s="92" t="s">
        <v>171</v>
      </c>
      <c r="N497" s="92" t="s">
        <v>171</v>
      </c>
      <c r="O497" s="92" t="s">
        <v>171</v>
      </c>
      <c r="P497" s="92" t="s">
        <v>171</v>
      </c>
      <c r="Q497" s="92" t="s">
        <v>171</v>
      </c>
      <c r="R497" s="92" t="s">
        <v>171</v>
      </c>
      <c r="S497" s="92" t="s">
        <v>171</v>
      </c>
      <c r="T497" s="148"/>
      <c r="U497" s="2"/>
      <c r="V497" s="2"/>
      <c r="W497" s="2"/>
      <c r="X497" s="2"/>
      <c r="Y497" s="120">
        <v>2</v>
      </c>
    </row>
    <row r="498" spans="1:25">
      <c r="A498" s="126"/>
      <c r="B498" s="102"/>
      <c r="C498" s="90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48"/>
      <c r="U498" s="2"/>
      <c r="V498" s="2"/>
      <c r="W498" s="2"/>
      <c r="X498" s="2"/>
      <c r="Y498" s="120">
        <v>3</v>
      </c>
    </row>
    <row r="499" spans="1:25">
      <c r="A499" s="126"/>
      <c r="B499" s="101">
        <v>1</v>
      </c>
      <c r="C499" s="97">
        <v>1</v>
      </c>
      <c r="D499" s="139">
        <v>1.3068</v>
      </c>
      <c r="E499" s="106">
        <v>1.33</v>
      </c>
      <c r="F499" s="107">
        <v>1.2983212938513089</v>
      </c>
      <c r="G499" s="106">
        <v>1.18</v>
      </c>
      <c r="H499" s="107">
        <v>1.37</v>
      </c>
      <c r="I499" s="106">
        <v>1.23</v>
      </c>
      <c r="J499" s="107">
        <v>1.3</v>
      </c>
      <c r="K499" s="106">
        <v>1.47</v>
      </c>
      <c r="L499" s="106">
        <v>1.42</v>
      </c>
      <c r="M499" s="106">
        <v>1.45</v>
      </c>
      <c r="N499" s="106">
        <v>1.1697000000000002</v>
      </c>
      <c r="O499" s="106">
        <v>1.2949999999999999</v>
      </c>
      <c r="P499" s="106">
        <v>1.427</v>
      </c>
      <c r="Q499" s="106">
        <v>1.48</v>
      </c>
      <c r="R499" s="106">
        <v>1.36</v>
      </c>
      <c r="S499" s="106">
        <v>1.44</v>
      </c>
      <c r="T499" s="148"/>
      <c r="U499" s="2"/>
      <c r="V499" s="2"/>
      <c r="W499" s="2"/>
      <c r="X499" s="2"/>
      <c r="Y499" s="120">
        <v>1</v>
      </c>
    </row>
    <row r="500" spans="1:25">
      <c r="A500" s="126"/>
      <c r="B500" s="102">
        <v>1</v>
      </c>
      <c r="C500" s="90">
        <v>2</v>
      </c>
      <c r="D500" s="92">
        <v>1.36145</v>
      </c>
      <c r="E500" s="92">
        <v>1.32</v>
      </c>
      <c r="F500" s="110">
        <v>1.3123668804215964</v>
      </c>
      <c r="G500" s="92">
        <v>1.21</v>
      </c>
      <c r="H500" s="110">
        <v>1.37</v>
      </c>
      <c r="I500" s="92">
        <v>1.28</v>
      </c>
      <c r="J500" s="110">
        <v>1.3</v>
      </c>
      <c r="K500" s="92">
        <v>1.49</v>
      </c>
      <c r="L500" s="92">
        <v>1.41</v>
      </c>
      <c r="M500" s="92">
        <v>1.44</v>
      </c>
      <c r="N500" s="92">
        <v>1.2079</v>
      </c>
      <c r="O500" s="92">
        <v>1.306</v>
      </c>
      <c r="P500" s="92">
        <v>1.4219999999999999</v>
      </c>
      <c r="Q500" s="92">
        <v>1.43</v>
      </c>
      <c r="R500" s="92">
        <v>1.33</v>
      </c>
      <c r="S500" s="92">
        <v>1.41</v>
      </c>
      <c r="T500" s="148"/>
      <c r="U500" s="2"/>
      <c r="V500" s="2"/>
      <c r="W500" s="2"/>
      <c r="X500" s="2"/>
      <c r="Y500" s="120">
        <v>42</v>
      </c>
    </row>
    <row r="501" spans="1:25">
      <c r="A501" s="126"/>
      <c r="B501" s="102">
        <v>1</v>
      </c>
      <c r="C501" s="90">
        <v>3</v>
      </c>
      <c r="D501" s="92">
        <v>1.3609500000000001</v>
      </c>
      <c r="E501" s="92">
        <v>1.32</v>
      </c>
      <c r="F501" s="110">
        <v>1.2871035378606928</v>
      </c>
      <c r="G501" s="92">
        <v>1.41</v>
      </c>
      <c r="H501" s="110">
        <v>1.38</v>
      </c>
      <c r="I501" s="92">
        <v>1.26</v>
      </c>
      <c r="J501" s="110">
        <v>1.4</v>
      </c>
      <c r="K501" s="110">
        <v>1.49</v>
      </c>
      <c r="L501" s="94">
        <v>1.39</v>
      </c>
      <c r="M501" s="94">
        <v>1.45</v>
      </c>
      <c r="N501" s="94">
        <v>1.2030000000000001</v>
      </c>
      <c r="O501" s="94">
        <v>1.3069999999999999</v>
      </c>
      <c r="P501" s="94">
        <v>1.5409999999999999</v>
      </c>
      <c r="Q501" s="94">
        <v>1.45</v>
      </c>
      <c r="R501" s="94">
        <v>1.32</v>
      </c>
      <c r="S501" s="94">
        <v>1.45</v>
      </c>
      <c r="T501" s="148"/>
      <c r="U501" s="2"/>
      <c r="V501" s="2"/>
      <c r="W501" s="2"/>
      <c r="X501" s="2"/>
      <c r="Y501" s="120">
        <v>16</v>
      </c>
    </row>
    <row r="502" spans="1:25">
      <c r="A502" s="126"/>
      <c r="B502" s="102">
        <v>1</v>
      </c>
      <c r="C502" s="90">
        <v>4</v>
      </c>
      <c r="D502" s="92">
        <v>1.3789</v>
      </c>
      <c r="E502" s="92">
        <v>1.34</v>
      </c>
      <c r="F502" s="110">
        <v>1.3159323853376699</v>
      </c>
      <c r="G502" s="92">
        <v>1.37</v>
      </c>
      <c r="H502" s="110">
        <v>1.37</v>
      </c>
      <c r="I502" s="92">
        <v>1.28</v>
      </c>
      <c r="J502" s="110">
        <v>1.3</v>
      </c>
      <c r="K502" s="110">
        <v>1.48</v>
      </c>
      <c r="L502" s="94">
        <v>1.42</v>
      </c>
      <c r="M502" s="94">
        <v>1.46</v>
      </c>
      <c r="N502" s="94">
        <v>1.2141999999999999</v>
      </c>
      <c r="O502" s="94">
        <v>1.302</v>
      </c>
      <c r="P502" s="94">
        <v>1.504</v>
      </c>
      <c r="Q502" s="94">
        <v>1.47</v>
      </c>
      <c r="R502" s="94">
        <v>1.37</v>
      </c>
      <c r="S502" s="94">
        <v>1.45</v>
      </c>
      <c r="T502" s="148"/>
      <c r="U502" s="2"/>
      <c r="V502" s="2"/>
      <c r="W502" s="2"/>
      <c r="X502" s="2"/>
      <c r="Y502" s="120">
        <v>1.3652830255688908</v>
      </c>
    </row>
    <row r="503" spans="1:25">
      <c r="A503" s="126"/>
      <c r="B503" s="102">
        <v>1</v>
      </c>
      <c r="C503" s="90">
        <v>5</v>
      </c>
      <c r="D503" s="92">
        <v>1.3705500000000002</v>
      </c>
      <c r="E503" s="92">
        <v>1.3</v>
      </c>
      <c r="F503" s="92">
        <v>1.2921790578465078</v>
      </c>
      <c r="G503" s="92">
        <v>1.41</v>
      </c>
      <c r="H503" s="92">
        <v>1.3599999999999999</v>
      </c>
      <c r="I503" s="92">
        <v>1.21</v>
      </c>
      <c r="J503" s="92">
        <v>1.3</v>
      </c>
      <c r="K503" s="92">
        <v>1.48</v>
      </c>
      <c r="L503" s="92">
        <v>1.45</v>
      </c>
      <c r="M503" s="92">
        <v>1.45</v>
      </c>
      <c r="N503" s="92">
        <v>1.169</v>
      </c>
      <c r="O503" s="92">
        <v>1.292</v>
      </c>
      <c r="P503" s="92">
        <v>1.52</v>
      </c>
      <c r="Q503" s="92">
        <v>1.46</v>
      </c>
      <c r="R503" s="92">
        <v>1.39</v>
      </c>
      <c r="S503" s="92">
        <v>1.45</v>
      </c>
      <c r="T503" s="148"/>
      <c r="U503" s="2"/>
      <c r="V503" s="2"/>
      <c r="W503" s="2"/>
      <c r="X503" s="2"/>
      <c r="Y503" s="121"/>
    </row>
    <row r="504" spans="1:25">
      <c r="A504" s="126"/>
      <c r="B504" s="102">
        <v>1</v>
      </c>
      <c r="C504" s="90">
        <v>6</v>
      </c>
      <c r="D504" s="92">
        <v>1.37155</v>
      </c>
      <c r="E504" s="92">
        <v>1.31</v>
      </c>
      <c r="F504" s="92">
        <v>1.3105872992957304</v>
      </c>
      <c r="G504" s="92">
        <v>1.4000000000000001</v>
      </c>
      <c r="H504" s="92">
        <v>1.35</v>
      </c>
      <c r="I504" s="92">
        <v>1.22</v>
      </c>
      <c r="J504" s="92">
        <v>1.3</v>
      </c>
      <c r="K504" s="92">
        <v>1.49</v>
      </c>
      <c r="L504" s="92">
        <v>1.43</v>
      </c>
      <c r="M504" s="142">
        <v>1.37</v>
      </c>
      <c r="N504" s="92">
        <v>1.1878</v>
      </c>
      <c r="O504" s="92">
        <v>1.31</v>
      </c>
      <c r="P504" s="92">
        <v>1.5309999999999999</v>
      </c>
      <c r="Q504" s="92">
        <v>1.46</v>
      </c>
      <c r="R504" s="92">
        <v>1.37</v>
      </c>
      <c r="S504" s="92">
        <v>1.44</v>
      </c>
      <c r="T504" s="148"/>
      <c r="U504" s="2"/>
      <c r="V504" s="2"/>
      <c r="W504" s="2"/>
      <c r="X504" s="2"/>
      <c r="Y504" s="121"/>
    </row>
    <row r="505" spans="1:25">
      <c r="A505" s="126"/>
      <c r="B505" s="103" t="s">
        <v>154</v>
      </c>
      <c r="C505" s="95"/>
      <c r="D505" s="111">
        <v>1.3583666666666669</v>
      </c>
      <c r="E505" s="111">
        <v>1.32</v>
      </c>
      <c r="F505" s="111">
        <v>1.302748409102251</v>
      </c>
      <c r="G505" s="111">
        <v>1.33</v>
      </c>
      <c r="H505" s="111">
        <v>1.3666666666666665</v>
      </c>
      <c r="I505" s="111">
        <v>1.2466666666666666</v>
      </c>
      <c r="J505" s="111">
        <v>1.3166666666666667</v>
      </c>
      <c r="K505" s="111">
        <v>1.4833333333333334</v>
      </c>
      <c r="L505" s="111">
        <v>1.42</v>
      </c>
      <c r="M505" s="111">
        <v>1.4366666666666668</v>
      </c>
      <c r="N505" s="111">
        <v>1.1919333333333335</v>
      </c>
      <c r="O505" s="111">
        <v>1.3019999999999998</v>
      </c>
      <c r="P505" s="111">
        <v>1.4908333333333335</v>
      </c>
      <c r="Q505" s="111">
        <v>1.4583333333333333</v>
      </c>
      <c r="R505" s="111">
        <v>1.3566666666666667</v>
      </c>
      <c r="S505" s="111">
        <v>1.4400000000000002</v>
      </c>
      <c r="T505" s="148"/>
      <c r="U505" s="2"/>
      <c r="V505" s="2"/>
      <c r="W505" s="2"/>
      <c r="X505" s="2"/>
      <c r="Y505" s="121"/>
    </row>
    <row r="506" spans="1:25">
      <c r="A506" s="126"/>
      <c r="B506" s="2" t="s">
        <v>155</v>
      </c>
      <c r="C506" s="122"/>
      <c r="D506" s="94">
        <v>1.3660000000000001</v>
      </c>
      <c r="E506" s="94">
        <v>1.32</v>
      </c>
      <c r="F506" s="94">
        <v>1.3044542965735197</v>
      </c>
      <c r="G506" s="94">
        <v>1.3850000000000002</v>
      </c>
      <c r="H506" s="94">
        <v>1.37</v>
      </c>
      <c r="I506" s="94">
        <v>1.2450000000000001</v>
      </c>
      <c r="J506" s="94">
        <v>1.3</v>
      </c>
      <c r="K506" s="94">
        <v>1.4849999999999999</v>
      </c>
      <c r="L506" s="94">
        <v>1.42</v>
      </c>
      <c r="M506" s="94">
        <v>1.45</v>
      </c>
      <c r="N506" s="94">
        <v>1.1954</v>
      </c>
      <c r="O506" s="94">
        <v>1.304</v>
      </c>
      <c r="P506" s="94">
        <v>1.512</v>
      </c>
      <c r="Q506" s="94">
        <v>1.46</v>
      </c>
      <c r="R506" s="94">
        <v>1.3650000000000002</v>
      </c>
      <c r="S506" s="94">
        <v>1.4449999999999998</v>
      </c>
      <c r="T506" s="148"/>
      <c r="U506" s="2"/>
      <c r="V506" s="2"/>
      <c r="W506" s="2"/>
      <c r="X506" s="2"/>
      <c r="Y506" s="121"/>
    </row>
    <row r="507" spans="1:25">
      <c r="A507" s="126"/>
      <c r="B507" s="2" t="s">
        <v>156</v>
      </c>
      <c r="C507" s="122"/>
      <c r="D507" s="112">
        <v>2.6150156149948107E-2</v>
      </c>
      <c r="E507" s="112">
        <v>1.4142135623730963E-2</v>
      </c>
      <c r="F507" s="112">
        <v>1.1864678258932507E-2</v>
      </c>
      <c r="G507" s="112">
        <v>0.10601886624558859</v>
      </c>
      <c r="H507" s="112">
        <v>1.0327955589886426E-2</v>
      </c>
      <c r="I507" s="112">
        <v>3.076794869123823E-2</v>
      </c>
      <c r="J507" s="112">
        <v>4.0824829046386249E-2</v>
      </c>
      <c r="K507" s="112">
        <v>8.1649658092772665E-3</v>
      </c>
      <c r="L507" s="112">
        <v>2.0000000000000018E-2</v>
      </c>
      <c r="M507" s="112">
        <v>3.326659986633234E-2</v>
      </c>
      <c r="N507" s="112">
        <v>1.95476511802995E-2</v>
      </c>
      <c r="O507" s="112">
        <v>7.1274118724821969E-3</v>
      </c>
      <c r="P507" s="112">
        <v>5.2852309946365306E-2</v>
      </c>
      <c r="Q507" s="112">
        <v>1.7224014243685103E-2</v>
      </c>
      <c r="R507" s="112">
        <v>2.6583202716502483E-2</v>
      </c>
      <c r="S507" s="112">
        <v>1.5491933384829681E-2</v>
      </c>
      <c r="T507" s="148"/>
      <c r="U507" s="2"/>
      <c r="V507" s="2"/>
      <c r="W507" s="2"/>
      <c r="X507" s="2"/>
      <c r="Y507" s="123"/>
    </row>
    <row r="508" spans="1:25">
      <c r="A508" s="126"/>
      <c r="B508" s="2" t="s">
        <v>93</v>
      </c>
      <c r="C508" s="122"/>
      <c r="D508" s="96">
        <v>1.9251176277844544E-2</v>
      </c>
      <c r="E508" s="96">
        <v>1.0713739108887092E-2</v>
      </c>
      <c r="F508" s="96">
        <v>9.1074210308256572E-3</v>
      </c>
      <c r="G508" s="96">
        <v>7.9713433267359843E-2</v>
      </c>
      <c r="H508" s="96">
        <v>7.5570406755266538E-3</v>
      </c>
      <c r="I508" s="96">
        <v>2.4680172746982539E-2</v>
      </c>
      <c r="J508" s="96">
        <v>3.1006199275736394E-2</v>
      </c>
      <c r="K508" s="96">
        <v>5.5044713320970334E-3</v>
      </c>
      <c r="L508" s="96">
        <v>1.4084507042253534E-2</v>
      </c>
      <c r="M508" s="96">
        <v>2.3155405939442462E-2</v>
      </c>
      <c r="N508" s="96">
        <v>1.6399953448430697E-2</v>
      </c>
      <c r="O508" s="96">
        <v>5.4742026670370186E-3</v>
      </c>
      <c r="P508" s="96">
        <v>3.5451521484426138E-2</v>
      </c>
      <c r="Q508" s="96">
        <v>1.1810752624241213E-2</v>
      </c>
      <c r="R508" s="96">
        <v>1.9594498316832295E-2</v>
      </c>
      <c r="S508" s="96">
        <v>1.0758287072798389E-2</v>
      </c>
      <c r="T508" s="148"/>
      <c r="U508" s="2"/>
      <c r="V508" s="2"/>
      <c r="W508" s="2"/>
      <c r="X508" s="2"/>
      <c r="Y508" s="124"/>
    </row>
    <row r="509" spans="1:25">
      <c r="A509" s="126"/>
      <c r="B509" s="104" t="s">
        <v>157</v>
      </c>
      <c r="C509" s="122"/>
      <c r="D509" s="96">
        <v>-5.0658792152945553E-3</v>
      </c>
      <c r="E509" s="96">
        <v>-3.3167500599388222E-2</v>
      </c>
      <c r="F509" s="96">
        <v>-4.5803408740530349E-2</v>
      </c>
      <c r="G509" s="96">
        <v>-2.5843011967565443E-2</v>
      </c>
      <c r="H509" s="96">
        <v>1.0134463491180412E-3</v>
      </c>
      <c r="I509" s="96">
        <v>-8.6880417232755636E-2</v>
      </c>
      <c r="J509" s="96">
        <v>-3.5608996809995852E-2</v>
      </c>
      <c r="K509" s="96">
        <v>8.6465813720384421E-2</v>
      </c>
      <c r="L509" s="96">
        <v>4.0077385718839897E-2</v>
      </c>
      <c r="M509" s="96">
        <v>5.2284866771878047E-2</v>
      </c>
      <c r="N509" s="96">
        <v>-0.12696978501093237</v>
      </c>
      <c r="O509" s="96">
        <v>-4.6351580136669512E-2</v>
      </c>
      <c r="P509" s="96">
        <v>9.1959180194251644E-2</v>
      </c>
      <c r="Q509" s="96">
        <v>6.8154592140827308E-2</v>
      </c>
      <c r="R509" s="96">
        <v>-6.3110422827046264E-3</v>
      </c>
      <c r="S509" s="96">
        <v>5.4726362982485677E-2</v>
      </c>
      <c r="T509" s="148"/>
      <c r="U509" s="2"/>
      <c r="V509" s="2"/>
      <c r="W509" s="2"/>
      <c r="X509" s="2"/>
      <c r="Y509" s="124"/>
    </row>
    <row r="510" spans="1:25">
      <c r="B510" s="132"/>
      <c r="C510" s="103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</row>
    <row r="511" spans="1:25">
      <c r="B511" s="135" t="s">
        <v>299</v>
      </c>
      <c r="Y511" s="120" t="s">
        <v>169</v>
      </c>
    </row>
    <row r="512" spans="1:25">
      <c r="A512" s="113" t="s">
        <v>6</v>
      </c>
      <c r="B512" s="101" t="s">
        <v>118</v>
      </c>
      <c r="C512" s="98" t="s">
        <v>119</v>
      </c>
      <c r="D512" s="99" t="s">
        <v>140</v>
      </c>
      <c r="E512" s="14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20">
        <v>1</v>
      </c>
    </row>
    <row r="513" spans="1:25">
      <c r="A513" s="126"/>
      <c r="B513" s="102" t="s">
        <v>141</v>
      </c>
      <c r="C513" s="90" t="s">
        <v>141</v>
      </c>
      <c r="D513" s="146" t="s">
        <v>143</v>
      </c>
      <c r="E513" s="14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20" t="s">
        <v>3</v>
      </c>
    </row>
    <row r="514" spans="1:25">
      <c r="A514" s="126"/>
      <c r="B514" s="102"/>
      <c r="C514" s="90"/>
      <c r="D514" s="91" t="s">
        <v>170</v>
      </c>
      <c r="E514" s="14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20">
        <v>2</v>
      </c>
    </row>
    <row r="515" spans="1:25">
      <c r="A515" s="126"/>
      <c r="B515" s="102"/>
      <c r="C515" s="90"/>
      <c r="D515" s="117"/>
      <c r="E515" s="14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20">
        <v>2</v>
      </c>
    </row>
    <row r="516" spans="1:25">
      <c r="A516" s="126"/>
      <c r="B516" s="101">
        <v>1</v>
      </c>
      <c r="C516" s="97">
        <v>1</v>
      </c>
      <c r="D516" s="106">
        <v>0.5</v>
      </c>
      <c r="E516" s="14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20">
        <v>1</v>
      </c>
    </row>
    <row r="517" spans="1:25">
      <c r="A517" s="126"/>
      <c r="B517" s="102">
        <v>1</v>
      </c>
      <c r="C517" s="90">
        <v>2</v>
      </c>
      <c r="D517" s="92">
        <v>0.5</v>
      </c>
      <c r="E517" s="14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20">
        <v>18</v>
      </c>
    </row>
    <row r="518" spans="1:25">
      <c r="A518" s="126"/>
      <c r="B518" s="102">
        <v>1</v>
      </c>
      <c r="C518" s="90">
        <v>3</v>
      </c>
      <c r="D518" s="92">
        <v>0.5</v>
      </c>
      <c r="E518" s="14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20">
        <v>16</v>
      </c>
    </row>
    <row r="519" spans="1:25">
      <c r="A519" s="126"/>
      <c r="B519" s="102">
        <v>1</v>
      </c>
      <c r="C519" s="90">
        <v>4</v>
      </c>
      <c r="D519" s="92">
        <v>0.5</v>
      </c>
      <c r="E519" s="14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20">
        <v>0.5</v>
      </c>
    </row>
    <row r="520" spans="1:25">
      <c r="A520" s="126"/>
      <c r="B520" s="102">
        <v>1</v>
      </c>
      <c r="C520" s="90">
        <v>5</v>
      </c>
      <c r="D520" s="92">
        <v>0.5</v>
      </c>
      <c r="E520" s="14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121"/>
    </row>
    <row r="521" spans="1:25">
      <c r="A521" s="126"/>
      <c r="B521" s="102">
        <v>1</v>
      </c>
      <c r="C521" s="90">
        <v>6</v>
      </c>
      <c r="D521" s="92">
        <v>0.5</v>
      </c>
      <c r="E521" s="14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121"/>
    </row>
    <row r="522" spans="1:25">
      <c r="A522" s="126"/>
      <c r="B522" s="103" t="s">
        <v>154</v>
      </c>
      <c r="C522" s="95"/>
      <c r="D522" s="111">
        <v>0.5</v>
      </c>
      <c r="E522" s="14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21"/>
    </row>
    <row r="523" spans="1:25">
      <c r="A523" s="126"/>
      <c r="B523" s="2" t="s">
        <v>155</v>
      </c>
      <c r="C523" s="122"/>
      <c r="D523" s="94">
        <v>0.5</v>
      </c>
      <c r="E523" s="14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21"/>
    </row>
    <row r="524" spans="1:25">
      <c r="A524" s="126"/>
      <c r="B524" s="2" t="s">
        <v>156</v>
      </c>
      <c r="C524" s="122"/>
      <c r="D524" s="94">
        <v>0</v>
      </c>
      <c r="E524" s="183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21"/>
    </row>
    <row r="525" spans="1:25">
      <c r="A525" s="126"/>
      <c r="B525" s="2" t="s">
        <v>93</v>
      </c>
      <c r="C525" s="122"/>
      <c r="D525" s="96">
        <v>0</v>
      </c>
      <c r="E525" s="14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24"/>
    </row>
    <row r="526" spans="1:25">
      <c r="A526" s="126"/>
      <c r="B526" s="104" t="s">
        <v>157</v>
      </c>
      <c r="C526" s="122"/>
      <c r="D526" s="96">
        <v>0</v>
      </c>
      <c r="E526" s="14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24"/>
    </row>
    <row r="527" spans="1:25">
      <c r="B527" s="132"/>
      <c r="C527" s="103"/>
      <c r="D527" s="119"/>
    </row>
    <row r="528" spans="1:25">
      <c r="B528" s="135" t="s">
        <v>300</v>
      </c>
      <c r="Y528" s="120" t="s">
        <v>169</v>
      </c>
    </row>
    <row r="529" spans="1:25">
      <c r="A529" s="113" t="s">
        <v>9</v>
      </c>
      <c r="B529" s="101" t="s">
        <v>118</v>
      </c>
      <c r="C529" s="98" t="s">
        <v>119</v>
      </c>
      <c r="D529" s="99" t="s">
        <v>140</v>
      </c>
      <c r="E529" s="14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20">
        <v>1</v>
      </c>
    </row>
    <row r="530" spans="1:25">
      <c r="A530" s="126"/>
      <c r="B530" s="102" t="s">
        <v>141</v>
      </c>
      <c r="C530" s="90" t="s">
        <v>141</v>
      </c>
      <c r="D530" s="146" t="s">
        <v>143</v>
      </c>
      <c r="E530" s="14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20" t="s">
        <v>3</v>
      </c>
    </row>
    <row r="531" spans="1:25">
      <c r="A531" s="126"/>
      <c r="B531" s="102"/>
      <c r="C531" s="90"/>
      <c r="D531" s="91" t="s">
        <v>170</v>
      </c>
      <c r="E531" s="14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20">
        <v>2</v>
      </c>
    </row>
    <row r="532" spans="1:25">
      <c r="A532" s="126"/>
      <c r="B532" s="102"/>
      <c r="C532" s="90"/>
      <c r="D532" s="117"/>
      <c r="E532" s="14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20">
        <v>2</v>
      </c>
    </row>
    <row r="533" spans="1:25">
      <c r="A533" s="126"/>
      <c r="B533" s="101">
        <v>1</v>
      </c>
      <c r="C533" s="97">
        <v>1</v>
      </c>
      <c r="D533" s="106">
        <v>7.8</v>
      </c>
      <c r="E533" s="14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120">
        <v>1</v>
      </c>
    </row>
    <row r="534" spans="1:25">
      <c r="A534" s="126"/>
      <c r="B534" s="102">
        <v>1</v>
      </c>
      <c r="C534" s="90">
        <v>2</v>
      </c>
      <c r="D534" s="92">
        <v>7.8</v>
      </c>
      <c r="E534" s="14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120">
        <v>19</v>
      </c>
    </row>
    <row r="535" spans="1:25">
      <c r="A535" s="126"/>
      <c r="B535" s="102">
        <v>1</v>
      </c>
      <c r="C535" s="90">
        <v>3</v>
      </c>
      <c r="D535" s="92">
        <v>8.1</v>
      </c>
      <c r="E535" s="14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120">
        <v>16</v>
      </c>
    </row>
    <row r="536" spans="1:25">
      <c r="A536" s="126"/>
      <c r="B536" s="102">
        <v>1</v>
      </c>
      <c r="C536" s="90">
        <v>4</v>
      </c>
      <c r="D536" s="92">
        <v>7.8</v>
      </c>
      <c r="E536" s="14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120">
        <v>7.8666666666666698</v>
      </c>
    </row>
    <row r="537" spans="1:25">
      <c r="A537" s="126"/>
      <c r="B537" s="102">
        <v>1</v>
      </c>
      <c r="C537" s="90">
        <v>5</v>
      </c>
      <c r="D537" s="92">
        <v>7.9</v>
      </c>
      <c r="E537" s="14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121"/>
    </row>
    <row r="538" spans="1:25">
      <c r="A538" s="126"/>
      <c r="B538" s="102">
        <v>1</v>
      </c>
      <c r="C538" s="90">
        <v>6</v>
      </c>
      <c r="D538" s="92">
        <v>7.8</v>
      </c>
      <c r="E538" s="14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121"/>
    </row>
    <row r="539" spans="1:25">
      <c r="A539" s="126"/>
      <c r="B539" s="103" t="s">
        <v>154</v>
      </c>
      <c r="C539" s="95"/>
      <c r="D539" s="111">
        <v>7.8666666666666663</v>
      </c>
      <c r="E539" s="14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121"/>
    </row>
    <row r="540" spans="1:25">
      <c r="A540" s="126"/>
      <c r="B540" s="2" t="s">
        <v>155</v>
      </c>
      <c r="C540" s="122"/>
      <c r="D540" s="94">
        <v>7.8</v>
      </c>
      <c r="E540" s="14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21"/>
    </row>
    <row r="541" spans="1:25">
      <c r="A541" s="126"/>
      <c r="B541" s="2" t="s">
        <v>156</v>
      </c>
      <c r="C541" s="122"/>
      <c r="D541" s="94">
        <v>0.12110601416389963</v>
      </c>
      <c r="E541" s="183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21"/>
    </row>
    <row r="542" spans="1:25">
      <c r="A542" s="126"/>
      <c r="B542" s="2" t="s">
        <v>93</v>
      </c>
      <c r="C542" s="122"/>
      <c r="D542" s="96">
        <v>1.5394832308970293E-2</v>
      </c>
      <c r="E542" s="14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24"/>
    </row>
    <row r="543" spans="1:25">
      <c r="A543" s="126"/>
      <c r="B543" s="104" t="s">
        <v>157</v>
      </c>
      <c r="C543" s="122"/>
      <c r="D543" s="96">
        <v>-4.4408920985006262E-16</v>
      </c>
      <c r="E543" s="14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24"/>
    </row>
    <row r="544" spans="1:25">
      <c r="B544" s="132"/>
      <c r="C544" s="103"/>
      <c r="D544" s="119"/>
    </row>
    <row r="545" spans="1:25">
      <c r="B545" s="135" t="s">
        <v>301</v>
      </c>
      <c r="Y545" s="120" t="s">
        <v>169</v>
      </c>
    </row>
    <row r="546" spans="1:25">
      <c r="A546" s="113" t="s">
        <v>60</v>
      </c>
      <c r="B546" s="101" t="s">
        <v>118</v>
      </c>
      <c r="C546" s="98" t="s">
        <v>119</v>
      </c>
      <c r="D546" s="99" t="s">
        <v>140</v>
      </c>
      <c r="E546" s="14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20">
        <v>1</v>
      </c>
    </row>
    <row r="547" spans="1:25">
      <c r="A547" s="126"/>
      <c r="B547" s="102" t="s">
        <v>141</v>
      </c>
      <c r="C547" s="90" t="s">
        <v>141</v>
      </c>
      <c r="D547" s="146" t="s">
        <v>143</v>
      </c>
      <c r="E547" s="14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20" t="s">
        <v>3</v>
      </c>
    </row>
    <row r="548" spans="1:25">
      <c r="A548" s="126"/>
      <c r="B548" s="102"/>
      <c r="C548" s="90"/>
      <c r="D548" s="91" t="s">
        <v>170</v>
      </c>
      <c r="E548" s="14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120">
        <v>1</v>
      </c>
    </row>
    <row r="549" spans="1:25">
      <c r="A549" s="126"/>
      <c r="B549" s="102"/>
      <c r="C549" s="90"/>
      <c r="D549" s="117"/>
      <c r="E549" s="14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120">
        <v>1</v>
      </c>
    </row>
    <row r="550" spans="1:25">
      <c r="A550" s="126"/>
      <c r="B550" s="101">
        <v>1</v>
      </c>
      <c r="C550" s="97">
        <v>1</v>
      </c>
      <c r="D550" s="193">
        <v>11</v>
      </c>
      <c r="E550" s="194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6">
        <v>1</v>
      </c>
    </row>
    <row r="551" spans="1:25">
      <c r="A551" s="126"/>
      <c r="B551" s="102">
        <v>1</v>
      </c>
      <c r="C551" s="90">
        <v>2</v>
      </c>
      <c r="D551" s="197">
        <v>11</v>
      </c>
      <c r="E551" s="194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6">
        <v>1</v>
      </c>
    </row>
    <row r="552" spans="1:25">
      <c r="A552" s="126"/>
      <c r="B552" s="102">
        <v>1</v>
      </c>
      <c r="C552" s="90">
        <v>3</v>
      </c>
      <c r="D552" s="197">
        <v>11</v>
      </c>
      <c r="E552" s="194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6">
        <v>16</v>
      </c>
    </row>
    <row r="553" spans="1:25">
      <c r="A553" s="126"/>
      <c r="B553" s="102">
        <v>1</v>
      </c>
      <c r="C553" s="90">
        <v>4</v>
      </c>
      <c r="D553" s="197">
        <v>11</v>
      </c>
      <c r="E553" s="194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6">
        <v>10.8333333333333</v>
      </c>
    </row>
    <row r="554" spans="1:25">
      <c r="A554" s="126"/>
      <c r="B554" s="102">
        <v>1</v>
      </c>
      <c r="C554" s="90">
        <v>5</v>
      </c>
      <c r="D554" s="197">
        <v>10</v>
      </c>
      <c r="E554" s="194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8"/>
    </row>
    <row r="555" spans="1:25">
      <c r="A555" s="126"/>
      <c r="B555" s="102">
        <v>1</v>
      </c>
      <c r="C555" s="90">
        <v>6</v>
      </c>
      <c r="D555" s="197">
        <v>11</v>
      </c>
      <c r="E555" s="194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8"/>
    </row>
    <row r="556" spans="1:25">
      <c r="A556" s="126"/>
      <c r="B556" s="103" t="s">
        <v>154</v>
      </c>
      <c r="C556" s="95"/>
      <c r="D556" s="199">
        <v>10.833333333333334</v>
      </c>
      <c r="E556" s="194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8"/>
    </row>
    <row r="557" spans="1:25">
      <c r="A557" s="126"/>
      <c r="B557" s="2" t="s">
        <v>155</v>
      </c>
      <c r="C557" s="122"/>
      <c r="D557" s="200">
        <v>11</v>
      </c>
      <c r="E557" s="194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8"/>
    </row>
    <row r="558" spans="1:25">
      <c r="A558" s="126"/>
      <c r="B558" s="2" t="s">
        <v>156</v>
      </c>
      <c r="C558" s="122"/>
      <c r="D558" s="200">
        <v>0.40824829046386302</v>
      </c>
      <c r="E558" s="194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8"/>
    </row>
    <row r="559" spans="1:25">
      <c r="A559" s="126"/>
      <c r="B559" s="2" t="s">
        <v>93</v>
      </c>
      <c r="C559" s="122"/>
      <c r="D559" s="96">
        <v>3.7684457581279661E-2</v>
      </c>
      <c r="E559" s="14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124"/>
    </row>
    <row r="560" spans="1:25">
      <c r="A560" s="126"/>
      <c r="B560" s="104" t="s">
        <v>157</v>
      </c>
      <c r="C560" s="122"/>
      <c r="D560" s="96">
        <v>3.1086244689504383E-15</v>
      </c>
      <c r="E560" s="14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124"/>
    </row>
    <row r="561" spans="1:25">
      <c r="B561" s="132"/>
      <c r="C561" s="103"/>
      <c r="D561" s="119"/>
    </row>
    <row r="562" spans="1:25">
      <c r="B562" s="135" t="s">
        <v>302</v>
      </c>
      <c r="Y562" s="120" t="s">
        <v>169</v>
      </c>
    </row>
    <row r="563" spans="1:25">
      <c r="A563" s="113" t="s">
        <v>15</v>
      </c>
      <c r="B563" s="101" t="s">
        <v>118</v>
      </c>
      <c r="C563" s="98" t="s">
        <v>119</v>
      </c>
      <c r="D563" s="99" t="s">
        <v>140</v>
      </c>
      <c r="E563" s="14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20">
        <v>1</v>
      </c>
    </row>
    <row r="564" spans="1:25">
      <c r="A564" s="126"/>
      <c r="B564" s="102" t="s">
        <v>141</v>
      </c>
      <c r="C564" s="90" t="s">
        <v>141</v>
      </c>
      <c r="D564" s="146" t="s">
        <v>143</v>
      </c>
      <c r="E564" s="14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20" t="s">
        <v>3</v>
      </c>
    </row>
    <row r="565" spans="1:25">
      <c r="A565" s="126"/>
      <c r="B565" s="102"/>
      <c r="C565" s="90"/>
      <c r="D565" s="91" t="s">
        <v>170</v>
      </c>
      <c r="E565" s="14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20">
        <v>2</v>
      </c>
    </row>
    <row r="566" spans="1:25">
      <c r="A566" s="126"/>
      <c r="B566" s="102"/>
      <c r="C566" s="90"/>
      <c r="D566" s="117"/>
      <c r="E566" s="14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20">
        <v>2</v>
      </c>
    </row>
    <row r="567" spans="1:25">
      <c r="A567" s="126"/>
      <c r="B567" s="101">
        <v>1</v>
      </c>
      <c r="C567" s="97">
        <v>1</v>
      </c>
      <c r="D567" s="106">
        <v>9.1</v>
      </c>
      <c r="E567" s="14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120">
        <v>1</v>
      </c>
    </row>
    <row r="568" spans="1:25">
      <c r="A568" s="126"/>
      <c r="B568" s="102">
        <v>1</v>
      </c>
      <c r="C568" s="90">
        <v>2</v>
      </c>
      <c r="D568" s="92">
        <v>9.1</v>
      </c>
      <c r="E568" s="14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120">
        <v>3</v>
      </c>
    </row>
    <row r="569" spans="1:25">
      <c r="A569" s="126"/>
      <c r="B569" s="102">
        <v>1</v>
      </c>
      <c r="C569" s="90">
        <v>3</v>
      </c>
      <c r="D569" s="92">
        <v>9.4</v>
      </c>
      <c r="E569" s="14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120">
        <v>16</v>
      </c>
    </row>
    <row r="570" spans="1:25">
      <c r="A570" s="126"/>
      <c r="B570" s="102">
        <v>1</v>
      </c>
      <c r="C570" s="90">
        <v>4</v>
      </c>
      <c r="D570" s="92">
        <v>9.1</v>
      </c>
      <c r="E570" s="14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120">
        <v>9.1333333333333293</v>
      </c>
    </row>
    <row r="571" spans="1:25">
      <c r="A571" s="126"/>
      <c r="B571" s="102">
        <v>1</v>
      </c>
      <c r="C571" s="90">
        <v>5</v>
      </c>
      <c r="D571" s="92">
        <v>9.1</v>
      </c>
      <c r="E571" s="14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121"/>
    </row>
    <row r="572" spans="1:25">
      <c r="A572" s="126"/>
      <c r="B572" s="102">
        <v>1</v>
      </c>
      <c r="C572" s="90">
        <v>6</v>
      </c>
      <c r="D572" s="92">
        <v>9</v>
      </c>
      <c r="E572" s="14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121"/>
    </row>
    <row r="573" spans="1:25">
      <c r="A573" s="126"/>
      <c r="B573" s="103" t="s">
        <v>154</v>
      </c>
      <c r="C573" s="95"/>
      <c r="D573" s="111">
        <v>9.1333333333333346</v>
      </c>
      <c r="E573" s="14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121"/>
    </row>
    <row r="574" spans="1:25">
      <c r="A574" s="126"/>
      <c r="B574" s="2" t="s">
        <v>155</v>
      </c>
      <c r="C574" s="122"/>
      <c r="D574" s="94">
        <v>9.1</v>
      </c>
      <c r="E574" s="14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21"/>
    </row>
    <row r="575" spans="1:25">
      <c r="A575" s="126"/>
      <c r="B575" s="2" t="s">
        <v>156</v>
      </c>
      <c r="C575" s="122"/>
      <c r="D575" s="94">
        <v>0.13662601021279486</v>
      </c>
      <c r="E575" s="183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21"/>
    </row>
    <row r="576" spans="1:25">
      <c r="A576" s="126"/>
      <c r="B576" s="2" t="s">
        <v>93</v>
      </c>
      <c r="C576" s="122"/>
      <c r="D576" s="96">
        <v>1.4959052213079726E-2</v>
      </c>
      <c r="E576" s="14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124"/>
    </row>
    <row r="577" spans="1:25">
      <c r="A577" s="126"/>
      <c r="B577" s="104" t="s">
        <v>157</v>
      </c>
      <c r="C577" s="122"/>
      <c r="D577" s="96">
        <v>6.6613381477509392E-16</v>
      </c>
      <c r="E577" s="14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124"/>
    </row>
    <row r="578" spans="1:25">
      <c r="B578" s="132"/>
      <c r="C578" s="103"/>
      <c r="D578" s="119"/>
    </row>
    <row r="579" spans="1:25">
      <c r="B579" s="135" t="s">
        <v>303</v>
      </c>
      <c r="Y579" s="120" t="s">
        <v>169</v>
      </c>
    </row>
    <row r="580" spans="1:25">
      <c r="A580" s="113" t="s">
        <v>18</v>
      </c>
      <c r="B580" s="101" t="s">
        <v>118</v>
      </c>
      <c r="C580" s="98" t="s">
        <v>119</v>
      </c>
      <c r="D580" s="99" t="s">
        <v>140</v>
      </c>
      <c r="E580" s="14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20">
        <v>1</v>
      </c>
    </row>
    <row r="581" spans="1:25">
      <c r="A581" s="126"/>
      <c r="B581" s="102" t="s">
        <v>141</v>
      </c>
      <c r="C581" s="90" t="s">
        <v>141</v>
      </c>
      <c r="D581" s="146" t="s">
        <v>143</v>
      </c>
      <c r="E581" s="14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20" t="s">
        <v>3</v>
      </c>
    </row>
    <row r="582" spans="1:25">
      <c r="A582" s="126"/>
      <c r="B582" s="102"/>
      <c r="C582" s="90"/>
      <c r="D582" s="91" t="s">
        <v>170</v>
      </c>
      <c r="E582" s="14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20">
        <v>0</v>
      </c>
    </row>
    <row r="583" spans="1:25">
      <c r="A583" s="126"/>
      <c r="B583" s="102"/>
      <c r="C583" s="90"/>
      <c r="D583" s="117"/>
      <c r="E583" s="14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20">
        <v>0</v>
      </c>
    </row>
    <row r="584" spans="1:25">
      <c r="A584" s="126"/>
      <c r="B584" s="101">
        <v>1</v>
      </c>
      <c r="C584" s="97">
        <v>1</v>
      </c>
      <c r="D584" s="185">
        <v>91</v>
      </c>
      <c r="E584" s="186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8">
        <v>1</v>
      </c>
    </row>
    <row r="585" spans="1:25">
      <c r="A585" s="126"/>
      <c r="B585" s="102">
        <v>1</v>
      </c>
      <c r="C585" s="90">
        <v>2</v>
      </c>
      <c r="D585" s="189">
        <v>90</v>
      </c>
      <c r="E585" s="186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8">
        <v>4</v>
      </c>
    </row>
    <row r="586" spans="1:25">
      <c r="A586" s="126"/>
      <c r="B586" s="102">
        <v>1</v>
      </c>
      <c r="C586" s="90">
        <v>3</v>
      </c>
      <c r="D586" s="189">
        <v>94</v>
      </c>
      <c r="E586" s="186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8">
        <v>16</v>
      </c>
    </row>
    <row r="587" spans="1:25">
      <c r="A587" s="126"/>
      <c r="B587" s="102">
        <v>1</v>
      </c>
      <c r="C587" s="90">
        <v>4</v>
      </c>
      <c r="D587" s="189">
        <v>91</v>
      </c>
      <c r="E587" s="186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8">
        <v>91.1666666666667</v>
      </c>
    </row>
    <row r="588" spans="1:25">
      <c r="A588" s="126"/>
      <c r="B588" s="102">
        <v>1</v>
      </c>
      <c r="C588" s="90">
        <v>5</v>
      </c>
      <c r="D588" s="189">
        <v>92</v>
      </c>
      <c r="E588" s="186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90"/>
    </row>
    <row r="589" spans="1:25">
      <c r="A589" s="126"/>
      <c r="B589" s="102">
        <v>1</v>
      </c>
      <c r="C589" s="90">
        <v>6</v>
      </c>
      <c r="D589" s="189">
        <v>89</v>
      </c>
      <c r="E589" s="186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90"/>
    </row>
    <row r="590" spans="1:25">
      <c r="A590" s="126"/>
      <c r="B590" s="103" t="s">
        <v>154</v>
      </c>
      <c r="C590" s="95"/>
      <c r="D590" s="191">
        <v>91.166666666666671</v>
      </c>
      <c r="E590" s="186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90"/>
    </row>
    <row r="591" spans="1:25">
      <c r="A591" s="126"/>
      <c r="B591" s="2" t="s">
        <v>155</v>
      </c>
      <c r="C591" s="122"/>
      <c r="D591" s="192">
        <v>91</v>
      </c>
      <c r="E591" s="186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90"/>
    </row>
    <row r="592" spans="1:25">
      <c r="A592" s="126"/>
      <c r="B592" s="2" t="s">
        <v>156</v>
      </c>
      <c r="C592" s="122"/>
      <c r="D592" s="192">
        <v>1.7224014243685084</v>
      </c>
      <c r="E592" s="186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90"/>
    </row>
    <row r="593" spans="1:25">
      <c r="A593" s="126"/>
      <c r="B593" s="2" t="s">
        <v>93</v>
      </c>
      <c r="C593" s="122"/>
      <c r="D593" s="96">
        <v>1.8892885824883091E-2</v>
      </c>
      <c r="E593" s="14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24"/>
    </row>
    <row r="594" spans="1:25">
      <c r="A594" s="126"/>
      <c r="B594" s="104" t="s">
        <v>157</v>
      </c>
      <c r="C594" s="122"/>
      <c r="D594" s="96">
        <v>-3.3306690738754696E-16</v>
      </c>
      <c r="E594" s="14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24"/>
    </row>
    <row r="595" spans="1:25">
      <c r="B595" s="132"/>
      <c r="C595" s="103"/>
      <c r="D595" s="119"/>
    </row>
    <row r="596" spans="1:25">
      <c r="B596" s="135" t="s">
        <v>304</v>
      </c>
      <c r="Y596" s="120" t="s">
        <v>169</v>
      </c>
    </row>
    <row r="597" spans="1:25">
      <c r="A597" s="113" t="s">
        <v>21</v>
      </c>
      <c r="B597" s="101" t="s">
        <v>118</v>
      </c>
      <c r="C597" s="98" t="s">
        <v>119</v>
      </c>
      <c r="D597" s="99" t="s">
        <v>140</v>
      </c>
      <c r="E597" s="14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20">
        <v>1</v>
      </c>
    </row>
    <row r="598" spans="1:25">
      <c r="A598" s="126"/>
      <c r="B598" s="102" t="s">
        <v>141</v>
      </c>
      <c r="C598" s="90" t="s">
        <v>141</v>
      </c>
      <c r="D598" s="146" t="s">
        <v>143</v>
      </c>
      <c r="E598" s="14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20" t="s">
        <v>3</v>
      </c>
    </row>
    <row r="599" spans="1:25">
      <c r="A599" s="126"/>
      <c r="B599" s="102"/>
      <c r="C599" s="90"/>
      <c r="D599" s="91" t="s">
        <v>170</v>
      </c>
      <c r="E599" s="14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20">
        <v>2</v>
      </c>
    </row>
    <row r="600" spans="1:25">
      <c r="A600" s="126"/>
      <c r="B600" s="102"/>
      <c r="C600" s="90"/>
      <c r="D600" s="117"/>
      <c r="E600" s="14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20">
        <v>2</v>
      </c>
    </row>
    <row r="601" spans="1:25">
      <c r="A601" s="126"/>
      <c r="B601" s="101">
        <v>1</v>
      </c>
      <c r="C601" s="97">
        <v>1</v>
      </c>
      <c r="D601" s="143" t="s">
        <v>136</v>
      </c>
      <c r="E601" s="14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120">
        <v>1</v>
      </c>
    </row>
    <row r="602" spans="1:25">
      <c r="A602" s="126"/>
      <c r="B602" s="102">
        <v>1</v>
      </c>
      <c r="C602" s="90">
        <v>2</v>
      </c>
      <c r="D602" s="140" t="s">
        <v>136</v>
      </c>
      <c r="E602" s="14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120">
        <v>5</v>
      </c>
    </row>
    <row r="603" spans="1:25">
      <c r="A603" s="126"/>
      <c r="B603" s="102">
        <v>1</v>
      </c>
      <c r="C603" s="90">
        <v>3</v>
      </c>
      <c r="D603" s="140" t="s">
        <v>136</v>
      </c>
      <c r="E603" s="14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120">
        <v>16</v>
      </c>
    </row>
    <row r="604" spans="1:25">
      <c r="A604" s="126"/>
      <c r="B604" s="102">
        <v>1</v>
      </c>
      <c r="C604" s="90">
        <v>4</v>
      </c>
      <c r="D604" s="140" t="s">
        <v>136</v>
      </c>
      <c r="E604" s="14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20" t="s">
        <v>136</v>
      </c>
    </row>
    <row r="605" spans="1:25">
      <c r="A605" s="126"/>
      <c r="B605" s="102">
        <v>1</v>
      </c>
      <c r="C605" s="90">
        <v>5</v>
      </c>
      <c r="D605" s="140" t="s">
        <v>136</v>
      </c>
      <c r="E605" s="14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21"/>
    </row>
    <row r="606" spans="1:25">
      <c r="A606" s="126"/>
      <c r="B606" s="102">
        <v>1</v>
      </c>
      <c r="C606" s="90">
        <v>6</v>
      </c>
      <c r="D606" s="140" t="s">
        <v>136</v>
      </c>
      <c r="E606" s="14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121"/>
    </row>
    <row r="607" spans="1:25">
      <c r="A607" s="126"/>
      <c r="B607" s="103" t="s">
        <v>154</v>
      </c>
      <c r="C607" s="95"/>
      <c r="D607" s="111" t="s">
        <v>334</v>
      </c>
      <c r="E607" s="14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121"/>
    </row>
    <row r="608" spans="1:25">
      <c r="A608" s="126"/>
      <c r="B608" s="2" t="s">
        <v>155</v>
      </c>
      <c r="C608" s="122"/>
      <c r="D608" s="94" t="s">
        <v>334</v>
      </c>
      <c r="E608" s="14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21"/>
    </row>
    <row r="609" spans="1:25">
      <c r="A609" s="126"/>
      <c r="B609" s="2" t="s">
        <v>156</v>
      </c>
      <c r="C609" s="122"/>
      <c r="D609" s="94" t="s">
        <v>334</v>
      </c>
      <c r="E609" s="183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21"/>
    </row>
    <row r="610" spans="1:25">
      <c r="A610" s="126"/>
      <c r="B610" s="2" t="s">
        <v>93</v>
      </c>
      <c r="C610" s="122"/>
      <c r="D610" s="96" t="s">
        <v>334</v>
      </c>
      <c r="E610" s="14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24"/>
    </row>
    <row r="611" spans="1:25">
      <c r="A611" s="126"/>
      <c r="B611" s="104" t="s">
        <v>157</v>
      </c>
      <c r="C611" s="122"/>
      <c r="D611" s="96" t="s">
        <v>334</v>
      </c>
      <c r="E611" s="14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24"/>
    </row>
    <row r="612" spans="1:25">
      <c r="B612" s="132"/>
      <c r="C612" s="103"/>
      <c r="D612" s="119"/>
    </row>
    <row r="613" spans="1:25">
      <c r="B613" s="135" t="s">
        <v>305</v>
      </c>
      <c r="Y613" s="120" t="s">
        <v>169</v>
      </c>
    </row>
    <row r="614" spans="1:25">
      <c r="A614" s="113" t="s">
        <v>27</v>
      </c>
      <c r="B614" s="101" t="s">
        <v>118</v>
      </c>
      <c r="C614" s="98" t="s">
        <v>119</v>
      </c>
      <c r="D614" s="99" t="s">
        <v>140</v>
      </c>
      <c r="E614" s="14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20">
        <v>1</v>
      </c>
    </row>
    <row r="615" spans="1:25">
      <c r="A615" s="126"/>
      <c r="B615" s="102" t="s">
        <v>141</v>
      </c>
      <c r="C615" s="90" t="s">
        <v>141</v>
      </c>
      <c r="D615" s="146" t="s">
        <v>143</v>
      </c>
      <c r="E615" s="14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20" t="s">
        <v>3</v>
      </c>
    </row>
    <row r="616" spans="1:25">
      <c r="A616" s="126"/>
      <c r="B616" s="102"/>
      <c r="C616" s="90"/>
      <c r="D616" s="91" t="s">
        <v>170</v>
      </c>
      <c r="E616" s="14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120">
        <v>2</v>
      </c>
    </row>
    <row r="617" spans="1:25">
      <c r="A617" s="126"/>
      <c r="B617" s="102"/>
      <c r="C617" s="90"/>
      <c r="D617" s="117"/>
      <c r="E617" s="14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20">
        <v>2</v>
      </c>
    </row>
    <row r="618" spans="1:25">
      <c r="A618" s="126"/>
      <c r="B618" s="101">
        <v>1</v>
      </c>
      <c r="C618" s="97">
        <v>1</v>
      </c>
      <c r="D618" s="106">
        <v>0.3</v>
      </c>
      <c r="E618" s="14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20">
        <v>1</v>
      </c>
    </row>
    <row r="619" spans="1:25">
      <c r="A619" s="126"/>
      <c r="B619" s="102">
        <v>1</v>
      </c>
      <c r="C619" s="90">
        <v>2</v>
      </c>
      <c r="D619" s="92">
        <v>0.3</v>
      </c>
      <c r="E619" s="14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120">
        <v>7</v>
      </c>
    </row>
    <row r="620" spans="1:25">
      <c r="A620" s="126"/>
      <c r="B620" s="102">
        <v>1</v>
      </c>
      <c r="C620" s="90">
        <v>3</v>
      </c>
      <c r="D620" s="92">
        <v>0.3</v>
      </c>
      <c r="E620" s="14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120">
        <v>16</v>
      </c>
    </row>
    <row r="621" spans="1:25">
      <c r="A621" s="126"/>
      <c r="B621" s="102">
        <v>1</v>
      </c>
      <c r="C621" s="90">
        <v>4</v>
      </c>
      <c r="D621" s="92" t="s">
        <v>175</v>
      </c>
      <c r="E621" s="14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120">
        <v>0.29166666666666702</v>
      </c>
    </row>
    <row r="622" spans="1:25">
      <c r="A622" s="126"/>
      <c r="B622" s="102">
        <v>1</v>
      </c>
      <c r="C622" s="90">
        <v>5</v>
      </c>
      <c r="D622" s="92">
        <v>0.4</v>
      </c>
      <c r="E622" s="14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121"/>
    </row>
    <row r="623" spans="1:25">
      <c r="A623" s="126"/>
      <c r="B623" s="102">
        <v>1</v>
      </c>
      <c r="C623" s="90">
        <v>6</v>
      </c>
      <c r="D623" s="92">
        <v>0.3</v>
      </c>
      <c r="E623" s="14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121"/>
    </row>
    <row r="624" spans="1:25">
      <c r="A624" s="126"/>
      <c r="B624" s="103" t="s">
        <v>154</v>
      </c>
      <c r="C624" s="95"/>
      <c r="D624" s="111">
        <v>0.31999999999999995</v>
      </c>
      <c r="E624" s="14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121"/>
    </row>
    <row r="625" spans="1:25">
      <c r="A625" s="126"/>
      <c r="B625" s="2" t="s">
        <v>155</v>
      </c>
      <c r="C625" s="122"/>
      <c r="D625" s="94">
        <v>0.3</v>
      </c>
      <c r="E625" s="14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121"/>
    </row>
    <row r="626" spans="1:25">
      <c r="A626" s="126"/>
      <c r="B626" s="2" t="s">
        <v>156</v>
      </c>
      <c r="C626" s="122"/>
      <c r="D626" s="94">
        <v>4.4721359549996127E-2</v>
      </c>
      <c r="E626" s="183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21"/>
    </row>
    <row r="627" spans="1:25">
      <c r="A627" s="126"/>
      <c r="B627" s="2" t="s">
        <v>93</v>
      </c>
      <c r="C627" s="122"/>
      <c r="D627" s="96">
        <v>0.13975424859373792</v>
      </c>
      <c r="E627" s="14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24"/>
    </row>
    <row r="628" spans="1:25">
      <c r="A628" s="126"/>
      <c r="B628" s="104" t="s">
        <v>157</v>
      </c>
      <c r="C628" s="122"/>
      <c r="D628" s="96">
        <v>9.7142857142855643E-2</v>
      </c>
      <c r="E628" s="14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24"/>
    </row>
    <row r="629" spans="1:25">
      <c r="B629" s="132"/>
      <c r="C629" s="103"/>
      <c r="D629" s="119"/>
    </row>
    <row r="630" spans="1:25">
      <c r="B630" s="135" t="s">
        <v>306</v>
      </c>
      <c r="Y630" s="120" t="s">
        <v>169</v>
      </c>
    </row>
    <row r="631" spans="1:25">
      <c r="A631" s="113" t="s">
        <v>30</v>
      </c>
      <c r="B631" s="101" t="s">
        <v>118</v>
      </c>
      <c r="C631" s="98" t="s">
        <v>119</v>
      </c>
      <c r="D631" s="99" t="s">
        <v>140</v>
      </c>
      <c r="E631" s="14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20">
        <v>1</v>
      </c>
    </row>
    <row r="632" spans="1:25">
      <c r="A632" s="126"/>
      <c r="B632" s="102" t="s">
        <v>141</v>
      </c>
      <c r="C632" s="90" t="s">
        <v>141</v>
      </c>
      <c r="D632" s="146" t="s">
        <v>143</v>
      </c>
      <c r="E632" s="14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20" t="s">
        <v>3</v>
      </c>
    </row>
    <row r="633" spans="1:25">
      <c r="A633" s="126"/>
      <c r="B633" s="102"/>
      <c r="C633" s="90"/>
      <c r="D633" s="91" t="s">
        <v>170</v>
      </c>
      <c r="E633" s="14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20">
        <v>2</v>
      </c>
    </row>
    <row r="634" spans="1:25">
      <c r="A634" s="126"/>
      <c r="B634" s="102"/>
      <c r="C634" s="90"/>
      <c r="D634" s="117"/>
      <c r="E634" s="14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20">
        <v>2</v>
      </c>
    </row>
    <row r="635" spans="1:25">
      <c r="A635" s="126"/>
      <c r="B635" s="101">
        <v>1</v>
      </c>
      <c r="C635" s="97">
        <v>1</v>
      </c>
      <c r="D635" s="106">
        <v>3.4</v>
      </c>
      <c r="E635" s="14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120">
        <v>1</v>
      </c>
    </row>
    <row r="636" spans="1:25">
      <c r="A636" s="126"/>
      <c r="B636" s="102">
        <v>1</v>
      </c>
      <c r="C636" s="90">
        <v>2</v>
      </c>
      <c r="D636" s="92">
        <v>3.1</v>
      </c>
      <c r="E636" s="14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120">
        <v>8</v>
      </c>
    </row>
    <row r="637" spans="1:25">
      <c r="A637" s="126"/>
      <c r="B637" s="102">
        <v>1</v>
      </c>
      <c r="C637" s="90">
        <v>3</v>
      </c>
      <c r="D637" s="92">
        <v>3.1</v>
      </c>
      <c r="E637" s="14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120">
        <v>16</v>
      </c>
    </row>
    <row r="638" spans="1:25">
      <c r="A638" s="126"/>
      <c r="B638" s="102">
        <v>1</v>
      </c>
      <c r="C638" s="90">
        <v>4</v>
      </c>
      <c r="D638" s="92">
        <v>3.1</v>
      </c>
      <c r="E638" s="14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20">
        <v>3.2</v>
      </c>
    </row>
    <row r="639" spans="1:25">
      <c r="A639" s="126"/>
      <c r="B639" s="102">
        <v>1</v>
      </c>
      <c r="C639" s="90">
        <v>5</v>
      </c>
      <c r="D639" s="92">
        <v>3.4</v>
      </c>
      <c r="E639" s="14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21"/>
    </row>
    <row r="640" spans="1:25">
      <c r="A640" s="126"/>
      <c r="B640" s="102">
        <v>1</v>
      </c>
      <c r="C640" s="90">
        <v>6</v>
      </c>
      <c r="D640" s="92">
        <v>3.1</v>
      </c>
      <c r="E640" s="14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21"/>
    </row>
    <row r="641" spans="1:25">
      <c r="A641" s="126"/>
      <c r="B641" s="103" t="s">
        <v>154</v>
      </c>
      <c r="C641" s="95"/>
      <c r="D641" s="111">
        <v>3.1999999999999997</v>
      </c>
      <c r="E641" s="14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21"/>
    </row>
    <row r="642" spans="1:25">
      <c r="A642" s="126"/>
      <c r="B642" s="2" t="s">
        <v>155</v>
      </c>
      <c r="C642" s="122"/>
      <c r="D642" s="94">
        <v>3.1</v>
      </c>
      <c r="E642" s="14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21"/>
    </row>
    <row r="643" spans="1:25">
      <c r="A643" s="126"/>
      <c r="B643" s="2" t="s">
        <v>156</v>
      </c>
      <c r="C643" s="122"/>
      <c r="D643" s="94">
        <v>0.15491933384829659</v>
      </c>
      <c r="E643" s="183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21"/>
    </row>
    <row r="644" spans="1:25">
      <c r="A644" s="126"/>
      <c r="B644" s="2" t="s">
        <v>93</v>
      </c>
      <c r="C644" s="122"/>
      <c r="D644" s="96">
        <v>4.8412291827592692E-2</v>
      </c>
      <c r="E644" s="14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24"/>
    </row>
    <row r="645" spans="1:25">
      <c r="A645" s="126"/>
      <c r="B645" s="104" t="s">
        <v>157</v>
      </c>
      <c r="C645" s="122"/>
      <c r="D645" s="96">
        <v>-1.1102230246251565E-16</v>
      </c>
      <c r="E645" s="14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24"/>
    </row>
    <row r="646" spans="1:25">
      <c r="B646" s="132"/>
      <c r="C646" s="103"/>
      <c r="D646" s="119"/>
    </row>
    <row r="647" spans="1:25">
      <c r="B647" s="135" t="s">
        <v>307</v>
      </c>
      <c r="Y647" s="120" t="s">
        <v>169</v>
      </c>
    </row>
    <row r="648" spans="1:25">
      <c r="A648" s="113" t="s">
        <v>61</v>
      </c>
      <c r="B648" s="101" t="s">
        <v>118</v>
      </c>
      <c r="C648" s="98" t="s">
        <v>119</v>
      </c>
      <c r="D648" s="99" t="s">
        <v>140</v>
      </c>
      <c r="E648" s="14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20">
        <v>1</v>
      </c>
    </row>
    <row r="649" spans="1:25">
      <c r="A649" s="126"/>
      <c r="B649" s="102" t="s">
        <v>141</v>
      </c>
      <c r="C649" s="90" t="s">
        <v>141</v>
      </c>
      <c r="D649" s="146" t="s">
        <v>143</v>
      </c>
      <c r="E649" s="14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20" t="s">
        <v>1</v>
      </c>
    </row>
    <row r="650" spans="1:25">
      <c r="A650" s="126"/>
      <c r="B650" s="102"/>
      <c r="C650" s="90"/>
      <c r="D650" s="91" t="s">
        <v>170</v>
      </c>
      <c r="E650" s="14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20">
        <v>3</v>
      </c>
    </row>
    <row r="651" spans="1:25">
      <c r="A651" s="126"/>
      <c r="B651" s="102"/>
      <c r="C651" s="90"/>
      <c r="D651" s="117"/>
      <c r="E651" s="14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20">
        <v>3</v>
      </c>
    </row>
    <row r="652" spans="1:25">
      <c r="A652" s="126"/>
      <c r="B652" s="101">
        <v>1</v>
      </c>
      <c r="C652" s="97">
        <v>1</v>
      </c>
      <c r="D652" s="207">
        <v>0.15</v>
      </c>
      <c r="E652" s="208"/>
      <c r="F652" s="209"/>
      <c r="G652" s="209"/>
      <c r="H652" s="209"/>
      <c r="I652" s="209"/>
      <c r="J652" s="209"/>
      <c r="K652" s="209"/>
      <c r="L652" s="209"/>
      <c r="M652" s="209"/>
      <c r="N652" s="209"/>
      <c r="O652" s="209"/>
      <c r="P652" s="209"/>
      <c r="Q652" s="209"/>
      <c r="R652" s="209"/>
      <c r="S652" s="209"/>
      <c r="T652" s="209"/>
      <c r="U652" s="209"/>
      <c r="V652" s="209"/>
      <c r="W652" s="209"/>
      <c r="X652" s="209"/>
      <c r="Y652" s="210">
        <v>1</v>
      </c>
    </row>
    <row r="653" spans="1:25">
      <c r="A653" s="126"/>
      <c r="B653" s="102">
        <v>1</v>
      </c>
      <c r="C653" s="90">
        <v>2</v>
      </c>
      <c r="D653" s="211">
        <v>0.15</v>
      </c>
      <c r="E653" s="208"/>
      <c r="F653" s="209"/>
      <c r="G653" s="209"/>
      <c r="H653" s="209"/>
      <c r="I653" s="209"/>
      <c r="J653" s="209"/>
      <c r="K653" s="209"/>
      <c r="L653" s="209"/>
      <c r="M653" s="209"/>
      <c r="N653" s="209"/>
      <c r="O653" s="209"/>
      <c r="P653" s="209"/>
      <c r="Q653" s="209"/>
      <c r="R653" s="209"/>
      <c r="S653" s="209"/>
      <c r="T653" s="209"/>
      <c r="U653" s="209"/>
      <c r="V653" s="209"/>
      <c r="W653" s="209"/>
      <c r="X653" s="209"/>
      <c r="Y653" s="210">
        <v>9</v>
      </c>
    </row>
    <row r="654" spans="1:25">
      <c r="A654" s="126"/>
      <c r="B654" s="102">
        <v>1</v>
      </c>
      <c r="C654" s="90">
        <v>3</v>
      </c>
      <c r="D654" s="211">
        <v>0.15</v>
      </c>
      <c r="E654" s="208"/>
      <c r="F654" s="209"/>
      <c r="G654" s="209"/>
      <c r="H654" s="209"/>
      <c r="I654" s="209"/>
      <c r="J654" s="209"/>
      <c r="K654" s="209"/>
      <c r="L654" s="209"/>
      <c r="M654" s="209"/>
      <c r="N654" s="209"/>
      <c r="O654" s="209"/>
      <c r="P654" s="209"/>
      <c r="Q654" s="209"/>
      <c r="R654" s="209"/>
      <c r="S654" s="209"/>
      <c r="T654" s="209"/>
      <c r="U654" s="209"/>
      <c r="V654" s="209"/>
      <c r="W654" s="209"/>
      <c r="X654" s="209"/>
      <c r="Y654" s="210">
        <v>16</v>
      </c>
    </row>
    <row r="655" spans="1:25">
      <c r="A655" s="126"/>
      <c r="B655" s="102">
        <v>1</v>
      </c>
      <c r="C655" s="90">
        <v>4</v>
      </c>
      <c r="D655" s="211">
        <v>0.15</v>
      </c>
      <c r="E655" s="208"/>
      <c r="F655" s="209"/>
      <c r="G655" s="209"/>
      <c r="H655" s="209"/>
      <c r="I655" s="209"/>
      <c r="J655" s="209"/>
      <c r="K655" s="209"/>
      <c r="L655" s="209"/>
      <c r="M655" s="209"/>
      <c r="N655" s="209"/>
      <c r="O655" s="209"/>
      <c r="P655" s="209"/>
      <c r="Q655" s="209"/>
      <c r="R655" s="209"/>
      <c r="S655" s="209"/>
      <c r="T655" s="209"/>
      <c r="U655" s="209"/>
      <c r="V655" s="209"/>
      <c r="W655" s="209"/>
      <c r="X655" s="209"/>
      <c r="Y655" s="210">
        <v>0.15</v>
      </c>
    </row>
    <row r="656" spans="1:25">
      <c r="A656" s="126"/>
      <c r="B656" s="102">
        <v>1</v>
      </c>
      <c r="C656" s="90">
        <v>5</v>
      </c>
      <c r="D656" s="211">
        <v>0.15</v>
      </c>
      <c r="E656" s="208"/>
      <c r="F656" s="209"/>
      <c r="G656" s="209"/>
      <c r="H656" s="209"/>
      <c r="I656" s="209"/>
      <c r="J656" s="209"/>
      <c r="K656" s="209"/>
      <c r="L656" s="209"/>
      <c r="M656" s="209"/>
      <c r="N656" s="209"/>
      <c r="O656" s="209"/>
      <c r="P656" s="209"/>
      <c r="Q656" s="209"/>
      <c r="R656" s="209"/>
      <c r="S656" s="209"/>
      <c r="T656" s="209"/>
      <c r="U656" s="209"/>
      <c r="V656" s="209"/>
      <c r="W656" s="209"/>
      <c r="X656" s="209"/>
      <c r="Y656" s="123"/>
    </row>
    <row r="657" spans="1:25">
      <c r="A657" s="126"/>
      <c r="B657" s="102">
        <v>1</v>
      </c>
      <c r="C657" s="90">
        <v>6</v>
      </c>
      <c r="D657" s="211">
        <v>0.15</v>
      </c>
      <c r="E657" s="208"/>
      <c r="F657" s="209"/>
      <c r="G657" s="209"/>
      <c r="H657" s="209"/>
      <c r="I657" s="209"/>
      <c r="J657" s="209"/>
      <c r="K657" s="209"/>
      <c r="L657" s="209"/>
      <c r="M657" s="209"/>
      <c r="N657" s="209"/>
      <c r="O657" s="209"/>
      <c r="P657" s="209"/>
      <c r="Q657" s="209"/>
      <c r="R657" s="209"/>
      <c r="S657" s="209"/>
      <c r="T657" s="209"/>
      <c r="U657" s="209"/>
      <c r="V657" s="209"/>
      <c r="W657" s="209"/>
      <c r="X657" s="209"/>
      <c r="Y657" s="123"/>
    </row>
    <row r="658" spans="1:25">
      <c r="A658" s="126"/>
      <c r="B658" s="103" t="s">
        <v>154</v>
      </c>
      <c r="C658" s="95"/>
      <c r="D658" s="212">
        <v>0.15</v>
      </c>
      <c r="E658" s="208"/>
      <c r="F658" s="209"/>
      <c r="G658" s="209"/>
      <c r="H658" s="209"/>
      <c r="I658" s="209"/>
      <c r="J658" s="209"/>
      <c r="K658" s="209"/>
      <c r="L658" s="209"/>
      <c r="M658" s="209"/>
      <c r="N658" s="209"/>
      <c r="O658" s="209"/>
      <c r="P658" s="209"/>
      <c r="Q658" s="209"/>
      <c r="R658" s="209"/>
      <c r="S658" s="209"/>
      <c r="T658" s="209"/>
      <c r="U658" s="209"/>
      <c r="V658" s="209"/>
      <c r="W658" s="209"/>
      <c r="X658" s="209"/>
      <c r="Y658" s="123"/>
    </row>
    <row r="659" spans="1:25">
      <c r="A659" s="126"/>
      <c r="B659" s="2" t="s">
        <v>155</v>
      </c>
      <c r="C659" s="122"/>
      <c r="D659" s="112">
        <v>0.15</v>
      </c>
      <c r="E659" s="208"/>
      <c r="F659" s="209"/>
      <c r="G659" s="209"/>
      <c r="H659" s="209"/>
      <c r="I659" s="209"/>
      <c r="J659" s="209"/>
      <c r="K659" s="209"/>
      <c r="L659" s="209"/>
      <c r="M659" s="209"/>
      <c r="N659" s="209"/>
      <c r="O659" s="209"/>
      <c r="P659" s="209"/>
      <c r="Q659" s="209"/>
      <c r="R659" s="209"/>
      <c r="S659" s="209"/>
      <c r="T659" s="209"/>
      <c r="U659" s="209"/>
      <c r="V659" s="209"/>
      <c r="W659" s="209"/>
      <c r="X659" s="209"/>
      <c r="Y659" s="123"/>
    </row>
    <row r="660" spans="1:25">
      <c r="A660" s="126"/>
      <c r="B660" s="2" t="s">
        <v>156</v>
      </c>
      <c r="C660" s="122"/>
      <c r="D660" s="112">
        <v>0</v>
      </c>
      <c r="E660" s="14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123"/>
    </row>
    <row r="661" spans="1:25">
      <c r="A661" s="126"/>
      <c r="B661" s="2" t="s">
        <v>93</v>
      </c>
      <c r="C661" s="122"/>
      <c r="D661" s="96">
        <v>0</v>
      </c>
      <c r="E661" s="14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24"/>
    </row>
    <row r="662" spans="1:25">
      <c r="A662" s="126"/>
      <c r="B662" s="104" t="s">
        <v>157</v>
      </c>
      <c r="C662" s="122"/>
      <c r="D662" s="96">
        <v>0</v>
      </c>
      <c r="E662" s="14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24"/>
    </row>
    <row r="663" spans="1:25">
      <c r="B663" s="132"/>
      <c r="C663" s="103"/>
      <c r="D663" s="119"/>
    </row>
    <row r="664" spans="1:25">
      <c r="B664" s="135" t="s">
        <v>308</v>
      </c>
      <c r="Y664" s="120" t="s">
        <v>169</v>
      </c>
    </row>
    <row r="665" spans="1:25">
      <c r="A665" s="113" t="s">
        <v>32</v>
      </c>
      <c r="B665" s="101" t="s">
        <v>118</v>
      </c>
      <c r="C665" s="98" t="s">
        <v>119</v>
      </c>
      <c r="D665" s="99" t="s">
        <v>140</v>
      </c>
      <c r="E665" s="14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20">
        <v>1</v>
      </c>
    </row>
    <row r="666" spans="1:25">
      <c r="A666" s="126"/>
      <c r="B666" s="102" t="s">
        <v>141</v>
      </c>
      <c r="C666" s="90" t="s">
        <v>141</v>
      </c>
      <c r="D666" s="146" t="s">
        <v>143</v>
      </c>
      <c r="E666" s="14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20" t="s">
        <v>3</v>
      </c>
    </row>
    <row r="667" spans="1:25">
      <c r="A667" s="126"/>
      <c r="B667" s="102"/>
      <c r="C667" s="90"/>
      <c r="D667" s="91" t="s">
        <v>170</v>
      </c>
      <c r="E667" s="14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20">
        <v>2</v>
      </c>
    </row>
    <row r="668" spans="1:25">
      <c r="A668" s="126"/>
      <c r="B668" s="102"/>
      <c r="C668" s="90"/>
      <c r="D668" s="117"/>
      <c r="E668" s="14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20">
        <v>2</v>
      </c>
    </row>
    <row r="669" spans="1:25">
      <c r="A669" s="126"/>
      <c r="B669" s="101">
        <v>1</v>
      </c>
      <c r="C669" s="97">
        <v>1</v>
      </c>
      <c r="D669" s="106">
        <v>0.8</v>
      </c>
      <c r="E669" s="14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20">
        <v>1</v>
      </c>
    </row>
    <row r="670" spans="1:25">
      <c r="A670" s="126"/>
      <c r="B670" s="102">
        <v>1</v>
      </c>
      <c r="C670" s="90">
        <v>2</v>
      </c>
      <c r="D670" s="92">
        <v>0.8</v>
      </c>
      <c r="E670" s="14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20">
        <v>12</v>
      </c>
    </row>
    <row r="671" spans="1:25">
      <c r="A671" s="126"/>
      <c r="B671" s="102">
        <v>1</v>
      </c>
      <c r="C671" s="90">
        <v>3</v>
      </c>
      <c r="D671" s="92">
        <v>0.8</v>
      </c>
      <c r="E671" s="14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20">
        <v>16</v>
      </c>
    </row>
    <row r="672" spans="1:25">
      <c r="A672" s="126"/>
      <c r="B672" s="102">
        <v>1</v>
      </c>
      <c r="C672" s="90">
        <v>4</v>
      </c>
      <c r="D672" s="92">
        <v>0.8</v>
      </c>
      <c r="E672" s="14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20">
        <v>0.8</v>
      </c>
    </row>
    <row r="673" spans="1:25">
      <c r="A673" s="126"/>
      <c r="B673" s="102">
        <v>1</v>
      </c>
      <c r="C673" s="90">
        <v>5</v>
      </c>
      <c r="D673" s="92">
        <v>0.8</v>
      </c>
      <c r="E673" s="14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21"/>
    </row>
    <row r="674" spans="1:25">
      <c r="A674" s="126"/>
      <c r="B674" s="102">
        <v>1</v>
      </c>
      <c r="C674" s="90">
        <v>6</v>
      </c>
      <c r="D674" s="92">
        <v>0.8</v>
      </c>
      <c r="E674" s="14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21"/>
    </row>
    <row r="675" spans="1:25">
      <c r="A675" s="126"/>
      <c r="B675" s="103" t="s">
        <v>154</v>
      </c>
      <c r="C675" s="95"/>
      <c r="D675" s="111">
        <v>0.79999999999999993</v>
      </c>
      <c r="E675" s="14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21"/>
    </row>
    <row r="676" spans="1:25">
      <c r="A676" s="126"/>
      <c r="B676" s="2" t="s">
        <v>155</v>
      </c>
      <c r="C676" s="122"/>
      <c r="D676" s="94">
        <v>0.8</v>
      </c>
      <c r="E676" s="14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21"/>
    </row>
    <row r="677" spans="1:25">
      <c r="A677" s="126"/>
      <c r="B677" s="2" t="s">
        <v>156</v>
      </c>
      <c r="C677" s="122"/>
      <c r="D677" s="94">
        <v>1.2161883888976234E-16</v>
      </c>
      <c r="E677" s="183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21"/>
    </row>
    <row r="678" spans="1:25">
      <c r="A678" s="126"/>
      <c r="B678" s="2" t="s">
        <v>93</v>
      </c>
      <c r="C678" s="122"/>
      <c r="D678" s="96">
        <v>1.5202354861220294E-16</v>
      </c>
      <c r="E678" s="14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24"/>
    </row>
    <row r="679" spans="1:25">
      <c r="A679" s="126"/>
      <c r="B679" s="104" t="s">
        <v>157</v>
      </c>
      <c r="C679" s="122"/>
      <c r="D679" s="96">
        <v>-1.1102230246251565E-16</v>
      </c>
      <c r="E679" s="14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24"/>
    </row>
    <row r="680" spans="1:25">
      <c r="B680" s="132"/>
      <c r="C680" s="103"/>
      <c r="D680" s="119"/>
    </row>
    <row r="681" spans="1:25">
      <c r="B681" s="135" t="s">
        <v>309</v>
      </c>
      <c r="Y681" s="120" t="s">
        <v>169</v>
      </c>
    </row>
    <row r="682" spans="1:25">
      <c r="A682" s="113" t="s">
        <v>65</v>
      </c>
      <c r="B682" s="101" t="s">
        <v>118</v>
      </c>
      <c r="C682" s="98" t="s">
        <v>119</v>
      </c>
      <c r="D682" s="99" t="s">
        <v>140</v>
      </c>
      <c r="E682" s="14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20">
        <v>1</v>
      </c>
    </row>
    <row r="683" spans="1:25">
      <c r="A683" s="126"/>
      <c r="B683" s="102" t="s">
        <v>141</v>
      </c>
      <c r="C683" s="90" t="s">
        <v>141</v>
      </c>
      <c r="D683" s="146" t="s">
        <v>143</v>
      </c>
      <c r="E683" s="14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20" t="s">
        <v>3</v>
      </c>
    </row>
    <row r="684" spans="1:25">
      <c r="A684" s="126"/>
      <c r="B684" s="102"/>
      <c r="C684" s="90"/>
      <c r="D684" s="91" t="s">
        <v>170</v>
      </c>
      <c r="E684" s="14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20">
        <v>0</v>
      </c>
    </row>
    <row r="685" spans="1:25">
      <c r="A685" s="126"/>
      <c r="B685" s="102"/>
      <c r="C685" s="90"/>
      <c r="D685" s="117"/>
      <c r="E685" s="14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20">
        <v>0</v>
      </c>
    </row>
    <row r="686" spans="1:25">
      <c r="A686" s="126"/>
      <c r="B686" s="101">
        <v>1</v>
      </c>
      <c r="C686" s="97">
        <v>1</v>
      </c>
      <c r="D686" s="185">
        <v>131</v>
      </c>
      <c r="E686" s="186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8">
        <v>1</v>
      </c>
    </row>
    <row r="687" spans="1:25">
      <c r="A687" s="126"/>
      <c r="B687" s="102">
        <v>1</v>
      </c>
      <c r="C687" s="90">
        <v>2</v>
      </c>
      <c r="D687" s="189">
        <v>131</v>
      </c>
      <c r="E687" s="186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8">
        <v>13</v>
      </c>
    </row>
    <row r="688" spans="1:25">
      <c r="A688" s="126"/>
      <c r="B688" s="102">
        <v>1</v>
      </c>
      <c r="C688" s="90">
        <v>3</v>
      </c>
      <c r="D688" s="189">
        <v>134</v>
      </c>
      <c r="E688" s="186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8">
        <v>16</v>
      </c>
    </row>
    <row r="689" spans="1:25">
      <c r="A689" s="126"/>
      <c r="B689" s="102">
        <v>1</v>
      </c>
      <c r="C689" s="90">
        <v>4</v>
      </c>
      <c r="D689" s="189">
        <v>128</v>
      </c>
      <c r="E689" s="186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8">
        <v>130.333333333333</v>
      </c>
    </row>
    <row r="690" spans="1:25">
      <c r="A690" s="126"/>
      <c r="B690" s="102">
        <v>1</v>
      </c>
      <c r="C690" s="90">
        <v>5</v>
      </c>
      <c r="D690" s="189">
        <v>129</v>
      </c>
      <c r="E690" s="186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90"/>
    </row>
    <row r="691" spans="1:25">
      <c r="A691" s="126"/>
      <c r="B691" s="102">
        <v>1</v>
      </c>
      <c r="C691" s="90">
        <v>6</v>
      </c>
      <c r="D691" s="189">
        <v>129</v>
      </c>
      <c r="E691" s="186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90"/>
    </row>
    <row r="692" spans="1:25">
      <c r="A692" s="126"/>
      <c r="B692" s="103" t="s">
        <v>154</v>
      </c>
      <c r="C692" s="95"/>
      <c r="D692" s="191">
        <v>130.33333333333334</v>
      </c>
      <c r="E692" s="186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90"/>
    </row>
    <row r="693" spans="1:25">
      <c r="A693" s="126"/>
      <c r="B693" s="2" t="s">
        <v>155</v>
      </c>
      <c r="C693" s="122"/>
      <c r="D693" s="192">
        <v>130</v>
      </c>
      <c r="E693" s="186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90"/>
    </row>
    <row r="694" spans="1:25">
      <c r="A694" s="126"/>
      <c r="B694" s="2" t="s">
        <v>156</v>
      </c>
      <c r="C694" s="122"/>
      <c r="D694" s="192">
        <v>2.1602468994692869</v>
      </c>
      <c r="E694" s="186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90"/>
    </row>
    <row r="695" spans="1:25">
      <c r="A695" s="126"/>
      <c r="B695" s="2" t="s">
        <v>93</v>
      </c>
      <c r="C695" s="122"/>
      <c r="D695" s="96">
        <v>1.6574784394905014E-2</v>
      </c>
      <c r="E695" s="14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24"/>
    </row>
    <row r="696" spans="1:25">
      <c r="A696" s="126"/>
      <c r="B696" s="104" t="s">
        <v>157</v>
      </c>
      <c r="C696" s="122"/>
      <c r="D696" s="96">
        <v>2.6645352591003757E-15</v>
      </c>
      <c r="E696" s="14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24"/>
    </row>
    <row r="697" spans="1:25">
      <c r="B697" s="132"/>
      <c r="C697" s="103"/>
      <c r="D697" s="119"/>
    </row>
    <row r="698" spans="1:25">
      <c r="B698" s="135" t="s">
        <v>310</v>
      </c>
      <c r="Y698" s="120" t="s">
        <v>169</v>
      </c>
    </row>
    <row r="699" spans="1:25">
      <c r="A699" s="113" t="s">
        <v>35</v>
      </c>
      <c r="B699" s="101" t="s">
        <v>118</v>
      </c>
      <c r="C699" s="98" t="s">
        <v>119</v>
      </c>
      <c r="D699" s="99" t="s">
        <v>140</v>
      </c>
      <c r="E699" s="14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20">
        <v>1</v>
      </c>
    </row>
    <row r="700" spans="1:25">
      <c r="A700" s="126"/>
      <c r="B700" s="102" t="s">
        <v>141</v>
      </c>
      <c r="C700" s="90" t="s">
        <v>141</v>
      </c>
      <c r="D700" s="146" t="s">
        <v>143</v>
      </c>
      <c r="E700" s="14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20" t="s">
        <v>3</v>
      </c>
    </row>
    <row r="701" spans="1:25">
      <c r="A701" s="126"/>
      <c r="B701" s="102"/>
      <c r="C701" s="90"/>
      <c r="D701" s="91" t="s">
        <v>170</v>
      </c>
      <c r="E701" s="14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20">
        <v>2</v>
      </c>
    </row>
    <row r="702" spans="1:25">
      <c r="A702" s="126"/>
      <c r="B702" s="102"/>
      <c r="C702" s="90"/>
      <c r="D702" s="117"/>
      <c r="E702" s="14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20">
        <v>2</v>
      </c>
    </row>
    <row r="703" spans="1:25">
      <c r="A703" s="126"/>
      <c r="B703" s="101">
        <v>1</v>
      </c>
      <c r="C703" s="97">
        <v>1</v>
      </c>
      <c r="D703" s="106">
        <v>0.8</v>
      </c>
      <c r="E703" s="14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20">
        <v>1</v>
      </c>
    </row>
    <row r="704" spans="1:25">
      <c r="A704" s="126"/>
      <c r="B704" s="102">
        <v>1</v>
      </c>
      <c r="C704" s="90">
        <v>2</v>
      </c>
      <c r="D704" s="92">
        <v>0.9</v>
      </c>
      <c r="E704" s="14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20">
        <v>14</v>
      </c>
    </row>
    <row r="705" spans="1:25">
      <c r="A705" s="126"/>
      <c r="B705" s="102">
        <v>1</v>
      </c>
      <c r="C705" s="90">
        <v>3</v>
      </c>
      <c r="D705" s="92">
        <v>0.8</v>
      </c>
      <c r="E705" s="14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20">
        <v>16</v>
      </c>
    </row>
    <row r="706" spans="1:25">
      <c r="A706" s="126"/>
      <c r="B706" s="102">
        <v>1</v>
      </c>
      <c r="C706" s="90">
        <v>4</v>
      </c>
      <c r="D706" s="92">
        <v>1.2</v>
      </c>
      <c r="E706" s="14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20">
        <v>0.96666666666666701</v>
      </c>
    </row>
    <row r="707" spans="1:25">
      <c r="A707" s="126"/>
      <c r="B707" s="102">
        <v>1</v>
      </c>
      <c r="C707" s="90">
        <v>5</v>
      </c>
      <c r="D707" s="92">
        <v>1.2</v>
      </c>
      <c r="E707" s="14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21"/>
    </row>
    <row r="708" spans="1:25">
      <c r="A708" s="126"/>
      <c r="B708" s="102">
        <v>1</v>
      </c>
      <c r="C708" s="90">
        <v>6</v>
      </c>
      <c r="D708" s="92">
        <v>0.9</v>
      </c>
      <c r="E708" s="14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21"/>
    </row>
    <row r="709" spans="1:25">
      <c r="A709" s="126"/>
      <c r="B709" s="103" t="s">
        <v>154</v>
      </c>
      <c r="C709" s="95"/>
      <c r="D709" s="111">
        <v>0.96666666666666679</v>
      </c>
      <c r="E709" s="14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21"/>
    </row>
    <row r="710" spans="1:25">
      <c r="A710" s="126"/>
      <c r="B710" s="2" t="s">
        <v>155</v>
      </c>
      <c r="C710" s="122"/>
      <c r="D710" s="94">
        <v>0.9</v>
      </c>
      <c r="E710" s="14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21"/>
    </row>
    <row r="711" spans="1:25">
      <c r="A711" s="126"/>
      <c r="B711" s="2" t="s">
        <v>156</v>
      </c>
      <c r="C711" s="122"/>
      <c r="D711" s="94">
        <v>0.18618986725025233</v>
      </c>
      <c r="E711" s="183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21"/>
    </row>
    <row r="712" spans="1:25">
      <c r="A712" s="126"/>
      <c r="B712" s="2" t="s">
        <v>93</v>
      </c>
      <c r="C712" s="122"/>
      <c r="D712" s="96">
        <v>0.192610207500261</v>
      </c>
      <c r="E712" s="14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24"/>
    </row>
    <row r="713" spans="1:25">
      <c r="A713" s="126"/>
      <c r="B713" s="104" t="s">
        <v>157</v>
      </c>
      <c r="C713" s="122"/>
      <c r="D713" s="96">
        <v>-2.2204460492503131E-16</v>
      </c>
      <c r="E713" s="14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24"/>
    </row>
    <row r="714" spans="1:25">
      <c r="B714" s="132"/>
      <c r="C714" s="103"/>
      <c r="D714" s="119"/>
    </row>
    <row r="715" spans="1:25">
      <c r="B715" s="135" t="s">
        <v>311</v>
      </c>
      <c r="Y715" s="120" t="s">
        <v>169</v>
      </c>
    </row>
    <row r="716" spans="1:25">
      <c r="A716" s="113" t="s">
        <v>38</v>
      </c>
      <c r="B716" s="101" t="s">
        <v>118</v>
      </c>
      <c r="C716" s="98" t="s">
        <v>119</v>
      </c>
      <c r="D716" s="99" t="s">
        <v>140</v>
      </c>
      <c r="E716" s="14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20">
        <v>1</v>
      </c>
    </row>
    <row r="717" spans="1:25">
      <c r="A717" s="126"/>
      <c r="B717" s="102" t="s">
        <v>141</v>
      </c>
      <c r="C717" s="90" t="s">
        <v>141</v>
      </c>
      <c r="D717" s="146" t="s">
        <v>143</v>
      </c>
      <c r="E717" s="14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20" t="s">
        <v>3</v>
      </c>
    </row>
    <row r="718" spans="1:25">
      <c r="A718" s="126"/>
      <c r="B718" s="102"/>
      <c r="C718" s="90"/>
      <c r="D718" s="91" t="s">
        <v>170</v>
      </c>
      <c r="E718" s="14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20">
        <v>2</v>
      </c>
    </row>
    <row r="719" spans="1:25">
      <c r="A719" s="126"/>
      <c r="B719" s="102"/>
      <c r="C719" s="90"/>
      <c r="D719" s="117"/>
      <c r="E719" s="14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20">
        <v>2</v>
      </c>
    </row>
    <row r="720" spans="1:25">
      <c r="A720" s="126"/>
      <c r="B720" s="101">
        <v>1</v>
      </c>
      <c r="C720" s="97">
        <v>1</v>
      </c>
      <c r="D720" s="106">
        <v>8.9</v>
      </c>
      <c r="E720" s="14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120">
        <v>1</v>
      </c>
    </row>
    <row r="721" spans="1:25">
      <c r="A721" s="126"/>
      <c r="B721" s="102">
        <v>1</v>
      </c>
      <c r="C721" s="90">
        <v>2</v>
      </c>
      <c r="D721" s="92">
        <v>8.6999999999999993</v>
      </c>
      <c r="E721" s="14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120">
        <v>15</v>
      </c>
    </row>
    <row r="722" spans="1:25">
      <c r="A722" s="126"/>
      <c r="B722" s="102">
        <v>1</v>
      </c>
      <c r="C722" s="90">
        <v>3</v>
      </c>
      <c r="D722" s="92">
        <v>9</v>
      </c>
      <c r="E722" s="14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120">
        <v>16</v>
      </c>
    </row>
    <row r="723" spans="1:25">
      <c r="A723" s="126"/>
      <c r="B723" s="102">
        <v>1</v>
      </c>
      <c r="C723" s="90">
        <v>4</v>
      </c>
      <c r="D723" s="92">
        <v>8.8000000000000007</v>
      </c>
      <c r="E723" s="14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120">
        <v>8.81666666666667</v>
      </c>
    </row>
    <row r="724" spans="1:25">
      <c r="A724" s="126"/>
      <c r="B724" s="102">
        <v>1</v>
      </c>
      <c r="C724" s="90">
        <v>5</v>
      </c>
      <c r="D724" s="92">
        <v>8.8000000000000007</v>
      </c>
      <c r="E724" s="14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121"/>
    </row>
    <row r="725" spans="1:25">
      <c r="A725" s="126"/>
      <c r="B725" s="102">
        <v>1</v>
      </c>
      <c r="C725" s="90">
        <v>6</v>
      </c>
      <c r="D725" s="92">
        <v>8.6999999999999993</v>
      </c>
      <c r="E725" s="14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121"/>
    </row>
    <row r="726" spans="1:25">
      <c r="A726" s="126"/>
      <c r="B726" s="103" t="s">
        <v>154</v>
      </c>
      <c r="C726" s="95"/>
      <c r="D726" s="111">
        <v>8.8166666666666682</v>
      </c>
      <c r="E726" s="14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121"/>
    </row>
    <row r="727" spans="1:25">
      <c r="A727" s="126"/>
      <c r="B727" s="2" t="s">
        <v>155</v>
      </c>
      <c r="C727" s="122"/>
      <c r="D727" s="94">
        <v>8.8000000000000007</v>
      </c>
      <c r="E727" s="14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121"/>
    </row>
    <row r="728" spans="1:25">
      <c r="A728" s="126"/>
      <c r="B728" s="2" t="s">
        <v>156</v>
      </c>
      <c r="C728" s="122"/>
      <c r="D728" s="94">
        <v>0.11690451944500151</v>
      </c>
      <c r="E728" s="183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21"/>
    </row>
    <row r="729" spans="1:25">
      <c r="A729" s="126"/>
      <c r="B729" s="2" t="s">
        <v>93</v>
      </c>
      <c r="C729" s="122"/>
      <c r="D729" s="96">
        <v>1.3259491808506784E-2</v>
      </c>
      <c r="E729" s="14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24"/>
    </row>
    <row r="730" spans="1:25">
      <c r="A730" s="126"/>
      <c r="B730" s="104" t="s">
        <v>157</v>
      </c>
      <c r="C730" s="122"/>
      <c r="D730" s="96">
        <v>-2.2204460492503131E-16</v>
      </c>
      <c r="E730" s="14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24"/>
    </row>
    <row r="731" spans="1:25">
      <c r="B731" s="132"/>
      <c r="C731" s="103"/>
      <c r="D731" s="119"/>
    </row>
    <row r="732" spans="1:25">
      <c r="B732" s="135" t="s">
        <v>312</v>
      </c>
      <c r="Y732" s="120" t="s">
        <v>169</v>
      </c>
    </row>
    <row r="733" spans="1:25">
      <c r="A733" s="113" t="s">
        <v>44</v>
      </c>
      <c r="B733" s="101" t="s">
        <v>118</v>
      </c>
      <c r="C733" s="98" t="s">
        <v>119</v>
      </c>
      <c r="D733" s="99" t="s">
        <v>140</v>
      </c>
      <c r="E733" s="14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20">
        <v>1</v>
      </c>
    </row>
    <row r="734" spans="1:25">
      <c r="A734" s="126"/>
      <c r="B734" s="102" t="s">
        <v>141</v>
      </c>
      <c r="C734" s="90" t="s">
        <v>141</v>
      </c>
      <c r="D734" s="146" t="s">
        <v>143</v>
      </c>
      <c r="E734" s="14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20" t="s">
        <v>3</v>
      </c>
    </row>
    <row r="735" spans="1:25">
      <c r="A735" s="126"/>
      <c r="B735" s="102"/>
      <c r="C735" s="90"/>
      <c r="D735" s="91" t="s">
        <v>170</v>
      </c>
      <c r="E735" s="14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20">
        <v>0</v>
      </c>
    </row>
    <row r="736" spans="1:25">
      <c r="A736" s="126"/>
      <c r="B736" s="102"/>
      <c r="C736" s="90"/>
      <c r="D736" s="117"/>
      <c r="E736" s="14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20">
        <v>0</v>
      </c>
    </row>
    <row r="737" spans="1:25">
      <c r="A737" s="126"/>
      <c r="B737" s="101">
        <v>1</v>
      </c>
      <c r="C737" s="97">
        <v>1</v>
      </c>
      <c r="D737" s="185">
        <v>95</v>
      </c>
      <c r="E737" s="186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8">
        <v>1</v>
      </c>
    </row>
    <row r="738" spans="1:25">
      <c r="A738" s="126"/>
      <c r="B738" s="102">
        <v>1</v>
      </c>
      <c r="C738" s="90">
        <v>2</v>
      </c>
      <c r="D738" s="189">
        <v>92</v>
      </c>
      <c r="E738" s="186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8">
        <v>17</v>
      </c>
    </row>
    <row r="739" spans="1:25">
      <c r="A739" s="126"/>
      <c r="B739" s="102">
        <v>1</v>
      </c>
      <c r="C739" s="90">
        <v>3</v>
      </c>
      <c r="D739" s="189">
        <v>96</v>
      </c>
      <c r="E739" s="186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8">
        <v>16</v>
      </c>
    </row>
    <row r="740" spans="1:25">
      <c r="A740" s="126"/>
      <c r="B740" s="102">
        <v>1</v>
      </c>
      <c r="C740" s="90">
        <v>4</v>
      </c>
      <c r="D740" s="189">
        <v>93</v>
      </c>
      <c r="E740" s="186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8">
        <v>93</v>
      </c>
    </row>
    <row r="741" spans="1:25">
      <c r="A741" s="126"/>
      <c r="B741" s="102">
        <v>1</v>
      </c>
      <c r="C741" s="90">
        <v>5</v>
      </c>
      <c r="D741" s="189">
        <v>91</v>
      </c>
      <c r="E741" s="186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90"/>
    </row>
    <row r="742" spans="1:25">
      <c r="A742" s="126"/>
      <c r="B742" s="102">
        <v>1</v>
      </c>
      <c r="C742" s="90">
        <v>6</v>
      </c>
      <c r="D742" s="189">
        <v>91</v>
      </c>
      <c r="E742" s="186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90"/>
    </row>
    <row r="743" spans="1:25">
      <c r="A743" s="126"/>
      <c r="B743" s="103" t="s">
        <v>154</v>
      </c>
      <c r="C743" s="95"/>
      <c r="D743" s="191">
        <v>93</v>
      </c>
      <c r="E743" s="186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90"/>
    </row>
    <row r="744" spans="1:25">
      <c r="A744" s="126"/>
      <c r="B744" s="2" t="s">
        <v>155</v>
      </c>
      <c r="C744" s="122"/>
      <c r="D744" s="192">
        <v>92.5</v>
      </c>
      <c r="E744" s="186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90"/>
    </row>
    <row r="745" spans="1:25">
      <c r="A745" s="126"/>
      <c r="B745" s="2" t="s">
        <v>156</v>
      </c>
      <c r="C745" s="122"/>
      <c r="D745" s="192">
        <v>2.0976176963403033</v>
      </c>
      <c r="E745" s="186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90"/>
    </row>
    <row r="746" spans="1:25">
      <c r="A746" s="126"/>
      <c r="B746" s="2" t="s">
        <v>93</v>
      </c>
      <c r="C746" s="122"/>
      <c r="D746" s="96">
        <v>2.2555028992906487E-2</v>
      </c>
      <c r="E746" s="14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24"/>
    </row>
    <row r="747" spans="1:25">
      <c r="A747" s="126"/>
      <c r="B747" s="104" t="s">
        <v>157</v>
      </c>
      <c r="C747" s="122"/>
      <c r="D747" s="96">
        <v>0</v>
      </c>
      <c r="E747" s="14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24"/>
    </row>
    <row r="748" spans="1:25">
      <c r="B748" s="132"/>
      <c r="C748" s="103"/>
      <c r="D748" s="119"/>
    </row>
    <row r="749" spans="1:25">
      <c r="B749" s="135" t="s">
        <v>313</v>
      </c>
      <c r="Y749" s="120" t="s">
        <v>169</v>
      </c>
    </row>
    <row r="750" spans="1:25">
      <c r="A750" s="113" t="s">
        <v>45</v>
      </c>
      <c r="B750" s="101" t="s">
        <v>118</v>
      </c>
      <c r="C750" s="98" t="s">
        <v>119</v>
      </c>
      <c r="D750" s="99" t="s">
        <v>140</v>
      </c>
      <c r="E750" s="14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20">
        <v>1</v>
      </c>
    </row>
    <row r="751" spans="1:25">
      <c r="A751" s="126"/>
      <c r="B751" s="102" t="s">
        <v>141</v>
      </c>
      <c r="C751" s="90" t="s">
        <v>141</v>
      </c>
      <c r="D751" s="146" t="s">
        <v>143</v>
      </c>
      <c r="E751" s="14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20" t="s">
        <v>3</v>
      </c>
    </row>
    <row r="752" spans="1:25">
      <c r="A752" s="126"/>
      <c r="B752" s="102"/>
      <c r="C752" s="90"/>
      <c r="D752" s="91" t="s">
        <v>170</v>
      </c>
      <c r="E752" s="14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120">
        <v>1</v>
      </c>
    </row>
    <row r="753" spans="1:25">
      <c r="A753" s="126"/>
      <c r="B753" s="102"/>
      <c r="C753" s="90"/>
      <c r="D753" s="117"/>
      <c r="E753" s="14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20">
        <v>1</v>
      </c>
    </row>
    <row r="754" spans="1:25">
      <c r="A754" s="126"/>
      <c r="B754" s="101">
        <v>1</v>
      </c>
      <c r="C754" s="97">
        <v>1</v>
      </c>
      <c r="D754" s="193">
        <v>11</v>
      </c>
      <c r="E754" s="194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6">
        <v>1</v>
      </c>
    </row>
    <row r="755" spans="1:25">
      <c r="A755" s="126"/>
      <c r="B755" s="102">
        <v>1</v>
      </c>
      <c r="C755" s="90">
        <v>2</v>
      </c>
      <c r="D755" s="197">
        <v>11</v>
      </c>
      <c r="E755" s="194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6">
        <v>18</v>
      </c>
    </row>
    <row r="756" spans="1:25">
      <c r="A756" s="126"/>
      <c r="B756" s="102">
        <v>1</v>
      </c>
      <c r="C756" s="90">
        <v>3</v>
      </c>
      <c r="D756" s="197">
        <v>11</v>
      </c>
      <c r="E756" s="194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6">
        <v>16</v>
      </c>
    </row>
    <row r="757" spans="1:25">
      <c r="A757" s="126"/>
      <c r="B757" s="102">
        <v>1</v>
      </c>
      <c r="C757" s="90">
        <v>4</v>
      </c>
      <c r="D757" s="197">
        <v>11</v>
      </c>
      <c r="E757" s="194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6">
        <v>11.1666666666667</v>
      </c>
    </row>
    <row r="758" spans="1:25">
      <c r="A758" s="126"/>
      <c r="B758" s="102">
        <v>1</v>
      </c>
      <c r="C758" s="90">
        <v>5</v>
      </c>
      <c r="D758" s="197">
        <v>12</v>
      </c>
      <c r="E758" s="194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8"/>
    </row>
    <row r="759" spans="1:25">
      <c r="A759" s="126"/>
      <c r="B759" s="102">
        <v>1</v>
      </c>
      <c r="C759" s="90">
        <v>6</v>
      </c>
      <c r="D759" s="197">
        <v>11</v>
      </c>
      <c r="E759" s="194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8"/>
    </row>
    <row r="760" spans="1:25">
      <c r="A760" s="126"/>
      <c r="B760" s="103" t="s">
        <v>154</v>
      </c>
      <c r="C760" s="95"/>
      <c r="D760" s="199">
        <v>11.166666666666666</v>
      </c>
      <c r="E760" s="194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8"/>
    </row>
    <row r="761" spans="1:25">
      <c r="A761" s="126"/>
      <c r="B761" s="2" t="s">
        <v>155</v>
      </c>
      <c r="C761" s="122"/>
      <c r="D761" s="200">
        <v>11</v>
      </c>
      <c r="E761" s="194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8"/>
    </row>
    <row r="762" spans="1:25">
      <c r="A762" s="126"/>
      <c r="B762" s="2" t="s">
        <v>156</v>
      </c>
      <c r="C762" s="122"/>
      <c r="D762" s="200">
        <v>0.40824829046386302</v>
      </c>
      <c r="E762" s="194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8"/>
    </row>
    <row r="763" spans="1:25">
      <c r="A763" s="126"/>
      <c r="B763" s="2" t="s">
        <v>93</v>
      </c>
      <c r="C763" s="122"/>
      <c r="D763" s="96">
        <v>3.6559548399748926E-2</v>
      </c>
      <c r="E763" s="14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24"/>
    </row>
    <row r="764" spans="1:25">
      <c r="A764" s="126"/>
      <c r="B764" s="104" t="s">
        <v>157</v>
      </c>
      <c r="C764" s="122"/>
      <c r="D764" s="96">
        <v>-2.9976021664879227E-15</v>
      </c>
      <c r="E764" s="14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24"/>
    </row>
    <row r="765" spans="1:25">
      <c r="B765" s="132"/>
      <c r="C765" s="103"/>
      <c r="D765" s="119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403:C408 C420:C425 C437:C442 C454:C459 C471:C476 C488:C493 C505:C510 C522:C527 C539:C544 C556:C561 C573:C578 C590:C595 C607:C612 C624:C629 C641:C646 C658:C663 C675:C680 C692:C697 C709:C714 C726:C731 C743:C748 C760:C765 C2:D17 D19:D34 D36:D51 D53:L68 D70:D85 D87:D102 D104:D119 D121:D136 D138:D153 D155:D170 D172:D187 D189:D204 D206:S221 D223:D238 D240:D255 D257:D272 D274:D289 D291:D306 D308:D323 D325:D340 D342:D357 D359:D374 C386:V391 D376:V384 D393:D408 D410:D425 D427:D442 D444:D459 D461:D476 D478:D493 D495:S510 D512:D527 D529:D544 D546:D561 D563:D578 D580:D595 D597:D612 D614:D629 D631:D646 D648:D663 D665:D680 D682:D697 D699:D714 D716:D731 D733:D748 D750:D765">
    <cfRule type="expression" dxfId="128" priority="402" stopIfTrue="1">
      <formula>AND(ISBLANK(INDIRECT(Anlyt_LabRefLastCol)),ISBLANK(INDIRECT(Anlyt_LabRefThisCol)))</formula>
    </cfRule>
    <cfRule type="expression" dxfId="127" priority="403">
      <formula>ISBLANK(INDIRECT(Anlyt_LabRefThisCol))</formula>
    </cfRule>
  </conditionalFormatting>
  <conditionalFormatting sqref="B380:C385 B6:D11 B23:D28 B40:D45 B57:L62 B74:D79 B91:D96 B108:D113 B125:D130 B142:D147 B159:D164 B176:D181 B193:D198 B210:S215 B227:D232 B244:D249 B261:D266 B278:D283 B295:D300 B312:D317 B329:D334 B346:D351 B363:D368 D380:V384 B397:D402 B414:D419 B431:D436 B448:D453 B465:D470 B482:D487 B499:S504 B516:D521 B533:D538 B550:D555 B567:D572 B584:D589 B601:D606 B618:D623 B635:D640 B652:D657 B669:D674 B686:D691 B703:D708 B720:D725 B737:D742 B754:D759">
    <cfRule type="expression" dxfId="126" priority="404">
      <formula>AND($B6&lt;&gt;$B5,NOT(ISBLANK(INDIRECT(Anlyt_LabRefThisCol))))</formula>
    </cfRule>
  </conditionalFormatting>
  <conditionalFormatting sqref="C19:C28">
    <cfRule type="expression" dxfId="125" priority="393" stopIfTrue="1">
      <formula>AND(ISBLANK(INDIRECT(Anlyt_LabRefLastCol)),ISBLANK(INDIRECT(Anlyt_LabRefThisCol)))</formula>
    </cfRule>
    <cfRule type="expression" dxfId="124" priority="394">
      <formula>ISBLANK(INDIRECT(Anlyt_LabRefThisCol))</formula>
    </cfRule>
  </conditionalFormatting>
  <conditionalFormatting sqref="C36:C45">
    <cfRule type="expression" dxfId="123" priority="384" stopIfTrue="1">
      <formula>AND(ISBLANK(INDIRECT(Anlyt_LabRefLastCol)),ISBLANK(INDIRECT(Anlyt_LabRefThisCol)))</formula>
    </cfRule>
    <cfRule type="expression" dxfId="122" priority="385">
      <formula>ISBLANK(INDIRECT(Anlyt_LabRefThisCol))</formula>
    </cfRule>
  </conditionalFormatting>
  <conditionalFormatting sqref="C53:C62">
    <cfRule type="expression" dxfId="121" priority="375" stopIfTrue="1">
      <formula>AND(ISBLANK(INDIRECT(Anlyt_LabRefLastCol)),ISBLANK(INDIRECT(Anlyt_LabRefThisCol)))</formula>
    </cfRule>
    <cfRule type="expression" dxfId="120" priority="376">
      <formula>ISBLANK(INDIRECT(Anlyt_LabRefThisCol))</formula>
    </cfRule>
  </conditionalFormatting>
  <conditionalFormatting sqref="C70:C79">
    <cfRule type="expression" dxfId="119" priority="366" stopIfTrue="1">
      <formula>AND(ISBLANK(INDIRECT(Anlyt_LabRefLastCol)),ISBLANK(INDIRECT(Anlyt_LabRefThisCol)))</formula>
    </cfRule>
    <cfRule type="expression" dxfId="118" priority="367">
      <formula>ISBLANK(INDIRECT(Anlyt_LabRefThisCol))</formula>
    </cfRule>
  </conditionalFormatting>
  <conditionalFormatting sqref="C87:C96">
    <cfRule type="expression" dxfId="117" priority="357" stopIfTrue="1">
      <formula>AND(ISBLANK(INDIRECT(Anlyt_LabRefLastCol)),ISBLANK(INDIRECT(Anlyt_LabRefThisCol)))</formula>
    </cfRule>
    <cfRule type="expression" dxfId="116" priority="358">
      <formula>ISBLANK(INDIRECT(Anlyt_LabRefThisCol))</formula>
    </cfRule>
  </conditionalFormatting>
  <conditionalFormatting sqref="C104:C113">
    <cfRule type="expression" dxfId="115" priority="348" stopIfTrue="1">
      <formula>AND(ISBLANK(INDIRECT(Anlyt_LabRefLastCol)),ISBLANK(INDIRECT(Anlyt_LabRefThisCol)))</formula>
    </cfRule>
    <cfRule type="expression" dxfId="114" priority="349">
      <formula>ISBLANK(INDIRECT(Anlyt_LabRefThisCol))</formula>
    </cfRule>
  </conditionalFormatting>
  <conditionalFormatting sqref="C121:C130">
    <cfRule type="expression" dxfId="113" priority="339" stopIfTrue="1">
      <formula>AND(ISBLANK(INDIRECT(Anlyt_LabRefLastCol)),ISBLANK(INDIRECT(Anlyt_LabRefThisCol)))</formula>
    </cfRule>
    <cfRule type="expression" dxfId="112" priority="340">
      <formula>ISBLANK(INDIRECT(Anlyt_LabRefThisCol))</formula>
    </cfRule>
  </conditionalFormatting>
  <conditionalFormatting sqref="C138:C147">
    <cfRule type="expression" dxfId="111" priority="330" stopIfTrue="1">
      <formula>AND(ISBLANK(INDIRECT(Anlyt_LabRefLastCol)),ISBLANK(INDIRECT(Anlyt_LabRefThisCol)))</formula>
    </cfRule>
    <cfRule type="expression" dxfId="110" priority="331">
      <formula>ISBLANK(INDIRECT(Anlyt_LabRefThisCol))</formula>
    </cfRule>
  </conditionalFormatting>
  <conditionalFormatting sqref="C155:C164">
    <cfRule type="expression" dxfId="109" priority="321" stopIfTrue="1">
      <formula>AND(ISBLANK(INDIRECT(Anlyt_LabRefLastCol)),ISBLANK(INDIRECT(Anlyt_LabRefThisCol)))</formula>
    </cfRule>
    <cfRule type="expression" dxfId="108" priority="322">
      <formula>ISBLANK(INDIRECT(Anlyt_LabRefThisCol))</formula>
    </cfRule>
  </conditionalFormatting>
  <conditionalFormatting sqref="C172:C181">
    <cfRule type="expression" dxfId="107" priority="312" stopIfTrue="1">
      <formula>AND(ISBLANK(INDIRECT(Anlyt_LabRefLastCol)),ISBLANK(INDIRECT(Anlyt_LabRefThisCol)))</formula>
    </cfRule>
    <cfRule type="expression" dxfId="106" priority="313">
      <formula>ISBLANK(INDIRECT(Anlyt_LabRefThisCol))</formula>
    </cfRule>
  </conditionalFormatting>
  <conditionalFormatting sqref="C189:C198">
    <cfRule type="expression" dxfId="105" priority="303" stopIfTrue="1">
      <formula>AND(ISBLANK(INDIRECT(Anlyt_LabRefLastCol)),ISBLANK(INDIRECT(Anlyt_LabRefThisCol)))</formula>
    </cfRule>
    <cfRule type="expression" dxfId="104" priority="304">
      <formula>ISBLANK(INDIRECT(Anlyt_LabRefThisCol))</formula>
    </cfRule>
  </conditionalFormatting>
  <conditionalFormatting sqref="C206:C215">
    <cfRule type="expression" dxfId="103" priority="294" stopIfTrue="1">
      <formula>AND(ISBLANK(INDIRECT(Anlyt_LabRefLastCol)),ISBLANK(INDIRECT(Anlyt_LabRefThisCol)))</formula>
    </cfRule>
    <cfRule type="expression" dxfId="102" priority="295">
      <formula>ISBLANK(INDIRECT(Anlyt_LabRefThisCol))</formula>
    </cfRule>
  </conditionalFormatting>
  <conditionalFormatting sqref="C223:C232">
    <cfRule type="expression" dxfId="101" priority="285" stopIfTrue="1">
      <formula>AND(ISBLANK(INDIRECT(Anlyt_LabRefLastCol)),ISBLANK(INDIRECT(Anlyt_LabRefThisCol)))</formula>
    </cfRule>
    <cfRule type="expression" dxfId="100" priority="286">
      <formula>ISBLANK(INDIRECT(Anlyt_LabRefThisCol))</formula>
    </cfRule>
  </conditionalFormatting>
  <conditionalFormatting sqref="C240:C249">
    <cfRule type="expression" dxfId="99" priority="276" stopIfTrue="1">
      <formula>AND(ISBLANK(INDIRECT(Anlyt_LabRefLastCol)),ISBLANK(INDIRECT(Anlyt_LabRefThisCol)))</formula>
    </cfRule>
    <cfRule type="expression" dxfId="98" priority="277">
      <formula>ISBLANK(INDIRECT(Anlyt_LabRefThisCol))</formula>
    </cfRule>
  </conditionalFormatting>
  <conditionalFormatting sqref="C257:C266">
    <cfRule type="expression" dxfId="97" priority="267" stopIfTrue="1">
      <formula>AND(ISBLANK(INDIRECT(Anlyt_LabRefLastCol)),ISBLANK(INDIRECT(Anlyt_LabRefThisCol)))</formula>
    </cfRule>
    <cfRule type="expression" dxfId="96" priority="268">
      <formula>ISBLANK(INDIRECT(Anlyt_LabRefThisCol))</formula>
    </cfRule>
  </conditionalFormatting>
  <conditionalFormatting sqref="C274:C283">
    <cfRule type="expression" dxfId="95" priority="258" stopIfTrue="1">
      <formula>AND(ISBLANK(INDIRECT(Anlyt_LabRefLastCol)),ISBLANK(INDIRECT(Anlyt_LabRefThisCol)))</formula>
    </cfRule>
    <cfRule type="expression" dxfId="94" priority="259">
      <formula>ISBLANK(INDIRECT(Anlyt_LabRefThisCol))</formula>
    </cfRule>
  </conditionalFormatting>
  <conditionalFormatting sqref="C291:C300">
    <cfRule type="expression" dxfId="93" priority="249" stopIfTrue="1">
      <formula>AND(ISBLANK(INDIRECT(Anlyt_LabRefLastCol)),ISBLANK(INDIRECT(Anlyt_LabRefThisCol)))</formula>
    </cfRule>
    <cfRule type="expression" dxfId="92" priority="250">
      <formula>ISBLANK(INDIRECT(Anlyt_LabRefThisCol))</formula>
    </cfRule>
  </conditionalFormatting>
  <conditionalFormatting sqref="C308:C317">
    <cfRule type="expression" dxfId="91" priority="240" stopIfTrue="1">
      <formula>AND(ISBLANK(INDIRECT(Anlyt_LabRefLastCol)),ISBLANK(INDIRECT(Anlyt_LabRefThisCol)))</formula>
    </cfRule>
    <cfRule type="expression" dxfId="90" priority="241">
      <formula>ISBLANK(INDIRECT(Anlyt_LabRefThisCol))</formula>
    </cfRule>
  </conditionalFormatting>
  <conditionalFormatting sqref="C325:C334">
    <cfRule type="expression" dxfId="89" priority="231" stopIfTrue="1">
      <formula>AND(ISBLANK(INDIRECT(Anlyt_LabRefLastCol)),ISBLANK(INDIRECT(Anlyt_LabRefThisCol)))</formula>
    </cfRule>
    <cfRule type="expression" dxfId="88" priority="232">
      <formula>ISBLANK(INDIRECT(Anlyt_LabRefThisCol))</formula>
    </cfRule>
  </conditionalFormatting>
  <conditionalFormatting sqref="C342:C351">
    <cfRule type="expression" dxfId="87" priority="222" stopIfTrue="1">
      <formula>AND(ISBLANK(INDIRECT(Anlyt_LabRefLastCol)),ISBLANK(INDIRECT(Anlyt_LabRefThisCol)))</formula>
    </cfRule>
    <cfRule type="expression" dxfId="86" priority="223">
      <formula>ISBLANK(INDIRECT(Anlyt_LabRefThisCol))</formula>
    </cfRule>
  </conditionalFormatting>
  <conditionalFormatting sqref="C359:C368">
    <cfRule type="expression" dxfId="85" priority="213" stopIfTrue="1">
      <formula>AND(ISBLANK(INDIRECT(Anlyt_LabRefLastCol)),ISBLANK(INDIRECT(Anlyt_LabRefThisCol)))</formula>
    </cfRule>
    <cfRule type="expression" dxfId="84" priority="214">
      <formula>ISBLANK(INDIRECT(Anlyt_LabRefThisCol))</formula>
    </cfRule>
  </conditionalFormatting>
  <conditionalFormatting sqref="C376:C385 D385:V385">
    <cfRule type="expression" dxfId="83" priority="204" stopIfTrue="1">
      <formula>AND(ISBLANK(INDIRECT(Anlyt_LabRefLastCol)),ISBLANK(INDIRECT(Anlyt_LabRefThisCol)))</formula>
    </cfRule>
    <cfRule type="expression" dxfId="82" priority="205">
      <formula>ISBLANK(INDIRECT(Anlyt_LabRefThisCol))</formula>
    </cfRule>
  </conditionalFormatting>
  <conditionalFormatting sqref="D385:V385">
    <cfRule type="expression" dxfId="81" priority="206">
      <formula>AND($B385&lt;&gt;$B384,NOT(ISBLANK(INDIRECT(Anlyt_LabRefThisCol))))</formula>
    </cfRule>
  </conditionalFormatting>
  <conditionalFormatting sqref="C393:C402">
    <cfRule type="expression" dxfId="80" priority="195" stopIfTrue="1">
      <formula>AND(ISBLANK(INDIRECT(Anlyt_LabRefLastCol)),ISBLANK(INDIRECT(Anlyt_LabRefThisCol)))</formula>
    </cfRule>
    <cfRule type="expression" dxfId="79" priority="196">
      <formula>ISBLANK(INDIRECT(Anlyt_LabRefThisCol))</formula>
    </cfRule>
  </conditionalFormatting>
  <conditionalFormatting sqref="C410:C419">
    <cfRule type="expression" dxfId="78" priority="186" stopIfTrue="1">
      <formula>AND(ISBLANK(INDIRECT(Anlyt_LabRefLastCol)),ISBLANK(INDIRECT(Anlyt_LabRefThisCol)))</formula>
    </cfRule>
    <cfRule type="expression" dxfId="77" priority="187">
      <formula>ISBLANK(INDIRECT(Anlyt_LabRefThisCol))</formula>
    </cfRule>
  </conditionalFormatting>
  <conditionalFormatting sqref="C427:C436">
    <cfRule type="expression" dxfId="76" priority="177" stopIfTrue="1">
      <formula>AND(ISBLANK(INDIRECT(Anlyt_LabRefLastCol)),ISBLANK(INDIRECT(Anlyt_LabRefThisCol)))</formula>
    </cfRule>
    <cfRule type="expression" dxfId="75" priority="178">
      <formula>ISBLANK(INDIRECT(Anlyt_LabRefThisCol))</formula>
    </cfRule>
  </conditionalFormatting>
  <conditionalFormatting sqref="C444:C453">
    <cfRule type="expression" dxfId="74" priority="168" stopIfTrue="1">
      <formula>AND(ISBLANK(INDIRECT(Anlyt_LabRefLastCol)),ISBLANK(INDIRECT(Anlyt_LabRefThisCol)))</formula>
    </cfRule>
    <cfRule type="expression" dxfId="73" priority="169">
      <formula>ISBLANK(INDIRECT(Anlyt_LabRefThisCol))</formula>
    </cfRule>
  </conditionalFormatting>
  <conditionalFormatting sqref="C461:C470">
    <cfRule type="expression" dxfId="72" priority="159" stopIfTrue="1">
      <formula>AND(ISBLANK(INDIRECT(Anlyt_LabRefLastCol)),ISBLANK(INDIRECT(Anlyt_LabRefThisCol)))</formula>
    </cfRule>
    <cfRule type="expression" dxfId="71" priority="160">
      <formula>ISBLANK(INDIRECT(Anlyt_LabRefThisCol))</formula>
    </cfRule>
  </conditionalFormatting>
  <conditionalFormatting sqref="C478:C487">
    <cfRule type="expression" dxfId="70" priority="150" stopIfTrue="1">
      <formula>AND(ISBLANK(INDIRECT(Anlyt_LabRefLastCol)),ISBLANK(INDIRECT(Anlyt_LabRefThisCol)))</formula>
    </cfRule>
    <cfRule type="expression" dxfId="69" priority="151">
      <formula>ISBLANK(INDIRECT(Anlyt_LabRefThisCol))</formula>
    </cfRule>
  </conditionalFormatting>
  <conditionalFormatting sqref="C495:C504">
    <cfRule type="expression" dxfId="68" priority="141" stopIfTrue="1">
      <formula>AND(ISBLANK(INDIRECT(Anlyt_LabRefLastCol)),ISBLANK(INDIRECT(Anlyt_LabRefThisCol)))</formula>
    </cfRule>
    <cfRule type="expression" dxfId="67" priority="142">
      <formula>ISBLANK(INDIRECT(Anlyt_LabRefThisCol))</formula>
    </cfRule>
  </conditionalFormatting>
  <conditionalFormatting sqref="C512:C521">
    <cfRule type="expression" dxfId="66" priority="132" stopIfTrue="1">
      <formula>AND(ISBLANK(INDIRECT(Anlyt_LabRefLastCol)),ISBLANK(INDIRECT(Anlyt_LabRefThisCol)))</formula>
    </cfRule>
    <cfRule type="expression" dxfId="65" priority="133">
      <formula>ISBLANK(INDIRECT(Anlyt_LabRefThisCol))</formula>
    </cfRule>
  </conditionalFormatting>
  <conditionalFormatting sqref="C529:C538">
    <cfRule type="expression" dxfId="64" priority="123" stopIfTrue="1">
      <formula>AND(ISBLANK(INDIRECT(Anlyt_LabRefLastCol)),ISBLANK(INDIRECT(Anlyt_LabRefThisCol)))</formula>
    </cfRule>
    <cfRule type="expression" dxfId="63" priority="124">
      <formula>ISBLANK(INDIRECT(Anlyt_LabRefThisCol))</formula>
    </cfRule>
  </conditionalFormatting>
  <conditionalFormatting sqref="C546:C555">
    <cfRule type="expression" dxfId="62" priority="114" stopIfTrue="1">
      <formula>AND(ISBLANK(INDIRECT(Anlyt_LabRefLastCol)),ISBLANK(INDIRECT(Anlyt_LabRefThisCol)))</formula>
    </cfRule>
    <cfRule type="expression" dxfId="61" priority="115">
      <formula>ISBLANK(INDIRECT(Anlyt_LabRefThisCol))</formula>
    </cfRule>
  </conditionalFormatting>
  <conditionalFormatting sqref="C563:C572">
    <cfRule type="expression" dxfId="60" priority="105" stopIfTrue="1">
      <formula>AND(ISBLANK(INDIRECT(Anlyt_LabRefLastCol)),ISBLANK(INDIRECT(Anlyt_LabRefThisCol)))</formula>
    </cfRule>
    <cfRule type="expression" dxfId="59" priority="106">
      <formula>ISBLANK(INDIRECT(Anlyt_LabRefThisCol))</formula>
    </cfRule>
  </conditionalFormatting>
  <conditionalFormatting sqref="C580:C589">
    <cfRule type="expression" dxfId="58" priority="96" stopIfTrue="1">
      <formula>AND(ISBLANK(INDIRECT(Anlyt_LabRefLastCol)),ISBLANK(INDIRECT(Anlyt_LabRefThisCol)))</formula>
    </cfRule>
    <cfRule type="expression" dxfId="57" priority="97">
      <formula>ISBLANK(INDIRECT(Anlyt_LabRefThisCol))</formula>
    </cfRule>
  </conditionalFormatting>
  <conditionalFormatting sqref="C597:C606">
    <cfRule type="expression" dxfId="56" priority="87" stopIfTrue="1">
      <formula>AND(ISBLANK(INDIRECT(Anlyt_LabRefLastCol)),ISBLANK(INDIRECT(Anlyt_LabRefThisCol)))</formula>
    </cfRule>
    <cfRule type="expression" dxfId="55" priority="88">
      <formula>ISBLANK(INDIRECT(Anlyt_LabRefThisCol))</formula>
    </cfRule>
  </conditionalFormatting>
  <conditionalFormatting sqref="C614:C623">
    <cfRule type="expression" dxfId="54" priority="78" stopIfTrue="1">
      <formula>AND(ISBLANK(INDIRECT(Anlyt_LabRefLastCol)),ISBLANK(INDIRECT(Anlyt_LabRefThisCol)))</formula>
    </cfRule>
    <cfRule type="expression" dxfId="53" priority="79">
      <formula>ISBLANK(INDIRECT(Anlyt_LabRefThisCol))</formula>
    </cfRule>
  </conditionalFormatting>
  <conditionalFormatting sqref="C631:C640">
    <cfRule type="expression" dxfId="52" priority="69" stopIfTrue="1">
      <formula>AND(ISBLANK(INDIRECT(Anlyt_LabRefLastCol)),ISBLANK(INDIRECT(Anlyt_LabRefThisCol)))</formula>
    </cfRule>
    <cfRule type="expression" dxfId="51" priority="70">
      <formula>ISBLANK(INDIRECT(Anlyt_LabRefThisCol))</formula>
    </cfRule>
  </conditionalFormatting>
  <conditionalFormatting sqref="C648:C657">
    <cfRule type="expression" dxfId="50" priority="60" stopIfTrue="1">
      <formula>AND(ISBLANK(INDIRECT(Anlyt_LabRefLastCol)),ISBLANK(INDIRECT(Anlyt_LabRefThisCol)))</formula>
    </cfRule>
    <cfRule type="expression" dxfId="49" priority="61">
      <formula>ISBLANK(INDIRECT(Anlyt_LabRefThisCol))</formula>
    </cfRule>
  </conditionalFormatting>
  <conditionalFormatting sqref="C665:C674">
    <cfRule type="expression" dxfId="48" priority="51" stopIfTrue="1">
      <formula>AND(ISBLANK(INDIRECT(Anlyt_LabRefLastCol)),ISBLANK(INDIRECT(Anlyt_LabRefThisCol)))</formula>
    </cfRule>
    <cfRule type="expression" dxfId="47" priority="52">
      <formula>ISBLANK(INDIRECT(Anlyt_LabRefThisCol))</formula>
    </cfRule>
  </conditionalFormatting>
  <conditionalFormatting sqref="C682:C691">
    <cfRule type="expression" dxfId="46" priority="42" stopIfTrue="1">
      <formula>AND(ISBLANK(INDIRECT(Anlyt_LabRefLastCol)),ISBLANK(INDIRECT(Anlyt_LabRefThisCol)))</formula>
    </cfRule>
    <cfRule type="expression" dxfId="45" priority="43">
      <formula>ISBLANK(INDIRECT(Anlyt_LabRefThisCol))</formula>
    </cfRule>
  </conditionalFormatting>
  <conditionalFormatting sqref="C699:C708">
    <cfRule type="expression" dxfId="44" priority="33" stopIfTrue="1">
      <formula>AND(ISBLANK(INDIRECT(Anlyt_LabRefLastCol)),ISBLANK(INDIRECT(Anlyt_LabRefThisCol)))</formula>
    </cfRule>
    <cfRule type="expression" dxfId="43" priority="34">
      <formula>ISBLANK(INDIRECT(Anlyt_LabRefThisCol))</formula>
    </cfRule>
  </conditionalFormatting>
  <conditionalFormatting sqref="C716:C725">
    <cfRule type="expression" dxfId="42" priority="24" stopIfTrue="1">
      <formula>AND(ISBLANK(INDIRECT(Anlyt_LabRefLastCol)),ISBLANK(INDIRECT(Anlyt_LabRefThisCol)))</formula>
    </cfRule>
    <cfRule type="expression" dxfId="41" priority="25">
      <formula>ISBLANK(INDIRECT(Anlyt_LabRefThisCol))</formula>
    </cfRule>
  </conditionalFormatting>
  <conditionalFormatting sqref="C733:C742">
    <cfRule type="expression" dxfId="40" priority="15" stopIfTrue="1">
      <formula>AND(ISBLANK(INDIRECT(Anlyt_LabRefLastCol)),ISBLANK(INDIRECT(Anlyt_LabRefThisCol)))</formula>
    </cfRule>
    <cfRule type="expression" dxfId="39" priority="16">
      <formula>ISBLANK(INDIRECT(Anlyt_LabRefThisCol))</formula>
    </cfRule>
  </conditionalFormatting>
  <conditionalFormatting sqref="C750:C759">
    <cfRule type="expression" dxfId="38" priority="6" stopIfTrue="1">
      <formula>AND(ISBLANK(INDIRECT(Anlyt_LabRefLastCol)),ISBLANK(INDIRECT(Anlyt_LabRefThisCol)))</formula>
    </cfRule>
    <cfRule type="expression" dxfId="37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65"/>
  <sheetViews>
    <sheetView topLeftCell="A2" zoomScale="96" zoomScaleNormal="96" workbookViewId="0"/>
  </sheetViews>
  <sheetFormatPr defaultRowHeight="15"/>
  <cols>
    <col min="1" max="1" width="8.88671875" style="125"/>
    <col min="2" max="18" width="8.88671875" style="1"/>
    <col min="19" max="19" width="8.88671875" style="1" customWidth="1"/>
    <col min="20" max="16384" width="8.88671875" style="1"/>
  </cols>
  <sheetData>
    <row r="1" spans="1:26">
      <c r="B1" s="135" t="s">
        <v>314</v>
      </c>
      <c r="Y1" s="120" t="s">
        <v>66</v>
      </c>
    </row>
    <row r="2" spans="1:26">
      <c r="A2" s="113" t="s">
        <v>106</v>
      </c>
      <c r="B2" s="101" t="s">
        <v>118</v>
      </c>
      <c r="C2" s="98" t="s">
        <v>119</v>
      </c>
      <c r="D2" s="97" t="s">
        <v>140</v>
      </c>
      <c r="E2" s="99" t="s">
        <v>140</v>
      </c>
      <c r="F2" s="100" t="s">
        <v>140</v>
      </c>
      <c r="G2" s="100" t="s">
        <v>140</v>
      </c>
      <c r="H2" s="100" t="s">
        <v>140</v>
      </c>
      <c r="I2" s="100" t="s">
        <v>140</v>
      </c>
      <c r="J2" s="100" t="s">
        <v>140</v>
      </c>
      <c r="K2" s="100" t="s">
        <v>140</v>
      </c>
      <c r="L2" s="100" t="s">
        <v>140</v>
      </c>
      <c r="M2" s="100" t="s">
        <v>140</v>
      </c>
      <c r="N2" s="100" t="s">
        <v>140</v>
      </c>
      <c r="O2" s="100" t="s">
        <v>140</v>
      </c>
      <c r="P2" s="100" t="s">
        <v>140</v>
      </c>
      <c r="Q2" s="100" t="s">
        <v>140</v>
      </c>
      <c r="R2" s="100" t="s">
        <v>140</v>
      </c>
      <c r="S2" s="100" t="s">
        <v>140</v>
      </c>
      <c r="T2" s="100" t="s">
        <v>140</v>
      </c>
      <c r="U2" s="100" t="s">
        <v>140</v>
      </c>
      <c r="V2" s="100" t="s">
        <v>140</v>
      </c>
      <c r="W2" s="108" t="s">
        <v>140</v>
      </c>
      <c r="X2" s="155"/>
      <c r="Y2" s="120">
        <v>1</v>
      </c>
    </row>
    <row r="3" spans="1:26">
      <c r="A3" s="126"/>
      <c r="B3" s="102" t="s">
        <v>141</v>
      </c>
      <c r="C3" s="90" t="s">
        <v>141</v>
      </c>
      <c r="D3" s="157" t="s">
        <v>176</v>
      </c>
      <c r="E3" s="146" t="s">
        <v>144</v>
      </c>
      <c r="F3" s="147" t="s">
        <v>145</v>
      </c>
      <c r="G3" s="147" t="s">
        <v>147</v>
      </c>
      <c r="H3" s="147" t="s">
        <v>142</v>
      </c>
      <c r="I3" s="147" t="s">
        <v>148</v>
      </c>
      <c r="J3" s="147" t="s">
        <v>149</v>
      </c>
      <c r="K3" s="147" t="s">
        <v>143</v>
      </c>
      <c r="L3" s="147" t="s">
        <v>150</v>
      </c>
      <c r="M3" s="147" t="s">
        <v>151</v>
      </c>
      <c r="N3" s="147" t="s">
        <v>159</v>
      </c>
      <c r="O3" s="147" t="s">
        <v>160</v>
      </c>
      <c r="P3" s="147" t="s">
        <v>161</v>
      </c>
      <c r="Q3" s="147" t="s">
        <v>162</v>
      </c>
      <c r="R3" s="147" t="s">
        <v>163</v>
      </c>
      <c r="S3" s="147" t="s">
        <v>164</v>
      </c>
      <c r="T3" s="147" t="s">
        <v>165</v>
      </c>
      <c r="U3" s="147" t="s">
        <v>177</v>
      </c>
      <c r="V3" s="147" t="s">
        <v>166</v>
      </c>
      <c r="W3" s="150" t="s">
        <v>167</v>
      </c>
      <c r="X3" s="155"/>
      <c r="Y3" s="120" t="s">
        <v>3</v>
      </c>
    </row>
    <row r="4" spans="1:26">
      <c r="A4" s="126"/>
      <c r="B4" s="102"/>
      <c r="C4" s="90"/>
      <c r="D4" s="90" t="s">
        <v>120</v>
      </c>
      <c r="E4" s="91" t="s">
        <v>178</v>
      </c>
      <c r="F4" s="92" t="s">
        <v>179</v>
      </c>
      <c r="G4" s="92" t="s">
        <v>179</v>
      </c>
      <c r="H4" s="92" t="s">
        <v>178</v>
      </c>
      <c r="I4" s="92" t="s">
        <v>179</v>
      </c>
      <c r="J4" s="92" t="s">
        <v>179</v>
      </c>
      <c r="K4" s="92" t="s">
        <v>179</v>
      </c>
      <c r="L4" s="92" t="s">
        <v>179</v>
      </c>
      <c r="M4" s="92" t="s">
        <v>179</v>
      </c>
      <c r="N4" s="92" t="s">
        <v>178</v>
      </c>
      <c r="O4" s="92" t="s">
        <v>179</v>
      </c>
      <c r="P4" s="92" t="s">
        <v>179</v>
      </c>
      <c r="Q4" s="92" t="s">
        <v>179</v>
      </c>
      <c r="R4" s="92" t="s">
        <v>178</v>
      </c>
      <c r="S4" s="92" t="s">
        <v>179</v>
      </c>
      <c r="T4" s="92" t="s">
        <v>179</v>
      </c>
      <c r="U4" s="92" t="s">
        <v>179</v>
      </c>
      <c r="V4" s="92" t="s">
        <v>178</v>
      </c>
      <c r="W4" s="151" t="s">
        <v>179</v>
      </c>
      <c r="X4" s="155"/>
      <c r="Y4" s="120">
        <v>2</v>
      </c>
    </row>
    <row r="5" spans="1:26">
      <c r="A5" s="126"/>
      <c r="B5" s="102"/>
      <c r="C5" s="90"/>
      <c r="D5" s="118" t="s">
        <v>180</v>
      </c>
      <c r="E5" s="117" t="s">
        <v>181</v>
      </c>
      <c r="F5" s="117" t="s">
        <v>123</v>
      </c>
      <c r="G5" s="117" t="s">
        <v>123</v>
      </c>
      <c r="H5" s="117" t="s">
        <v>181</v>
      </c>
      <c r="I5" s="117" t="s">
        <v>123</v>
      </c>
      <c r="J5" s="117" t="s">
        <v>123</v>
      </c>
      <c r="K5" s="117" t="s">
        <v>123</v>
      </c>
      <c r="L5" s="117" t="s">
        <v>123</v>
      </c>
      <c r="M5" s="117" t="s">
        <v>124</v>
      </c>
      <c r="N5" s="117" t="s">
        <v>123</v>
      </c>
      <c r="O5" s="117" t="s">
        <v>124</v>
      </c>
      <c r="P5" s="117" t="s">
        <v>123</v>
      </c>
      <c r="Q5" s="117" t="s">
        <v>124</v>
      </c>
      <c r="R5" s="117" t="s">
        <v>123</v>
      </c>
      <c r="S5" s="117" t="s">
        <v>123</v>
      </c>
      <c r="T5" s="117" t="s">
        <v>124</v>
      </c>
      <c r="U5" s="117" t="s">
        <v>123</v>
      </c>
      <c r="V5" s="117" t="s">
        <v>123</v>
      </c>
      <c r="W5" s="152" t="s">
        <v>123</v>
      </c>
      <c r="X5" s="155"/>
      <c r="Y5" s="120">
        <v>2</v>
      </c>
    </row>
    <row r="6" spans="1:26">
      <c r="A6" s="126"/>
      <c r="B6" s="101">
        <v>1</v>
      </c>
      <c r="C6" s="97">
        <v>1</v>
      </c>
      <c r="D6" s="105">
        <v>1.53</v>
      </c>
      <c r="E6" s="106">
        <v>1.4611000000000001</v>
      </c>
      <c r="F6" s="106">
        <v>1.52</v>
      </c>
      <c r="G6" s="107">
        <v>1.42</v>
      </c>
      <c r="H6" s="106">
        <v>1.51</v>
      </c>
      <c r="I6" s="107">
        <v>1.4650000000000001</v>
      </c>
      <c r="J6" s="106">
        <v>1.56</v>
      </c>
      <c r="K6" s="107">
        <v>1.51</v>
      </c>
      <c r="L6" s="106">
        <v>1.405</v>
      </c>
      <c r="M6" s="106">
        <v>1.52</v>
      </c>
      <c r="N6" s="106">
        <v>1.4950000000000001</v>
      </c>
      <c r="O6" s="106">
        <v>1.38</v>
      </c>
      <c r="P6" s="106">
        <v>1.53</v>
      </c>
      <c r="Q6" s="106">
        <v>1.46</v>
      </c>
      <c r="R6" s="106">
        <v>1.4552045348101001</v>
      </c>
      <c r="S6" s="139">
        <v>1.3280000000000001</v>
      </c>
      <c r="T6" s="106">
        <v>1.52</v>
      </c>
      <c r="U6" s="106">
        <v>1.52</v>
      </c>
      <c r="V6" s="108">
        <v>1.484</v>
      </c>
      <c r="W6" s="108">
        <v>1.5</v>
      </c>
      <c r="X6" s="155"/>
      <c r="Y6" s="120">
        <v>1</v>
      </c>
    </row>
    <row r="7" spans="1:26">
      <c r="A7" s="126"/>
      <c r="B7" s="102">
        <v>1</v>
      </c>
      <c r="C7" s="90">
        <v>2</v>
      </c>
      <c r="D7" s="109">
        <v>1.54</v>
      </c>
      <c r="E7" s="92">
        <v>1.4742</v>
      </c>
      <c r="F7" s="92">
        <v>1.54</v>
      </c>
      <c r="G7" s="110">
        <v>1.41</v>
      </c>
      <c r="H7" s="92">
        <v>1.49</v>
      </c>
      <c r="I7" s="110">
        <v>1.4430000000000001</v>
      </c>
      <c r="J7" s="92">
        <v>1.46</v>
      </c>
      <c r="K7" s="110">
        <v>1.51</v>
      </c>
      <c r="L7" s="92">
        <v>1.4350000000000001</v>
      </c>
      <c r="M7" s="92">
        <v>1.51</v>
      </c>
      <c r="N7" s="92">
        <v>1.4950000000000001</v>
      </c>
      <c r="O7" s="142">
        <v>1.3</v>
      </c>
      <c r="P7" s="92">
        <v>1.52</v>
      </c>
      <c r="Q7" s="92">
        <v>1.46</v>
      </c>
      <c r="R7" s="92">
        <v>1.4292814125583502</v>
      </c>
      <c r="S7" s="92">
        <v>1.4390000000000001</v>
      </c>
      <c r="T7" s="92">
        <v>1.5</v>
      </c>
      <c r="U7" s="92">
        <v>1.53</v>
      </c>
      <c r="V7" s="93">
        <v>1.4710000000000001</v>
      </c>
      <c r="W7" s="151">
        <v>1.49</v>
      </c>
      <c r="X7" s="155"/>
      <c r="Y7" s="120" t="e">
        <v>#N/A</v>
      </c>
    </row>
    <row r="8" spans="1:26">
      <c r="A8" s="126"/>
      <c r="B8" s="102">
        <v>1</v>
      </c>
      <c r="C8" s="90">
        <v>3</v>
      </c>
      <c r="D8" s="109">
        <v>1.52</v>
      </c>
      <c r="E8" s="92">
        <v>1.4813000000000001</v>
      </c>
      <c r="F8" s="92">
        <v>1.53</v>
      </c>
      <c r="G8" s="110">
        <v>1.4</v>
      </c>
      <c r="H8" s="92">
        <v>1.52</v>
      </c>
      <c r="I8" s="110">
        <v>1.367</v>
      </c>
      <c r="J8" s="92">
        <v>1.55</v>
      </c>
      <c r="K8" s="110">
        <v>1.52</v>
      </c>
      <c r="L8" s="110">
        <v>1.4550000000000001</v>
      </c>
      <c r="M8" s="94">
        <v>1.41</v>
      </c>
      <c r="N8" s="94">
        <v>1.4850000000000001</v>
      </c>
      <c r="O8" s="94">
        <v>1.42</v>
      </c>
      <c r="P8" s="94">
        <v>1.51</v>
      </c>
      <c r="Q8" s="94">
        <v>1.41</v>
      </c>
      <c r="R8" s="94">
        <v>1.4635544833235499</v>
      </c>
      <c r="S8" s="94">
        <v>1.421</v>
      </c>
      <c r="T8" s="94">
        <v>1.5</v>
      </c>
      <c r="U8" s="92">
        <v>1.52</v>
      </c>
      <c r="V8" s="93">
        <v>1.4450000000000001</v>
      </c>
      <c r="W8" s="151">
        <v>1.49</v>
      </c>
      <c r="X8" s="155"/>
      <c r="Y8" s="120">
        <v>16</v>
      </c>
    </row>
    <row r="9" spans="1:26">
      <c r="A9" s="126"/>
      <c r="B9" s="102">
        <v>1</v>
      </c>
      <c r="C9" s="90">
        <v>4</v>
      </c>
      <c r="D9" s="109">
        <v>1.51</v>
      </c>
      <c r="E9" s="92">
        <v>1.4748000000000001</v>
      </c>
      <c r="F9" s="92">
        <v>1.52</v>
      </c>
      <c r="G9" s="110">
        <v>1.38</v>
      </c>
      <c r="H9" s="92">
        <v>1.51</v>
      </c>
      <c r="I9" s="110">
        <v>1.3980000000000001</v>
      </c>
      <c r="J9" s="92">
        <v>1.53</v>
      </c>
      <c r="K9" s="110">
        <v>1.5</v>
      </c>
      <c r="L9" s="110">
        <v>1.44</v>
      </c>
      <c r="M9" s="94">
        <v>1.49</v>
      </c>
      <c r="N9" s="94">
        <v>1.5049999999999999</v>
      </c>
      <c r="O9" s="94">
        <v>1.47</v>
      </c>
      <c r="P9" s="94">
        <v>1.51</v>
      </c>
      <c r="Q9" s="94">
        <v>1.46</v>
      </c>
      <c r="R9" s="94">
        <v>1.4628785580123498</v>
      </c>
      <c r="S9" s="94">
        <v>1.4019999999999999</v>
      </c>
      <c r="T9" s="94">
        <v>1.5</v>
      </c>
      <c r="U9" s="92">
        <v>1.5449999999999999</v>
      </c>
      <c r="V9" s="93">
        <v>1.4570000000000001</v>
      </c>
      <c r="W9" s="151">
        <v>1.5</v>
      </c>
      <c r="X9" s="155"/>
      <c r="Y9" s="120">
        <v>1.4765952534460169</v>
      </c>
      <c r="Z9" s="120"/>
    </row>
    <row r="10" spans="1:26">
      <c r="A10" s="126"/>
      <c r="B10" s="102">
        <v>1</v>
      </c>
      <c r="C10" s="90">
        <v>5</v>
      </c>
      <c r="D10" s="109">
        <v>1.53</v>
      </c>
      <c r="E10" s="92">
        <v>1.4966999999999999</v>
      </c>
      <c r="F10" s="92">
        <v>1.54</v>
      </c>
      <c r="G10" s="92">
        <v>1.38</v>
      </c>
      <c r="H10" s="92">
        <v>1.49</v>
      </c>
      <c r="I10" s="92">
        <v>1.401</v>
      </c>
      <c r="J10" s="92">
        <v>1.48</v>
      </c>
      <c r="K10" s="92">
        <v>1.51</v>
      </c>
      <c r="L10" s="92">
        <v>1.45</v>
      </c>
      <c r="M10" s="92">
        <v>1.45</v>
      </c>
      <c r="N10" s="92">
        <v>1.4950000000000001</v>
      </c>
      <c r="O10" s="92">
        <v>1.46</v>
      </c>
      <c r="P10" s="92">
        <v>1.52</v>
      </c>
      <c r="Q10" s="92">
        <v>1.42</v>
      </c>
      <c r="R10" s="92">
        <v>1.47070866431583</v>
      </c>
      <c r="S10" s="92">
        <v>1.45</v>
      </c>
      <c r="T10" s="92">
        <v>1.53</v>
      </c>
      <c r="U10" s="92">
        <v>1.52</v>
      </c>
      <c r="V10" s="93">
        <v>1.4670000000000001</v>
      </c>
      <c r="W10" s="151">
        <v>1.5</v>
      </c>
      <c r="X10" s="155"/>
      <c r="Y10" s="121"/>
    </row>
    <row r="11" spans="1:26">
      <c r="A11" s="126"/>
      <c r="B11" s="102">
        <v>1</v>
      </c>
      <c r="C11" s="90">
        <v>6</v>
      </c>
      <c r="D11" s="109">
        <v>1.53</v>
      </c>
      <c r="E11" s="92">
        <v>1.4894000000000001</v>
      </c>
      <c r="F11" s="92">
        <v>1.55</v>
      </c>
      <c r="G11" s="92">
        <v>1.43</v>
      </c>
      <c r="H11" s="92">
        <v>1.47</v>
      </c>
      <c r="I11" s="92">
        <v>1.498</v>
      </c>
      <c r="J11" s="92">
        <v>1.4500000000000002</v>
      </c>
      <c r="K11" s="92">
        <v>1.54</v>
      </c>
      <c r="L11" s="92">
        <v>1.46</v>
      </c>
      <c r="M11" s="92">
        <v>1.48</v>
      </c>
      <c r="N11" s="92">
        <v>1.49</v>
      </c>
      <c r="O11" s="92">
        <v>1.44</v>
      </c>
      <c r="P11" s="92">
        <v>1.51</v>
      </c>
      <c r="Q11" s="92">
        <v>1.44</v>
      </c>
      <c r="R11" s="92">
        <v>1.4873312398257601</v>
      </c>
      <c r="S11" s="92">
        <v>1.44</v>
      </c>
      <c r="T11" s="92">
        <v>1.5</v>
      </c>
      <c r="U11" s="92">
        <v>1.5149999999999999</v>
      </c>
      <c r="V11" s="93">
        <v>1.4530000000000001</v>
      </c>
      <c r="W11" s="151">
        <v>1.52</v>
      </c>
      <c r="X11" s="155"/>
      <c r="Y11" s="121"/>
    </row>
    <row r="12" spans="1:26">
      <c r="A12" s="126"/>
      <c r="B12" s="102"/>
      <c r="C12" s="90">
        <v>7</v>
      </c>
      <c r="D12" s="109">
        <v>1.5</v>
      </c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3"/>
      <c r="W12" s="151"/>
      <c r="X12" s="155"/>
      <c r="Y12" s="121"/>
    </row>
    <row r="13" spans="1:26">
      <c r="A13" s="126"/>
      <c r="B13" s="102"/>
      <c r="C13" s="90">
        <v>8</v>
      </c>
      <c r="D13" s="109">
        <v>1.53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3"/>
      <c r="W13" s="151"/>
      <c r="X13" s="155"/>
      <c r="Y13" s="121"/>
    </row>
    <row r="14" spans="1:26">
      <c r="A14" s="126"/>
      <c r="B14" s="102"/>
      <c r="C14" s="90">
        <v>9</v>
      </c>
      <c r="D14" s="109">
        <v>1.52</v>
      </c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3"/>
      <c r="W14" s="151"/>
      <c r="X14" s="155"/>
      <c r="Y14" s="121"/>
    </row>
    <row r="15" spans="1:26">
      <c r="A15" s="126"/>
      <c r="B15" s="102"/>
      <c r="C15" s="90">
        <v>10</v>
      </c>
      <c r="D15" s="109">
        <v>1.53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3"/>
      <c r="W15" s="151"/>
      <c r="X15" s="155"/>
      <c r="Y15" s="121"/>
    </row>
    <row r="16" spans="1:26">
      <c r="A16" s="126"/>
      <c r="B16" s="102"/>
      <c r="C16" s="90">
        <v>11</v>
      </c>
      <c r="D16" s="109">
        <v>1.52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3"/>
      <c r="W16" s="151"/>
      <c r="X16" s="155"/>
      <c r="Y16" s="121"/>
    </row>
    <row r="17" spans="1:25">
      <c r="A17" s="126"/>
      <c r="B17" s="102"/>
      <c r="C17" s="90">
        <v>12</v>
      </c>
      <c r="D17" s="109">
        <v>1.5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3"/>
      <c r="W17" s="151"/>
      <c r="X17" s="155"/>
      <c r="Y17" s="121"/>
    </row>
    <row r="18" spans="1:25">
      <c r="A18" s="126"/>
      <c r="B18" s="102"/>
      <c r="C18" s="90">
        <v>13</v>
      </c>
      <c r="D18" s="109">
        <v>1.53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3"/>
      <c r="W18" s="151"/>
      <c r="X18" s="155"/>
      <c r="Y18" s="121"/>
    </row>
    <row r="19" spans="1:25">
      <c r="A19" s="126"/>
      <c r="B19" s="102"/>
      <c r="C19" s="90">
        <v>14</v>
      </c>
      <c r="D19" s="109">
        <v>1.51</v>
      </c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3"/>
      <c r="W19" s="151"/>
      <c r="X19" s="155"/>
      <c r="Y19" s="121"/>
    </row>
    <row r="20" spans="1:25">
      <c r="A20" s="126"/>
      <c r="B20" s="102"/>
      <c r="C20" s="90">
        <v>15</v>
      </c>
      <c r="D20" s="109">
        <v>1.51</v>
      </c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3"/>
      <c r="W20" s="151"/>
      <c r="X20" s="155"/>
      <c r="Y20" s="121"/>
    </row>
    <row r="21" spans="1:25">
      <c r="A21" s="126"/>
      <c r="B21" s="102"/>
      <c r="C21" s="90">
        <v>16</v>
      </c>
      <c r="D21" s="109">
        <v>1.53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3"/>
      <c r="W21" s="151"/>
      <c r="X21" s="155"/>
      <c r="Y21" s="121"/>
    </row>
    <row r="22" spans="1:25">
      <c r="A22" s="126"/>
      <c r="B22" s="102"/>
      <c r="C22" s="90">
        <v>17</v>
      </c>
      <c r="D22" s="109">
        <v>1.52</v>
      </c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3"/>
      <c r="W22" s="151"/>
      <c r="X22" s="155"/>
      <c r="Y22" s="121"/>
    </row>
    <row r="23" spans="1:25">
      <c r="A23" s="126"/>
      <c r="B23" s="102"/>
      <c r="C23" s="90">
        <v>18</v>
      </c>
      <c r="D23" s="109">
        <v>1.52</v>
      </c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3"/>
      <c r="W23" s="151"/>
      <c r="X23" s="155"/>
      <c r="Y23" s="121"/>
    </row>
    <row r="24" spans="1:25">
      <c r="A24" s="126"/>
      <c r="B24" s="102"/>
      <c r="C24" s="90">
        <v>19</v>
      </c>
      <c r="D24" s="109">
        <v>1.51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3"/>
      <c r="W24" s="151"/>
      <c r="X24" s="155"/>
      <c r="Y24" s="121"/>
    </row>
    <row r="25" spans="1:25">
      <c r="A25" s="126"/>
      <c r="B25" s="102"/>
      <c r="C25" s="90">
        <v>20</v>
      </c>
      <c r="D25" s="109">
        <v>1.54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3"/>
      <c r="W25" s="151"/>
      <c r="X25" s="155"/>
      <c r="Y25" s="121"/>
    </row>
    <row r="26" spans="1:25">
      <c r="A26" s="126"/>
      <c r="B26" s="103" t="s">
        <v>154</v>
      </c>
      <c r="C26" s="95"/>
      <c r="D26" s="111">
        <v>1.5215000000000001</v>
      </c>
      <c r="E26" s="111">
        <v>1.4795833333333333</v>
      </c>
      <c r="F26" s="111">
        <v>1.5333333333333332</v>
      </c>
      <c r="G26" s="111">
        <v>1.4033333333333333</v>
      </c>
      <c r="H26" s="111">
        <v>1.4983333333333333</v>
      </c>
      <c r="I26" s="111">
        <v>1.4286666666666665</v>
      </c>
      <c r="J26" s="111">
        <v>1.5050000000000001</v>
      </c>
      <c r="K26" s="111">
        <v>1.5149999999999999</v>
      </c>
      <c r="L26" s="111">
        <v>1.4408333333333332</v>
      </c>
      <c r="M26" s="111">
        <v>1.4766666666666668</v>
      </c>
      <c r="N26" s="111">
        <v>1.4941666666666666</v>
      </c>
      <c r="O26" s="111">
        <v>1.4116666666666664</v>
      </c>
      <c r="P26" s="111">
        <v>1.5166666666666666</v>
      </c>
      <c r="Q26" s="111">
        <v>1.4416666666666667</v>
      </c>
      <c r="R26" s="111">
        <v>1.4614931488076568</v>
      </c>
      <c r="S26" s="111">
        <v>1.4133333333333333</v>
      </c>
      <c r="T26" s="111">
        <v>1.5083333333333335</v>
      </c>
      <c r="U26" s="111">
        <v>1.5250000000000001</v>
      </c>
      <c r="V26" s="111">
        <v>1.4628333333333332</v>
      </c>
      <c r="W26" s="156">
        <v>1.5</v>
      </c>
      <c r="X26" s="155"/>
      <c r="Y26" s="121"/>
    </row>
    <row r="27" spans="1:25">
      <c r="A27" s="126"/>
      <c r="B27" s="2" t="s">
        <v>155</v>
      </c>
      <c r="C27" s="122"/>
      <c r="D27" s="94">
        <v>1.52</v>
      </c>
      <c r="E27" s="94">
        <v>1.4780500000000001</v>
      </c>
      <c r="F27" s="94">
        <v>1.5350000000000001</v>
      </c>
      <c r="G27" s="94">
        <v>1.4049999999999998</v>
      </c>
      <c r="H27" s="94">
        <v>1.5</v>
      </c>
      <c r="I27" s="94">
        <v>1.4220000000000002</v>
      </c>
      <c r="J27" s="94">
        <v>1.5049999999999999</v>
      </c>
      <c r="K27" s="94">
        <v>1.51</v>
      </c>
      <c r="L27" s="94">
        <v>1.4449999999999998</v>
      </c>
      <c r="M27" s="94">
        <v>1.4849999999999999</v>
      </c>
      <c r="N27" s="94">
        <v>1.4950000000000001</v>
      </c>
      <c r="O27" s="94">
        <v>1.43</v>
      </c>
      <c r="P27" s="94">
        <v>1.5150000000000001</v>
      </c>
      <c r="Q27" s="94">
        <v>1.45</v>
      </c>
      <c r="R27" s="94">
        <v>1.4632165206679497</v>
      </c>
      <c r="S27" s="94">
        <v>1.4300000000000002</v>
      </c>
      <c r="T27" s="94">
        <v>1.5</v>
      </c>
      <c r="U27" s="94">
        <v>1.52</v>
      </c>
      <c r="V27" s="94">
        <v>1.4620000000000002</v>
      </c>
      <c r="W27" s="153">
        <v>1.5</v>
      </c>
      <c r="X27" s="155"/>
      <c r="Y27" s="121"/>
    </row>
    <row r="28" spans="1:25">
      <c r="A28" s="126"/>
      <c r="B28" s="2" t="s">
        <v>156</v>
      </c>
      <c r="C28" s="122"/>
      <c r="D28" s="94">
        <v>1.1821033884786194E-2</v>
      </c>
      <c r="E28" s="94">
        <v>1.2536254092298296E-2</v>
      </c>
      <c r="F28" s="94">
        <v>1.2110601416389978E-2</v>
      </c>
      <c r="G28" s="94">
        <v>2.0655911179772911E-2</v>
      </c>
      <c r="H28" s="94">
        <v>1.8348478592697198E-2</v>
      </c>
      <c r="I28" s="94">
        <v>4.866484014837269E-2</v>
      </c>
      <c r="J28" s="94">
        <v>4.7644516998286375E-2</v>
      </c>
      <c r="K28" s="94">
        <v>1.3784048752090234E-2</v>
      </c>
      <c r="L28" s="94">
        <v>1.985363107007547E-2</v>
      </c>
      <c r="M28" s="94">
        <v>4.0824829046386332E-2</v>
      </c>
      <c r="N28" s="94">
        <v>6.6458006791255764E-3</v>
      </c>
      <c r="O28" s="94">
        <v>6.337717780610512E-2</v>
      </c>
      <c r="P28" s="94">
        <v>8.1649658092772665E-3</v>
      </c>
      <c r="Q28" s="94">
        <v>2.2286019533929058E-2</v>
      </c>
      <c r="R28" s="94">
        <v>1.9161647895717067E-2</v>
      </c>
      <c r="S28" s="94">
        <v>4.5129443456203448E-2</v>
      </c>
      <c r="T28" s="94">
        <v>1.3291601358251269E-2</v>
      </c>
      <c r="U28" s="94">
        <v>1.0954451150103312E-2</v>
      </c>
      <c r="V28" s="94">
        <v>1.4005951116102972E-2</v>
      </c>
      <c r="W28" s="153">
        <v>1.0954451150103333E-2</v>
      </c>
      <c r="X28" s="218"/>
      <c r="Y28" s="121"/>
    </row>
    <row r="29" spans="1:25">
      <c r="A29" s="126"/>
      <c r="B29" s="2" t="s">
        <v>93</v>
      </c>
      <c r="C29" s="122"/>
      <c r="D29" s="96">
        <v>7.7693288759685796E-3</v>
      </c>
      <c r="E29" s="96">
        <v>8.4728273223080575E-3</v>
      </c>
      <c r="F29" s="96">
        <v>7.898218315036943E-3</v>
      </c>
      <c r="G29" s="96">
        <v>1.4719176612664782E-2</v>
      </c>
      <c r="H29" s="96">
        <v>1.2245925645849075E-2</v>
      </c>
      <c r="I29" s="96">
        <v>3.4063117229378929E-2</v>
      </c>
      <c r="J29" s="96">
        <v>3.1657486377598916E-2</v>
      </c>
      <c r="K29" s="96">
        <v>9.0983820145810138E-3</v>
      </c>
      <c r="L29" s="96">
        <v>1.3779269684262907E-2</v>
      </c>
      <c r="M29" s="96">
        <v>2.7646611092360943E-2</v>
      </c>
      <c r="N29" s="96">
        <v>4.447830906274786E-3</v>
      </c>
      <c r="O29" s="96">
        <v>4.4895285340806466E-2</v>
      </c>
      <c r="P29" s="96">
        <v>5.3834939401828132E-3</v>
      </c>
      <c r="Q29" s="96">
        <v>1.5458510659372758E-2</v>
      </c>
      <c r="R29" s="96">
        <v>1.3111007678243232E-2</v>
      </c>
      <c r="S29" s="96">
        <v>3.1931209992596778E-2</v>
      </c>
      <c r="T29" s="96">
        <v>8.8121113977356474E-3</v>
      </c>
      <c r="U29" s="96">
        <v>7.1832466558054498E-3</v>
      </c>
      <c r="V29" s="96">
        <v>9.5745364813282254E-3</v>
      </c>
      <c r="W29" s="154">
        <v>7.3029674334022217E-3</v>
      </c>
      <c r="X29" s="155"/>
      <c r="Y29" s="124"/>
    </row>
    <row r="30" spans="1:25">
      <c r="A30" s="126"/>
      <c r="B30" s="104" t="s">
        <v>157</v>
      </c>
      <c r="C30" s="122"/>
      <c r="D30" s="96">
        <v>3.0411005622012155E-2</v>
      </c>
      <c r="E30" s="96">
        <v>2.0236282626149293E-3</v>
      </c>
      <c r="F30" s="96">
        <v>3.8424937202597098E-2</v>
      </c>
      <c r="G30" s="96">
        <v>-4.961543790805778E-2</v>
      </c>
      <c r="H30" s="96">
        <v>1.4721759288190084E-2</v>
      </c>
      <c r="I30" s="96">
        <v>-3.2458851989058402E-2</v>
      </c>
      <c r="J30" s="96">
        <v>1.9236650319505832E-2</v>
      </c>
      <c r="K30" s="96">
        <v>2.6008986866479233E-2</v>
      </c>
      <c r="L30" s="96">
        <v>-2.421917585690736E-2</v>
      </c>
      <c r="M30" s="96">
        <v>4.8363436414344818E-5</v>
      </c>
      <c r="N30" s="96">
        <v>1.1899952393617852E-2</v>
      </c>
      <c r="O30" s="96">
        <v>-4.3971824118913316E-2</v>
      </c>
      <c r="P30" s="96">
        <v>2.7137709624308171E-2</v>
      </c>
      <c r="Q30" s="96">
        <v>-2.365481447799278E-2</v>
      </c>
      <c r="R30" s="96">
        <v>-1.0227653517858371E-2</v>
      </c>
      <c r="S30" s="96">
        <v>-4.2843101361084268E-2</v>
      </c>
      <c r="T30" s="96">
        <v>2.1494095835163707E-2</v>
      </c>
      <c r="U30" s="96">
        <v>3.2781323413452856E-2</v>
      </c>
      <c r="V30" s="96">
        <v>-9.3200354535657448E-3</v>
      </c>
      <c r="W30" s="154">
        <v>1.5850482046019021E-2</v>
      </c>
      <c r="X30" s="155"/>
      <c r="Y30" s="124"/>
    </row>
    <row r="31" spans="1:25">
      <c r="B31" s="132"/>
      <c r="C31" s="103"/>
      <c r="D31" s="103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</row>
    <row r="32" spans="1:25">
      <c r="B32" s="135" t="s">
        <v>315</v>
      </c>
      <c r="Y32" s="120" t="s">
        <v>169</v>
      </c>
    </row>
    <row r="33" spans="1:25">
      <c r="A33" s="113" t="s">
        <v>132</v>
      </c>
      <c r="B33" s="101" t="s">
        <v>118</v>
      </c>
      <c r="C33" s="98" t="s">
        <v>119</v>
      </c>
      <c r="D33" s="99" t="s">
        <v>140</v>
      </c>
      <c r="E33" s="14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>
        <v>1</v>
      </c>
    </row>
    <row r="34" spans="1:25">
      <c r="A34" s="126"/>
      <c r="B34" s="102" t="s">
        <v>141</v>
      </c>
      <c r="C34" s="90" t="s">
        <v>141</v>
      </c>
      <c r="D34" s="146" t="s">
        <v>142</v>
      </c>
      <c r="E34" s="14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0" t="s">
        <v>3</v>
      </c>
    </row>
    <row r="35" spans="1:25">
      <c r="A35" s="126"/>
      <c r="B35" s="102"/>
      <c r="C35" s="90"/>
      <c r="D35" s="91" t="s">
        <v>178</v>
      </c>
      <c r="E35" s="14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20">
        <v>3</v>
      </c>
    </row>
    <row r="36" spans="1:25">
      <c r="A36" s="126"/>
      <c r="B36" s="102"/>
      <c r="C36" s="90"/>
      <c r="D36" s="117" t="s">
        <v>181</v>
      </c>
      <c r="E36" s="14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20">
        <v>3</v>
      </c>
    </row>
    <row r="37" spans="1:25">
      <c r="A37" s="126"/>
      <c r="B37" s="101">
        <v>1</v>
      </c>
      <c r="C37" s="97">
        <v>1</v>
      </c>
      <c r="D37" s="207">
        <v>1.4999999999999999E-2</v>
      </c>
      <c r="E37" s="208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10">
        <v>1</v>
      </c>
    </row>
    <row r="38" spans="1:25">
      <c r="A38" s="126"/>
      <c r="B38" s="102">
        <v>1</v>
      </c>
      <c r="C38" s="90">
        <v>2</v>
      </c>
      <c r="D38" s="211">
        <v>1.4999999999999999E-2</v>
      </c>
      <c r="E38" s="208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10">
        <v>36</v>
      </c>
    </row>
    <row r="39" spans="1:25">
      <c r="A39" s="126"/>
      <c r="B39" s="102">
        <v>1</v>
      </c>
      <c r="C39" s="90">
        <v>3</v>
      </c>
      <c r="D39" s="211">
        <v>1.4999999999999999E-2</v>
      </c>
      <c r="E39" s="208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10">
        <v>16</v>
      </c>
    </row>
    <row r="40" spans="1:25">
      <c r="A40" s="126"/>
      <c r="B40" s="102">
        <v>1</v>
      </c>
      <c r="C40" s="90">
        <v>4</v>
      </c>
      <c r="D40" s="211">
        <v>1.4999999999999999E-2</v>
      </c>
      <c r="E40" s="208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10">
        <v>1.4166666666666701E-2</v>
      </c>
    </row>
    <row r="41" spans="1:25">
      <c r="A41" s="126"/>
      <c r="B41" s="102">
        <v>1</v>
      </c>
      <c r="C41" s="90">
        <v>5</v>
      </c>
      <c r="D41" s="211">
        <v>1.4999999999999999E-2</v>
      </c>
      <c r="E41" s="208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123"/>
    </row>
    <row r="42" spans="1:25">
      <c r="A42" s="126"/>
      <c r="B42" s="102">
        <v>1</v>
      </c>
      <c r="C42" s="90">
        <v>6</v>
      </c>
      <c r="D42" s="211">
        <v>0.01</v>
      </c>
      <c r="E42" s="208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123"/>
    </row>
    <row r="43" spans="1:25">
      <c r="A43" s="126"/>
      <c r="B43" s="103" t="s">
        <v>154</v>
      </c>
      <c r="C43" s="95"/>
      <c r="D43" s="212">
        <v>1.4166666666666666E-2</v>
      </c>
      <c r="E43" s="208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123"/>
    </row>
    <row r="44" spans="1:25">
      <c r="A44" s="126"/>
      <c r="B44" s="2" t="s">
        <v>155</v>
      </c>
      <c r="C44" s="122"/>
      <c r="D44" s="112">
        <v>1.4999999999999999E-2</v>
      </c>
      <c r="E44" s="208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123"/>
    </row>
    <row r="45" spans="1:25">
      <c r="A45" s="126"/>
      <c r="B45" s="2" t="s">
        <v>156</v>
      </c>
      <c r="C45" s="122"/>
      <c r="D45" s="112">
        <v>2.0412414523193149E-3</v>
      </c>
      <c r="E45" s="14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23"/>
    </row>
    <row r="46" spans="1:25">
      <c r="A46" s="126"/>
      <c r="B46" s="2" t="s">
        <v>93</v>
      </c>
      <c r="C46" s="122"/>
      <c r="D46" s="96">
        <v>0.14408763192842222</v>
      </c>
      <c r="E46" s="14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4"/>
    </row>
    <row r="47" spans="1:25">
      <c r="A47" s="126"/>
      <c r="B47" s="104" t="s">
        <v>157</v>
      </c>
      <c r="C47" s="122"/>
      <c r="D47" s="96">
        <v>-2.4424906541753444E-15</v>
      </c>
      <c r="E47" s="14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4"/>
    </row>
    <row r="48" spans="1:25">
      <c r="B48" s="132"/>
      <c r="C48" s="103"/>
      <c r="D48" s="119"/>
    </row>
    <row r="49" spans="1:25">
      <c r="B49" s="135" t="s">
        <v>316</v>
      </c>
      <c r="Y49" s="120" t="s">
        <v>169</v>
      </c>
    </row>
    <row r="50" spans="1:25">
      <c r="A50" s="113" t="s">
        <v>133</v>
      </c>
      <c r="B50" s="101" t="s">
        <v>118</v>
      </c>
      <c r="C50" s="98" t="s">
        <v>119</v>
      </c>
      <c r="D50" s="99" t="s">
        <v>140</v>
      </c>
      <c r="E50" s="14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>
        <v>1</v>
      </c>
    </row>
    <row r="51" spans="1:25">
      <c r="A51" s="126"/>
      <c r="B51" s="102" t="s">
        <v>141</v>
      </c>
      <c r="C51" s="90" t="s">
        <v>141</v>
      </c>
      <c r="D51" s="146" t="s">
        <v>142</v>
      </c>
      <c r="E51" s="14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 t="s">
        <v>3</v>
      </c>
    </row>
    <row r="52" spans="1:25">
      <c r="A52" s="126"/>
      <c r="B52" s="102"/>
      <c r="C52" s="90"/>
      <c r="D52" s="91" t="s">
        <v>178</v>
      </c>
      <c r="E52" s="14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20">
        <v>3</v>
      </c>
    </row>
    <row r="53" spans="1:25">
      <c r="A53" s="126"/>
      <c r="B53" s="102"/>
      <c r="C53" s="90"/>
      <c r="D53" s="117" t="s">
        <v>181</v>
      </c>
      <c r="E53" s="14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20">
        <v>3</v>
      </c>
    </row>
    <row r="54" spans="1:25">
      <c r="A54" s="126"/>
      <c r="B54" s="101">
        <v>1</v>
      </c>
      <c r="C54" s="97">
        <v>1</v>
      </c>
      <c r="D54" s="207">
        <v>5.0000000000000001E-3</v>
      </c>
      <c r="E54" s="208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10">
        <v>1</v>
      </c>
    </row>
    <row r="55" spans="1:25">
      <c r="A55" s="126"/>
      <c r="B55" s="102">
        <v>1</v>
      </c>
      <c r="C55" s="90">
        <v>2</v>
      </c>
      <c r="D55" s="211">
        <v>5.0000000000000001E-3</v>
      </c>
      <c r="E55" s="208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10">
        <v>36</v>
      </c>
    </row>
    <row r="56" spans="1:25">
      <c r="A56" s="126"/>
      <c r="B56" s="102">
        <v>1</v>
      </c>
      <c r="C56" s="90">
        <v>3</v>
      </c>
      <c r="D56" s="211">
        <v>5.0000000000000001E-3</v>
      </c>
      <c r="E56" s="208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10">
        <v>16</v>
      </c>
    </row>
    <row r="57" spans="1:25">
      <c r="A57" s="126"/>
      <c r="B57" s="102">
        <v>1</v>
      </c>
      <c r="C57" s="90">
        <v>4</v>
      </c>
      <c r="D57" s="211">
        <v>0.01</v>
      </c>
      <c r="E57" s="208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10">
        <v>6.6666666666666697E-3</v>
      </c>
    </row>
    <row r="58" spans="1:25">
      <c r="A58" s="126"/>
      <c r="B58" s="102">
        <v>1</v>
      </c>
      <c r="C58" s="90">
        <v>5</v>
      </c>
      <c r="D58" s="211">
        <v>0.01</v>
      </c>
      <c r="E58" s="208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123"/>
    </row>
    <row r="59" spans="1:25">
      <c r="A59" s="126"/>
      <c r="B59" s="102">
        <v>1</v>
      </c>
      <c r="C59" s="90">
        <v>6</v>
      </c>
      <c r="D59" s="211">
        <v>5.0000000000000001E-3</v>
      </c>
      <c r="E59" s="208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123"/>
    </row>
    <row r="60" spans="1:25">
      <c r="A60" s="126"/>
      <c r="B60" s="103" t="s">
        <v>154</v>
      </c>
      <c r="C60" s="95"/>
      <c r="D60" s="212">
        <v>6.6666666666666671E-3</v>
      </c>
      <c r="E60" s="208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123"/>
    </row>
    <row r="61" spans="1:25">
      <c r="A61" s="126"/>
      <c r="B61" s="2" t="s">
        <v>155</v>
      </c>
      <c r="C61" s="122"/>
      <c r="D61" s="112">
        <v>5.0000000000000001E-3</v>
      </c>
      <c r="E61" s="208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123"/>
    </row>
    <row r="62" spans="1:25">
      <c r="A62" s="126"/>
      <c r="B62" s="2" t="s">
        <v>156</v>
      </c>
      <c r="C62" s="122"/>
      <c r="D62" s="112">
        <v>2.5819888974716121E-3</v>
      </c>
      <c r="E62" s="14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23"/>
    </row>
    <row r="63" spans="1:25">
      <c r="A63" s="126"/>
      <c r="B63" s="2" t="s">
        <v>93</v>
      </c>
      <c r="C63" s="122"/>
      <c r="D63" s="96">
        <v>0.38729833462074181</v>
      </c>
      <c r="E63" s="14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4"/>
    </row>
    <row r="64" spans="1:25">
      <c r="A64" s="126"/>
      <c r="B64" s="104" t="s">
        <v>157</v>
      </c>
      <c r="C64" s="122"/>
      <c r="D64" s="96">
        <v>-4.4408920985006262E-16</v>
      </c>
      <c r="E64" s="14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4"/>
    </row>
    <row r="65" spans="2:4">
      <c r="B65" s="132"/>
      <c r="C65" s="103"/>
      <c r="D65" s="119"/>
    </row>
  </sheetData>
  <dataConsolidate/>
  <conditionalFormatting sqref="C2:W31 C43:C48 C60:C65 D33:D48 D50:D65">
    <cfRule type="expression" dxfId="36" priority="24" stopIfTrue="1">
      <formula>AND(ISBLANK(INDIRECT(Anlyt_LabRefLastCol)),ISBLANK(INDIRECT(Anlyt_LabRefThisCol)))</formula>
    </cfRule>
    <cfRule type="expression" dxfId="35" priority="25">
      <formula>ISBLANK(INDIRECT(Anlyt_LabRefThisCol))</formula>
    </cfRule>
  </conditionalFormatting>
  <conditionalFormatting sqref="B6:C25 E6:W25 B37:D42 B54:D59">
    <cfRule type="expression" dxfId="34" priority="26">
      <formula>AND($B6&lt;&gt;$B5,NOT(ISBLANK(INDIRECT(Anlyt_LabRefThisCol))))</formula>
    </cfRule>
  </conditionalFormatting>
  <conditionalFormatting sqref="C33:C42">
    <cfRule type="expression" dxfId="33" priority="15" stopIfTrue="1">
      <formula>AND(ISBLANK(INDIRECT(Anlyt_LabRefLastCol)),ISBLANK(INDIRECT(Anlyt_LabRefThisCol)))</formula>
    </cfRule>
    <cfRule type="expression" dxfId="32" priority="16">
      <formula>ISBLANK(INDIRECT(Anlyt_LabRefThisCol))</formula>
    </cfRule>
  </conditionalFormatting>
  <conditionalFormatting sqref="C50:C59">
    <cfRule type="expression" dxfId="31" priority="6" stopIfTrue="1">
      <formula>AND(ISBLANK(INDIRECT(Anlyt_LabRefLastCol)),ISBLANK(INDIRECT(Anlyt_LabRefThisCol)))</formula>
    </cfRule>
    <cfRule type="expression" dxfId="3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69"/>
  <sheetViews>
    <sheetView topLeftCell="A2" zoomScale="163" zoomScaleNormal="163" workbookViewId="0"/>
  </sheetViews>
  <sheetFormatPr defaultRowHeight="15"/>
  <cols>
    <col min="1" max="1" width="8.88671875" style="125"/>
    <col min="2" max="18" width="8.88671875" style="1"/>
    <col min="19" max="19" width="8.88671875" style="1" customWidth="1"/>
    <col min="20" max="16384" width="8.88671875" style="1"/>
  </cols>
  <sheetData>
    <row r="1" spans="1:25" ht="19.5">
      <c r="B1" s="135" t="s">
        <v>317</v>
      </c>
      <c r="Y1" s="120" t="s">
        <v>169</v>
      </c>
    </row>
    <row r="2" spans="1:25" ht="19.5">
      <c r="A2" s="113" t="s">
        <v>125</v>
      </c>
      <c r="B2" s="101" t="s">
        <v>118</v>
      </c>
      <c r="C2" s="98" t="s">
        <v>119</v>
      </c>
      <c r="D2" s="99" t="s">
        <v>140</v>
      </c>
      <c r="E2" s="14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20">
        <v>1</v>
      </c>
    </row>
    <row r="3" spans="1:25">
      <c r="A3" s="126"/>
      <c r="B3" s="102" t="s">
        <v>141</v>
      </c>
      <c r="C3" s="90" t="s">
        <v>141</v>
      </c>
      <c r="D3" s="146" t="s">
        <v>142</v>
      </c>
      <c r="E3" s="14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0" t="s">
        <v>1</v>
      </c>
    </row>
    <row r="4" spans="1:25">
      <c r="A4" s="126"/>
      <c r="B4" s="102"/>
      <c r="C4" s="90"/>
      <c r="D4" s="91" t="s">
        <v>107</v>
      </c>
      <c r="E4" s="14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0">
        <v>2</v>
      </c>
    </row>
    <row r="5" spans="1:25">
      <c r="A5" s="126"/>
      <c r="B5" s="102"/>
      <c r="C5" s="90"/>
      <c r="D5" s="117"/>
      <c r="E5" s="14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0">
        <v>2</v>
      </c>
    </row>
    <row r="6" spans="1:25">
      <c r="A6" s="126"/>
      <c r="B6" s="101">
        <v>1</v>
      </c>
      <c r="C6" s="97">
        <v>1</v>
      </c>
      <c r="D6" s="106">
        <v>13.209999999999999</v>
      </c>
      <c r="E6" s="14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20">
        <v>1</v>
      </c>
    </row>
    <row r="7" spans="1:25">
      <c r="A7" s="126"/>
      <c r="B7" s="102">
        <v>1</v>
      </c>
      <c r="C7" s="90">
        <v>2</v>
      </c>
      <c r="D7" s="92">
        <v>13.23</v>
      </c>
      <c r="E7" s="14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20">
        <v>38</v>
      </c>
    </row>
    <row r="8" spans="1:25">
      <c r="A8" s="126"/>
      <c r="B8" s="103" t="s">
        <v>154</v>
      </c>
      <c r="C8" s="95"/>
      <c r="D8" s="111">
        <v>13.219999999999999</v>
      </c>
      <c r="E8" s="14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21"/>
    </row>
    <row r="9" spans="1:25">
      <c r="A9" s="126"/>
      <c r="B9" s="2" t="s">
        <v>155</v>
      </c>
      <c r="C9" s="122"/>
      <c r="D9" s="94">
        <v>13.219999999999999</v>
      </c>
      <c r="E9" s="14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21">
        <v>13.22</v>
      </c>
    </row>
    <row r="10" spans="1:25">
      <c r="A10" s="126"/>
      <c r="B10" s="2" t="s">
        <v>156</v>
      </c>
      <c r="C10" s="122"/>
      <c r="D10" s="94">
        <v>1.4142135623731905E-2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21"/>
    </row>
    <row r="11" spans="1:25">
      <c r="A11" s="126"/>
      <c r="B11" s="2" t="s">
        <v>93</v>
      </c>
      <c r="C11" s="122"/>
      <c r="D11" s="96">
        <v>1.0697530728995389E-3</v>
      </c>
      <c r="E11" s="14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4"/>
    </row>
    <row r="12" spans="1:25">
      <c r="A12" s="126"/>
      <c r="B12" s="104" t="s">
        <v>157</v>
      </c>
      <c r="C12" s="122"/>
      <c r="D12" s="96">
        <v>-1.1102230246251565E-16</v>
      </c>
      <c r="E12" s="14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4"/>
    </row>
    <row r="13" spans="1:25">
      <c r="B13" s="132"/>
      <c r="C13" s="103"/>
      <c r="D13" s="119"/>
    </row>
    <row r="14" spans="1:25">
      <c r="B14" s="135" t="s">
        <v>318</v>
      </c>
      <c r="Y14" s="120" t="s">
        <v>169</v>
      </c>
    </row>
    <row r="15" spans="1:25">
      <c r="A15" s="113" t="s">
        <v>111</v>
      </c>
      <c r="B15" s="101" t="s">
        <v>118</v>
      </c>
      <c r="C15" s="98" t="s">
        <v>119</v>
      </c>
      <c r="D15" s="99" t="s">
        <v>140</v>
      </c>
      <c r="E15" s="14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0">
        <v>1</v>
      </c>
    </row>
    <row r="16" spans="1:25">
      <c r="A16" s="126"/>
      <c r="B16" s="102" t="s">
        <v>141</v>
      </c>
      <c r="C16" s="90" t="s">
        <v>141</v>
      </c>
      <c r="D16" s="146" t="s">
        <v>142</v>
      </c>
      <c r="E16" s="14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0" t="s">
        <v>1</v>
      </c>
    </row>
    <row r="17" spans="1:25">
      <c r="A17" s="126"/>
      <c r="B17" s="102"/>
      <c r="C17" s="90"/>
      <c r="D17" s="91" t="s">
        <v>107</v>
      </c>
      <c r="E17" s="14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20">
        <v>2</v>
      </c>
    </row>
    <row r="18" spans="1:25">
      <c r="A18" s="126"/>
      <c r="B18" s="102"/>
      <c r="C18" s="90"/>
      <c r="D18" s="117"/>
      <c r="E18" s="14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0">
        <v>2</v>
      </c>
    </row>
    <row r="19" spans="1:25">
      <c r="A19" s="126"/>
      <c r="B19" s="101">
        <v>1</v>
      </c>
      <c r="C19" s="97">
        <v>1</v>
      </c>
      <c r="D19" s="106">
        <v>4.2300000000000004</v>
      </c>
      <c r="E19" s="14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20">
        <v>1</v>
      </c>
    </row>
    <row r="20" spans="1:25">
      <c r="A20" s="126"/>
      <c r="B20" s="102">
        <v>1</v>
      </c>
      <c r="C20" s="90">
        <v>2</v>
      </c>
      <c r="D20" s="92">
        <v>4.2300000000000004</v>
      </c>
      <c r="E20" s="14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20">
        <v>39</v>
      </c>
    </row>
    <row r="21" spans="1:25">
      <c r="A21" s="126"/>
      <c r="B21" s="103" t="s">
        <v>154</v>
      </c>
      <c r="C21" s="95"/>
      <c r="D21" s="111">
        <v>4.2300000000000004</v>
      </c>
      <c r="E21" s="14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21"/>
    </row>
    <row r="22" spans="1:25">
      <c r="A22" s="126"/>
      <c r="B22" s="2" t="s">
        <v>155</v>
      </c>
      <c r="C22" s="122"/>
      <c r="D22" s="94">
        <v>4.2300000000000004</v>
      </c>
      <c r="E22" s="14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21">
        <v>4.2300000000000004</v>
      </c>
    </row>
    <row r="23" spans="1:25">
      <c r="A23" s="126"/>
      <c r="B23" s="2" t="s">
        <v>156</v>
      </c>
      <c r="C23" s="122"/>
      <c r="D23" s="94">
        <v>0</v>
      </c>
      <c r="E23" s="183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21"/>
    </row>
    <row r="24" spans="1:25">
      <c r="A24" s="126"/>
      <c r="B24" s="2" t="s">
        <v>93</v>
      </c>
      <c r="C24" s="122"/>
      <c r="D24" s="96">
        <v>0</v>
      </c>
      <c r="E24" s="14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4"/>
    </row>
    <row r="25" spans="1:25">
      <c r="A25" s="126"/>
      <c r="B25" s="104" t="s">
        <v>157</v>
      </c>
      <c r="C25" s="122"/>
      <c r="D25" s="96">
        <v>0</v>
      </c>
      <c r="E25" s="14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4"/>
    </row>
    <row r="26" spans="1:25">
      <c r="B26" s="132"/>
      <c r="C26" s="103"/>
      <c r="D26" s="119"/>
    </row>
    <row r="27" spans="1:25" ht="19.5">
      <c r="B27" s="135" t="s">
        <v>319</v>
      </c>
      <c r="Y27" s="120" t="s">
        <v>169</v>
      </c>
    </row>
    <row r="28" spans="1:25" ht="19.5">
      <c r="A28" s="113" t="s">
        <v>183</v>
      </c>
      <c r="B28" s="101" t="s">
        <v>118</v>
      </c>
      <c r="C28" s="98" t="s">
        <v>119</v>
      </c>
      <c r="D28" s="99" t="s">
        <v>140</v>
      </c>
      <c r="E28" s="14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0">
        <v>1</v>
      </c>
    </row>
    <row r="29" spans="1:25">
      <c r="A29" s="126"/>
      <c r="B29" s="102" t="s">
        <v>141</v>
      </c>
      <c r="C29" s="90" t="s">
        <v>141</v>
      </c>
      <c r="D29" s="146" t="s">
        <v>142</v>
      </c>
      <c r="E29" s="14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20" t="s">
        <v>1</v>
      </c>
    </row>
    <row r="30" spans="1:25">
      <c r="A30" s="126"/>
      <c r="B30" s="102"/>
      <c r="C30" s="90"/>
      <c r="D30" s="91" t="s">
        <v>107</v>
      </c>
      <c r="E30" s="14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0">
        <v>2</v>
      </c>
    </row>
    <row r="31" spans="1:25">
      <c r="A31" s="126"/>
      <c r="B31" s="102"/>
      <c r="C31" s="90"/>
      <c r="D31" s="117"/>
      <c r="E31" s="14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20">
        <v>2</v>
      </c>
    </row>
    <row r="32" spans="1:25">
      <c r="A32" s="126"/>
      <c r="B32" s="101">
        <v>1</v>
      </c>
      <c r="C32" s="97">
        <v>1</v>
      </c>
      <c r="D32" s="106">
        <v>11.64</v>
      </c>
      <c r="E32" s="14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0">
        <v>1</v>
      </c>
    </row>
    <row r="33" spans="1:25">
      <c r="A33" s="126"/>
      <c r="B33" s="102">
        <v>1</v>
      </c>
      <c r="C33" s="90">
        <v>2</v>
      </c>
      <c r="D33" s="92">
        <v>11.6</v>
      </c>
      <c r="E33" s="14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>
        <v>40</v>
      </c>
    </row>
    <row r="34" spans="1:25">
      <c r="A34" s="126"/>
      <c r="B34" s="103" t="s">
        <v>154</v>
      </c>
      <c r="C34" s="95"/>
      <c r="D34" s="111">
        <v>11.620000000000001</v>
      </c>
      <c r="E34" s="14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1"/>
    </row>
    <row r="35" spans="1:25">
      <c r="A35" s="126"/>
      <c r="B35" s="2" t="s">
        <v>155</v>
      </c>
      <c r="C35" s="122"/>
      <c r="D35" s="94">
        <v>11.620000000000001</v>
      </c>
      <c r="E35" s="14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21">
        <v>11.62</v>
      </c>
    </row>
    <row r="36" spans="1:25">
      <c r="A36" s="126"/>
      <c r="B36" s="2" t="s">
        <v>156</v>
      </c>
      <c r="C36" s="122"/>
      <c r="D36" s="94">
        <v>2.8284271247462554E-2</v>
      </c>
      <c r="E36" s="183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21"/>
    </row>
    <row r="37" spans="1:25">
      <c r="A37" s="126"/>
      <c r="B37" s="2" t="s">
        <v>93</v>
      </c>
      <c r="C37" s="122"/>
      <c r="D37" s="96">
        <v>2.4341025169933349E-3</v>
      </c>
      <c r="E37" s="14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4"/>
    </row>
    <row r="38" spans="1:25">
      <c r="A38" s="126"/>
      <c r="B38" s="104" t="s">
        <v>157</v>
      </c>
      <c r="C38" s="122"/>
      <c r="D38" s="96">
        <v>2.2204460492503131E-16</v>
      </c>
      <c r="E38" s="14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4"/>
    </row>
    <row r="39" spans="1:25">
      <c r="B39" s="132"/>
      <c r="C39" s="103"/>
      <c r="D39" s="119"/>
    </row>
    <row r="40" spans="1:25" ht="19.5">
      <c r="B40" s="135" t="s">
        <v>320</v>
      </c>
      <c r="Y40" s="120" t="s">
        <v>169</v>
      </c>
    </row>
    <row r="41" spans="1:25" ht="19.5">
      <c r="A41" s="113" t="s">
        <v>184</v>
      </c>
      <c r="B41" s="101" t="s">
        <v>118</v>
      </c>
      <c r="C41" s="98" t="s">
        <v>119</v>
      </c>
      <c r="D41" s="99" t="s">
        <v>140</v>
      </c>
      <c r="E41" s="14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0">
        <v>1</v>
      </c>
    </row>
    <row r="42" spans="1:25">
      <c r="A42" s="126"/>
      <c r="B42" s="102" t="s">
        <v>141</v>
      </c>
      <c r="C42" s="90" t="s">
        <v>141</v>
      </c>
      <c r="D42" s="146" t="s">
        <v>142</v>
      </c>
      <c r="E42" s="14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0" t="s">
        <v>1</v>
      </c>
    </row>
    <row r="43" spans="1:25">
      <c r="A43" s="126"/>
      <c r="B43" s="102"/>
      <c r="C43" s="90"/>
      <c r="D43" s="91" t="s">
        <v>107</v>
      </c>
      <c r="E43" s="14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20">
        <v>2</v>
      </c>
    </row>
    <row r="44" spans="1:25">
      <c r="A44" s="126"/>
      <c r="B44" s="102"/>
      <c r="C44" s="90"/>
      <c r="D44" s="117"/>
      <c r="E44" s="14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20">
        <v>2</v>
      </c>
    </row>
    <row r="45" spans="1:25">
      <c r="A45" s="126"/>
      <c r="B45" s="101">
        <v>1</v>
      </c>
      <c r="C45" s="97">
        <v>1</v>
      </c>
      <c r="D45" s="106">
        <v>3.46</v>
      </c>
      <c r="E45" s="14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20">
        <v>1</v>
      </c>
    </row>
    <row r="46" spans="1:25">
      <c r="A46" s="126"/>
      <c r="B46" s="102">
        <v>1</v>
      </c>
      <c r="C46" s="90">
        <v>2</v>
      </c>
      <c r="D46" s="92">
        <v>3.46</v>
      </c>
      <c r="E46" s="14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0">
        <v>41</v>
      </c>
    </row>
    <row r="47" spans="1:25">
      <c r="A47" s="126"/>
      <c r="B47" s="103" t="s">
        <v>154</v>
      </c>
      <c r="C47" s="95"/>
      <c r="D47" s="111">
        <v>3.46</v>
      </c>
      <c r="E47" s="14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1"/>
    </row>
    <row r="48" spans="1:25">
      <c r="A48" s="126"/>
      <c r="B48" s="2" t="s">
        <v>155</v>
      </c>
      <c r="C48" s="122"/>
      <c r="D48" s="94">
        <v>3.46</v>
      </c>
      <c r="E48" s="1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21">
        <v>3.46</v>
      </c>
    </row>
    <row r="49" spans="1:25">
      <c r="A49" s="126"/>
      <c r="B49" s="2" t="s">
        <v>156</v>
      </c>
      <c r="C49" s="122"/>
      <c r="D49" s="94">
        <v>0</v>
      </c>
      <c r="E49" s="183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21"/>
    </row>
    <row r="50" spans="1:25">
      <c r="A50" s="126"/>
      <c r="B50" s="2" t="s">
        <v>93</v>
      </c>
      <c r="C50" s="122"/>
      <c r="D50" s="96">
        <v>0</v>
      </c>
      <c r="E50" s="14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4"/>
    </row>
    <row r="51" spans="1:25">
      <c r="A51" s="126"/>
      <c r="B51" s="104" t="s">
        <v>157</v>
      </c>
      <c r="C51" s="122"/>
      <c r="D51" s="96">
        <v>0</v>
      </c>
      <c r="E51" s="14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4"/>
    </row>
    <row r="52" spans="1:25">
      <c r="B52" s="132"/>
      <c r="C52" s="103"/>
      <c r="D52" s="119"/>
    </row>
    <row r="53" spans="1:25">
      <c r="B53" s="135" t="s">
        <v>321</v>
      </c>
      <c r="Y53" s="120" t="s">
        <v>169</v>
      </c>
    </row>
    <row r="54" spans="1:25">
      <c r="A54" s="113" t="s">
        <v>117</v>
      </c>
      <c r="B54" s="101" t="s">
        <v>118</v>
      </c>
      <c r="C54" s="98" t="s">
        <v>119</v>
      </c>
      <c r="D54" s="99" t="s">
        <v>140</v>
      </c>
      <c r="E54" s="14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0">
        <v>1</v>
      </c>
    </row>
    <row r="55" spans="1:25">
      <c r="A55" s="126"/>
      <c r="B55" s="102" t="s">
        <v>141</v>
      </c>
      <c r="C55" s="90" t="s">
        <v>141</v>
      </c>
      <c r="D55" s="146" t="s">
        <v>142</v>
      </c>
      <c r="E55" s="14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0" t="s">
        <v>1</v>
      </c>
    </row>
    <row r="56" spans="1:25">
      <c r="A56" s="126"/>
      <c r="B56" s="102"/>
      <c r="C56" s="90"/>
      <c r="D56" s="91" t="s">
        <v>182</v>
      </c>
      <c r="E56" s="14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20">
        <v>2</v>
      </c>
    </row>
    <row r="57" spans="1:25">
      <c r="A57" s="126"/>
      <c r="B57" s="102"/>
      <c r="C57" s="90"/>
      <c r="D57" s="117"/>
      <c r="E57" s="14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20">
        <v>2</v>
      </c>
    </row>
    <row r="58" spans="1:25">
      <c r="A58" s="126"/>
      <c r="B58" s="101">
        <v>1</v>
      </c>
      <c r="C58" s="97">
        <v>1</v>
      </c>
      <c r="D58" s="106">
        <v>3.64</v>
      </c>
      <c r="E58" s="14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20">
        <v>1</v>
      </c>
    </row>
    <row r="59" spans="1:25">
      <c r="A59" s="126"/>
      <c r="B59" s="102">
        <v>1</v>
      </c>
      <c r="C59" s="90">
        <v>2</v>
      </c>
      <c r="D59" s="92">
        <v>3.6000000000000005</v>
      </c>
      <c r="E59" s="14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20">
        <v>42</v>
      </c>
    </row>
    <row r="60" spans="1:25">
      <c r="A60" s="126"/>
      <c r="B60" s="103" t="s">
        <v>154</v>
      </c>
      <c r="C60" s="95"/>
      <c r="D60" s="111">
        <v>3.62</v>
      </c>
      <c r="E60" s="14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21"/>
    </row>
    <row r="61" spans="1:25">
      <c r="A61" s="126"/>
      <c r="B61" s="2" t="s">
        <v>155</v>
      </c>
      <c r="C61" s="122"/>
      <c r="D61" s="94">
        <v>3.62</v>
      </c>
      <c r="E61" s="14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21">
        <v>3.62</v>
      </c>
    </row>
    <row r="62" spans="1:25">
      <c r="A62" s="126"/>
      <c r="B62" s="2" t="s">
        <v>156</v>
      </c>
      <c r="C62" s="122"/>
      <c r="D62" s="94">
        <v>2.8284271247461613E-2</v>
      </c>
      <c r="E62" s="183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21"/>
    </row>
    <row r="63" spans="1:25">
      <c r="A63" s="126"/>
      <c r="B63" s="2" t="s">
        <v>93</v>
      </c>
      <c r="C63" s="122"/>
      <c r="D63" s="96">
        <v>7.8133345987463024E-3</v>
      </c>
      <c r="E63" s="14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4"/>
    </row>
    <row r="64" spans="1:25">
      <c r="A64" s="126"/>
      <c r="B64" s="104" t="s">
        <v>157</v>
      </c>
      <c r="C64" s="122"/>
      <c r="D64" s="96">
        <v>0</v>
      </c>
      <c r="E64" s="14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4"/>
    </row>
    <row r="65" spans="1:25">
      <c r="B65" s="132"/>
      <c r="C65" s="103"/>
      <c r="D65" s="119"/>
    </row>
    <row r="66" spans="1:25">
      <c r="B66" s="135" t="s">
        <v>322</v>
      </c>
      <c r="Y66" s="120" t="s">
        <v>169</v>
      </c>
    </row>
    <row r="67" spans="1:25">
      <c r="A67" s="113" t="s">
        <v>114</v>
      </c>
      <c r="B67" s="101" t="s">
        <v>118</v>
      </c>
      <c r="C67" s="98" t="s">
        <v>119</v>
      </c>
      <c r="D67" s="99" t="s">
        <v>140</v>
      </c>
      <c r="E67" s="14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0">
        <v>1</v>
      </c>
    </row>
    <row r="68" spans="1:25">
      <c r="A68" s="126"/>
      <c r="B68" s="102" t="s">
        <v>141</v>
      </c>
      <c r="C68" s="90" t="s">
        <v>141</v>
      </c>
      <c r="D68" s="146" t="s">
        <v>142</v>
      </c>
      <c r="E68" s="14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0" t="s">
        <v>1</v>
      </c>
    </row>
    <row r="69" spans="1:25">
      <c r="A69" s="126"/>
      <c r="B69" s="102"/>
      <c r="C69" s="90"/>
      <c r="D69" s="91" t="s">
        <v>107</v>
      </c>
      <c r="E69" s="14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20">
        <v>2</v>
      </c>
    </row>
    <row r="70" spans="1:25">
      <c r="A70" s="126"/>
      <c r="B70" s="102"/>
      <c r="C70" s="90"/>
      <c r="D70" s="117"/>
      <c r="E70" s="14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20">
        <v>2</v>
      </c>
    </row>
    <row r="71" spans="1:25">
      <c r="A71" s="126"/>
      <c r="B71" s="101">
        <v>1</v>
      </c>
      <c r="C71" s="97">
        <v>1</v>
      </c>
      <c r="D71" s="106">
        <v>3.2099999999999995</v>
      </c>
      <c r="E71" s="14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20">
        <v>1</v>
      </c>
    </row>
    <row r="72" spans="1:25">
      <c r="A72" s="126"/>
      <c r="B72" s="102">
        <v>1</v>
      </c>
      <c r="C72" s="90">
        <v>2</v>
      </c>
      <c r="D72" s="92">
        <v>3.19</v>
      </c>
      <c r="E72" s="14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20">
        <v>38</v>
      </c>
    </row>
    <row r="73" spans="1:25">
      <c r="A73" s="126"/>
      <c r="B73" s="103" t="s">
        <v>154</v>
      </c>
      <c r="C73" s="95"/>
      <c r="D73" s="111">
        <v>3.1999999999999997</v>
      </c>
      <c r="E73" s="14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21"/>
    </row>
    <row r="74" spans="1:25">
      <c r="A74" s="126"/>
      <c r="B74" s="2" t="s">
        <v>155</v>
      </c>
      <c r="C74" s="122"/>
      <c r="D74" s="94">
        <v>3.1999999999999997</v>
      </c>
      <c r="E74" s="14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21">
        <v>3.2</v>
      </c>
    </row>
    <row r="75" spans="1:25">
      <c r="A75" s="126"/>
      <c r="B75" s="2" t="s">
        <v>156</v>
      </c>
      <c r="C75" s="122"/>
      <c r="D75" s="94">
        <v>1.4142135623730649E-2</v>
      </c>
      <c r="E75" s="183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21"/>
    </row>
    <row r="76" spans="1:25">
      <c r="A76" s="126"/>
      <c r="B76" s="2" t="s">
        <v>93</v>
      </c>
      <c r="C76" s="122"/>
      <c r="D76" s="96">
        <v>4.4194173824158283E-3</v>
      </c>
      <c r="E76" s="14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4"/>
    </row>
    <row r="77" spans="1:25">
      <c r="A77" s="126"/>
      <c r="B77" s="104" t="s">
        <v>157</v>
      </c>
      <c r="C77" s="122"/>
      <c r="D77" s="96">
        <v>-1.1102230246251565E-16</v>
      </c>
      <c r="E77" s="14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4"/>
    </row>
    <row r="78" spans="1:25">
      <c r="B78" s="132"/>
      <c r="C78" s="103"/>
      <c r="D78" s="119"/>
    </row>
    <row r="79" spans="1:25">
      <c r="B79" s="135" t="s">
        <v>323</v>
      </c>
      <c r="Y79" s="120" t="s">
        <v>169</v>
      </c>
    </row>
    <row r="80" spans="1:25">
      <c r="A80" s="113" t="s">
        <v>115</v>
      </c>
      <c r="B80" s="101" t="s">
        <v>118</v>
      </c>
      <c r="C80" s="98" t="s">
        <v>119</v>
      </c>
      <c r="D80" s="99" t="s">
        <v>140</v>
      </c>
      <c r="E80" s="14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0">
        <v>1</v>
      </c>
    </row>
    <row r="81" spans="1:25">
      <c r="A81" s="126"/>
      <c r="B81" s="102" t="s">
        <v>141</v>
      </c>
      <c r="C81" s="90" t="s">
        <v>141</v>
      </c>
      <c r="D81" s="146" t="s">
        <v>142</v>
      </c>
      <c r="E81" s="14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0" t="s">
        <v>1</v>
      </c>
    </row>
    <row r="82" spans="1:25">
      <c r="A82" s="126"/>
      <c r="B82" s="102"/>
      <c r="C82" s="90"/>
      <c r="D82" s="91" t="s">
        <v>107</v>
      </c>
      <c r="E82" s="14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20">
        <v>3</v>
      </c>
    </row>
    <row r="83" spans="1:25">
      <c r="A83" s="126"/>
      <c r="B83" s="102"/>
      <c r="C83" s="90"/>
      <c r="D83" s="117"/>
      <c r="E83" s="14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0">
        <v>3</v>
      </c>
    </row>
    <row r="84" spans="1:25">
      <c r="A84" s="126"/>
      <c r="B84" s="101">
        <v>1</v>
      </c>
      <c r="C84" s="97">
        <v>1</v>
      </c>
      <c r="D84" s="207">
        <v>7.6999999999999999E-2</v>
      </c>
      <c r="E84" s="208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10">
        <v>1</v>
      </c>
    </row>
    <row r="85" spans="1:25">
      <c r="A85" s="126"/>
      <c r="B85" s="102">
        <v>1</v>
      </c>
      <c r="C85" s="90">
        <v>2</v>
      </c>
      <c r="D85" s="211">
        <v>7.5999999999999998E-2</v>
      </c>
      <c r="E85" s="208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10">
        <v>39</v>
      </c>
    </row>
    <row r="86" spans="1:25">
      <c r="A86" s="126"/>
      <c r="B86" s="103" t="s">
        <v>154</v>
      </c>
      <c r="C86" s="95"/>
      <c r="D86" s="212">
        <v>7.6499999999999999E-2</v>
      </c>
      <c r="E86" s="208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123"/>
    </row>
    <row r="87" spans="1:25">
      <c r="A87" s="126"/>
      <c r="B87" s="2" t="s">
        <v>155</v>
      </c>
      <c r="C87" s="122"/>
      <c r="D87" s="112">
        <v>7.6499999999999999E-2</v>
      </c>
      <c r="E87" s="208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123">
        <v>7.6499999999999999E-2</v>
      </c>
    </row>
    <row r="88" spans="1:25">
      <c r="A88" s="126"/>
      <c r="B88" s="2" t="s">
        <v>156</v>
      </c>
      <c r="C88" s="122"/>
      <c r="D88" s="112">
        <v>7.0710678118654816E-4</v>
      </c>
      <c r="E88" s="14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23"/>
    </row>
    <row r="89" spans="1:25">
      <c r="A89" s="126"/>
      <c r="B89" s="2" t="s">
        <v>93</v>
      </c>
      <c r="C89" s="122"/>
      <c r="D89" s="96">
        <v>9.2432258978633747E-3</v>
      </c>
      <c r="E89" s="14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4"/>
    </row>
    <row r="90" spans="1:25">
      <c r="A90" s="126"/>
      <c r="B90" s="104" t="s">
        <v>157</v>
      </c>
      <c r="C90" s="122"/>
      <c r="D90" s="96">
        <v>0</v>
      </c>
      <c r="E90" s="14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4"/>
    </row>
    <row r="91" spans="1:25">
      <c r="B91" s="132"/>
      <c r="C91" s="103"/>
      <c r="D91" s="119"/>
    </row>
    <row r="92" spans="1:25" ht="19.5">
      <c r="B92" s="135" t="s">
        <v>324</v>
      </c>
      <c r="Y92" s="120" t="s">
        <v>169</v>
      </c>
    </row>
    <row r="93" spans="1:25" ht="19.5">
      <c r="A93" s="113" t="s">
        <v>185</v>
      </c>
      <c r="B93" s="101" t="s">
        <v>118</v>
      </c>
      <c r="C93" s="98" t="s">
        <v>119</v>
      </c>
      <c r="D93" s="99" t="s">
        <v>140</v>
      </c>
      <c r="E93" s="14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0">
        <v>1</v>
      </c>
    </row>
    <row r="94" spans="1:25">
      <c r="A94" s="126"/>
      <c r="B94" s="102" t="s">
        <v>141</v>
      </c>
      <c r="C94" s="90" t="s">
        <v>141</v>
      </c>
      <c r="D94" s="146" t="s">
        <v>142</v>
      </c>
      <c r="E94" s="14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0" t="s">
        <v>1</v>
      </c>
    </row>
    <row r="95" spans="1:25">
      <c r="A95" s="126"/>
      <c r="B95" s="102"/>
      <c r="C95" s="90"/>
      <c r="D95" s="91" t="s">
        <v>107</v>
      </c>
      <c r="E95" s="14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20">
        <v>2</v>
      </c>
    </row>
    <row r="96" spans="1:25">
      <c r="A96" s="126"/>
      <c r="B96" s="102"/>
      <c r="C96" s="90"/>
      <c r="D96" s="117"/>
      <c r="E96" s="14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20">
        <v>2</v>
      </c>
    </row>
    <row r="97" spans="1:25">
      <c r="A97" s="126"/>
      <c r="B97" s="101">
        <v>1</v>
      </c>
      <c r="C97" s="97">
        <v>1</v>
      </c>
      <c r="D97" s="106">
        <v>2.9</v>
      </c>
      <c r="E97" s="14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20">
        <v>1</v>
      </c>
    </row>
    <row r="98" spans="1:25">
      <c r="A98" s="126"/>
      <c r="B98" s="102">
        <v>1</v>
      </c>
      <c r="C98" s="90">
        <v>2</v>
      </c>
      <c r="D98" s="92">
        <v>2.9</v>
      </c>
      <c r="E98" s="14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20">
        <v>40</v>
      </c>
    </row>
    <row r="99" spans="1:25">
      <c r="A99" s="126"/>
      <c r="B99" s="103" t="s">
        <v>154</v>
      </c>
      <c r="C99" s="95"/>
      <c r="D99" s="111">
        <v>2.9</v>
      </c>
      <c r="E99" s="14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21"/>
    </row>
    <row r="100" spans="1:25">
      <c r="A100" s="126"/>
      <c r="B100" s="2" t="s">
        <v>155</v>
      </c>
      <c r="C100" s="122"/>
      <c r="D100" s="94">
        <v>2.9</v>
      </c>
      <c r="E100" s="14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1">
        <v>2.9</v>
      </c>
    </row>
    <row r="101" spans="1:25">
      <c r="A101" s="126"/>
      <c r="B101" s="2" t="s">
        <v>156</v>
      </c>
      <c r="C101" s="122"/>
      <c r="D101" s="94">
        <v>0</v>
      </c>
      <c r="E101" s="183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21"/>
    </row>
    <row r="102" spans="1:25">
      <c r="A102" s="126"/>
      <c r="B102" s="2" t="s">
        <v>93</v>
      </c>
      <c r="C102" s="122"/>
      <c r="D102" s="96">
        <v>0</v>
      </c>
      <c r="E102" s="14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4"/>
    </row>
    <row r="103" spans="1:25">
      <c r="A103" s="126"/>
      <c r="B103" s="104" t="s">
        <v>157</v>
      </c>
      <c r="C103" s="122"/>
      <c r="D103" s="96">
        <v>0</v>
      </c>
      <c r="E103" s="14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4"/>
    </row>
    <row r="104" spans="1:25">
      <c r="B104" s="132"/>
      <c r="C104" s="103"/>
      <c r="D104" s="119"/>
    </row>
    <row r="105" spans="1:25" ht="19.5">
      <c r="B105" s="135" t="s">
        <v>325</v>
      </c>
      <c r="Y105" s="120" t="s">
        <v>169</v>
      </c>
    </row>
    <row r="106" spans="1:25" ht="19.5">
      <c r="A106" s="113" t="s">
        <v>186</v>
      </c>
      <c r="B106" s="101" t="s">
        <v>118</v>
      </c>
      <c r="C106" s="98" t="s">
        <v>119</v>
      </c>
      <c r="D106" s="99" t="s">
        <v>140</v>
      </c>
      <c r="E106" s="14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20">
        <v>1</v>
      </c>
    </row>
    <row r="107" spans="1:25">
      <c r="A107" s="126"/>
      <c r="B107" s="102" t="s">
        <v>141</v>
      </c>
      <c r="C107" s="90" t="s">
        <v>141</v>
      </c>
      <c r="D107" s="146" t="s">
        <v>142</v>
      </c>
      <c r="E107" s="14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20" t="s">
        <v>1</v>
      </c>
    </row>
    <row r="108" spans="1:25">
      <c r="A108" s="126"/>
      <c r="B108" s="102"/>
      <c r="C108" s="90"/>
      <c r="D108" s="91" t="s">
        <v>107</v>
      </c>
      <c r="E108" s="14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20">
        <v>3</v>
      </c>
    </row>
    <row r="109" spans="1:25">
      <c r="A109" s="126"/>
      <c r="B109" s="102"/>
      <c r="C109" s="90"/>
      <c r="D109" s="117"/>
      <c r="E109" s="14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20">
        <v>3</v>
      </c>
    </row>
    <row r="110" spans="1:25">
      <c r="A110" s="126"/>
      <c r="B110" s="101">
        <v>1</v>
      </c>
      <c r="C110" s="97">
        <v>1</v>
      </c>
      <c r="D110" s="207">
        <v>0.23799999999999996</v>
      </c>
      <c r="E110" s="208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10">
        <v>1</v>
      </c>
    </row>
    <row r="111" spans="1:25">
      <c r="A111" s="126"/>
      <c r="B111" s="102">
        <v>1</v>
      </c>
      <c r="C111" s="90">
        <v>2</v>
      </c>
      <c r="D111" s="211">
        <v>0.24</v>
      </c>
      <c r="E111" s="208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10">
        <v>41</v>
      </c>
    </row>
    <row r="112" spans="1:25">
      <c r="A112" s="126"/>
      <c r="B112" s="103" t="s">
        <v>154</v>
      </c>
      <c r="C112" s="95"/>
      <c r="D112" s="212">
        <v>0.23899999999999999</v>
      </c>
      <c r="E112" s="208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123"/>
    </row>
    <row r="113" spans="1:25">
      <c r="A113" s="126"/>
      <c r="B113" s="2" t="s">
        <v>155</v>
      </c>
      <c r="C113" s="122"/>
      <c r="D113" s="112">
        <v>0.23899999999999999</v>
      </c>
      <c r="E113" s="208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123">
        <v>0.23899999999999999</v>
      </c>
    </row>
    <row r="114" spans="1:25">
      <c r="A114" s="126"/>
      <c r="B114" s="2" t="s">
        <v>156</v>
      </c>
      <c r="C114" s="122"/>
      <c r="D114" s="112">
        <v>1.4142135623731161E-3</v>
      </c>
      <c r="E114" s="14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23"/>
    </row>
    <row r="115" spans="1:25">
      <c r="A115" s="126"/>
      <c r="B115" s="2" t="s">
        <v>93</v>
      </c>
      <c r="C115" s="122"/>
      <c r="D115" s="96">
        <v>5.9172115580465113E-3</v>
      </c>
      <c r="E115" s="14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4"/>
    </row>
    <row r="116" spans="1:25">
      <c r="A116" s="126"/>
      <c r="B116" s="104" t="s">
        <v>157</v>
      </c>
      <c r="C116" s="122"/>
      <c r="D116" s="96">
        <v>0</v>
      </c>
      <c r="E116" s="14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4"/>
    </row>
    <row r="117" spans="1:25">
      <c r="B117" s="132"/>
      <c r="C117" s="103"/>
      <c r="D117" s="119"/>
    </row>
    <row r="118" spans="1:25">
      <c r="B118" s="135" t="s">
        <v>326</v>
      </c>
      <c r="Y118" s="120" t="s">
        <v>169</v>
      </c>
    </row>
    <row r="119" spans="1:25">
      <c r="A119" s="113" t="s">
        <v>59</v>
      </c>
      <c r="B119" s="101" t="s">
        <v>118</v>
      </c>
      <c r="C119" s="98" t="s">
        <v>119</v>
      </c>
      <c r="D119" s="99" t="s">
        <v>140</v>
      </c>
      <c r="E119" s="14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20">
        <v>1</v>
      </c>
    </row>
    <row r="120" spans="1:25">
      <c r="A120" s="126"/>
      <c r="B120" s="102" t="s">
        <v>141</v>
      </c>
      <c r="C120" s="90" t="s">
        <v>141</v>
      </c>
      <c r="D120" s="146" t="s">
        <v>142</v>
      </c>
      <c r="E120" s="14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20" t="s">
        <v>1</v>
      </c>
    </row>
    <row r="121" spans="1:25">
      <c r="A121" s="126"/>
      <c r="B121" s="102"/>
      <c r="C121" s="90"/>
      <c r="D121" s="91" t="s">
        <v>107</v>
      </c>
      <c r="E121" s="14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20">
        <v>2</v>
      </c>
    </row>
    <row r="122" spans="1:25">
      <c r="A122" s="126"/>
      <c r="B122" s="102"/>
      <c r="C122" s="90"/>
      <c r="D122" s="117"/>
      <c r="E122" s="14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20">
        <v>2</v>
      </c>
    </row>
    <row r="123" spans="1:25">
      <c r="A123" s="126"/>
      <c r="B123" s="101">
        <v>1</v>
      </c>
      <c r="C123" s="97">
        <v>1</v>
      </c>
      <c r="D123" s="106">
        <v>1.37</v>
      </c>
      <c r="E123" s="14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20">
        <v>1</v>
      </c>
    </row>
    <row r="124" spans="1:25">
      <c r="A124" s="126"/>
      <c r="B124" s="102">
        <v>1</v>
      </c>
      <c r="C124" s="90">
        <v>2</v>
      </c>
      <c r="D124" s="92">
        <v>1.37</v>
      </c>
      <c r="E124" s="14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20">
        <v>42</v>
      </c>
    </row>
    <row r="125" spans="1:25">
      <c r="A125" s="126"/>
      <c r="B125" s="103" t="s">
        <v>154</v>
      </c>
      <c r="C125" s="95"/>
      <c r="D125" s="111">
        <v>1.37</v>
      </c>
      <c r="E125" s="14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21"/>
    </row>
    <row r="126" spans="1:25">
      <c r="A126" s="126"/>
      <c r="B126" s="2" t="s">
        <v>155</v>
      </c>
      <c r="C126" s="122"/>
      <c r="D126" s="94">
        <v>1.37</v>
      </c>
      <c r="E126" s="14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21">
        <v>1.36753163543168</v>
      </c>
    </row>
    <row r="127" spans="1:25">
      <c r="A127" s="126"/>
      <c r="B127" s="2" t="s">
        <v>156</v>
      </c>
      <c r="C127" s="122"/>
      <c r="D127" s="94">
        <v>0</v>
      </c>
      <c r="E127" s="183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21"/>
    </row>
    <row r="128" spans="1:25">
      <c r="A128" s="126"/>
      <c r="B128" s="2" t="s">
        <v>93</v>
      </c>
      <c r="C128" s="122"/>
      <c r="D128" s="96">
        <v>0</v>
      </c>
      <c r="E128" s="14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4"/>
    </row>
    <row r="129" spans="1:25">
      <c r="A129" s="126"/>
      <c r="B129" s="104" t="s">
        <v>157</v>
      </c>
      <c r="C129" s="122"/>
      <c r="D129" s="96">
        <v>1.8049780380700042E-3</v>
      </c>
      <c r="E129" s="14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4"/>
    </row>
    <row r="130" spans="1:25">
      <c r="B130" s="132"/>
      <c r="C130" s="103"/>
      <c r="D130" s="119"/>
    </row>
    <row r="131" spans="1:25" ht="19.5">
      <c r="B131" s="135" t="s">
        <v>327</v>
      </c>
      <c r="Y131" s="120" t="s">
        <v>169</v>
      </c>
    </row>
    <row r="132" spans="1:25" ht="19.5">
      <c r="A132" s="113" t="s">
        <v>187</v>
      </c>
      <c r="B132" s="101" t="s">
        <v>118</v>
      </c>
      <c r="C132" s="98" t="s">
        <v>119</v>
      </c>
      <c r="D132" s="99" t="s">
        <v>140</v>
      </c>
      <c r="E132" s="14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20">
        <v>1</v>
      </c>
    </row>
    <row r="133" spans="1:25">
      <c r="A133" s="126"/>
      <c r="B133" s="102" t="s">
        <v>141</v>
      </c>
      <c r="C133" s="90" t="s">
        <v>141</v>
      </c>
      <c r="D133" s="146" t="s">
        <v>142</v>
      </c>
      <c r="E133" s="14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20" t="s">
        <v>1</v>
      </c>
    </row>
    <row r="134" spans="1:25">
      <c r="A134" s="126"/>
      <c r="B134" s="102"/>
      <c r="C134" s="90"/>
      <c r="D134" s="91" t="s">
        <v>107</v>
      </c>
      <c r="E134" s="14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20">
        <v>2</v>
      </c>
    </row>
    <row r="135" spans="1:25">
      <c r="A135" s="126"/>
      <c r="B135" s="102"/>
      <c r="C135" s="90"/>
      <c r="D135" s="117"/>
      <c r="E135" s="14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20">
        <v>2</v>
      </c>
    </row>
    <row r="136" spans="1:25">
      <c r="A136" s="126"/>
      <c r="B136" s="101">
        <v>1</v>
      </c>
      <c r="C136" s="97">
        <v>1</v>
      </c>
      <c r="D136" s="106">
        <v>54.990000000000009</v>
      </c>
      <c r="E136" s="14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20">
        <v>1</v>
      </c>
    </row>
    <row r="137" spans="1:25">
      <c r="A137" s="126"/>
      <c r="B137" s="102">
        <v>1</v>
      </c>
      <c r="C137" s="90">
        <v>2</v>
      </c>
      <c r="D137" s="92">
        <v>55.000000000000007</v>
      </c>
      <c r="E137" s="14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20">
        <v>38</v>
      </c>
    </row>
    <row r="138" spans="1:25">
      <c r="A138" s="126"/>
      <c r="B138" s="103" t="s">
        <v>154</v>
      </c>
      <c r="C138" s="95"/>
      <c r="D138" s="111">
        <v>54.995000000000005</v>
      </c>
      <c r="E138" s="14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21"/>
    </row>
    <row r="139" spans="1:25">
      <c r="A139" s="126"/>
      <c r="B139" s="2" t="s">
        <v>155</v>
      </c>
      <c r="C139" s="122"/>
      <c r="D139" s="94">
        <v>54.995000000000005</v>
      </c>
      <c r="E139" s="14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21">
        <v>54.994999999999997</v>
      </c>
    </row>
    <row r="140" spans="1:25">
      <c r="A140" s="126"/>
      <c r="B140" s="2" t="s">
        <v>156</v>
      </c>
      <c r="C140" s="122"/>
      <c r="D140" s="94">
        <v>7.0710678118640685E-3</v>
      </c>
      <c r="E140" s="183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21"/>
    </row>
    <row r="141" spans="1:25">
      <c r="A141" s="126"/>
      <c r="B141" s="2" t="s">
        <v>93</v>
      </c>
      <c r="C141" s="122"/>
      <c r="D141" s="96">
        <v>1.2857655808462711E-4</v>
      </c>
      <c r="E141" s="14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4"/>
    </row>
    <row r="142" spans="1:25">
      <c r="A142" s="126"/>
      <c r="B142" s="104" t="s">
        <v>157</v>
      </c>
      <c r="C142" s="122"/>
      <c r="D142" s="96">
        <v>2.2204460492503131E-16</v>
      </c>
      <c r="E142" s="14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4"/>
    </row>
    <row r="143" spans="1:25">
      <c r="B143" s="132"/>
      <c r="C143" s="103"/>
      <c r="D143" s="119"/>
    </row>
    <row r="144" spans="1:25" ht="19.5">
      <c r="B144" s="135" t="s">
        <v>328</v>
      </c>
      <c r="Y144" s="120" t="s">
        <v>169</v>
      </c>
    </row>
    <row r="145" spans="1:25" ht="19.5">
      <c r="A145" s="113" t="s">
        <v>188</v>
      </c>
      <c r="B145" s="101" t="s">
        <v>118</v>
      </c>
      <c r="C145" s="98" t="s">
        <v>119</v>
      </c>
      <c r="D145" s="99" t="s">
        <v>140</v>
      </c>
      <c r="E145" s="14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20">
        <v>1</v>
      </c>
    </row>
    <row r="146" spans="1:25">
      <c r="A146" s="126"/>
      <c r="B146" s="102" t="s">
        <v>141</v>
      </c>
      <c r="C146" s="90" t="s">
        <v>141</v>
      </c>
      <c r="D146" s="146" t="s">
        <v>142</v>
      </c>
      <c r="E146" s="14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20" t="s">
        <v>1</v>
      </c>
    </row>
    <row r="147" spans="1:25">
      <c r="A147" s="126"/>
      <c r="B147" s="102"/>
      <c r="C147" s="90"/>
      <c r="D147" s="91" t="s">
        <v>107</v>
      </c>
      <c r="E147" s="14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20">
        <v>3</v>
      </c>
    </row>
    <row r="148" spans="1:25">
      <c r="A148" s="126"/>
      <c r="B148" s="102"/>
      <c r="C148" s="90"/>
      <c r="D148" s="117"/>
      <c r="E148" s="14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20">
        <v>3</v>
      </c>
    </row>
    <row r="149" spans="1:25">
      <c r="A149" s="126"/>
      <c r="B149" s="101">
        <v>1</v>
      </c>
      <c r="C149" s="97">
        <v>1</v>
      </c>
      <c r="D149" s="207">
        <v>0.58399999999999996</v>
      </c>
      <c r="E149" s="208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10">
        <v>1</v>
      </c>
    </row>
    <row r="150" spans="1:25">
      <c r="A150" s="126"/>
      <c r="B150" s="102">
        <v>1</v>
      </c>
      <c r="C150" s="90">
        <v>2</v>
      </c>
      <c r="D150" s="211">
        <v>0.58199999999999996</v>
      </c>
      <c r="E150" s="208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10">
        <v>39</v>
      </c>
    </row>
    <row r="151" spans="1:25">
      <c r="A151" s="126"/>
      <c r="B151" s="103" t="s">
        <v>154</v>
      </c>
      <c r="C151" s="95"/>
      <c r="D151" s="212">
        <v>0.58299999999999996</v>
      </c>
      <c r="E151" s="208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123"/>
    </row>
    <row r="152" spans="1:25">
      <c r="A152" s="126"/>
      <c r="B152" s="2" t="s">
        <v>155</v>
      </c>
      <c r="C152" s="122"/>
      <c r="D152" s="112">
        <v>0.58299999999999996</v>
      </c>
      <c r="E152" s="208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123">
        <v>0.58299999999999996</v>
      </c>
    </row>
    <row r="153" spans="1:25">
      <c r="A153" s="126"/>
      <c r="B153" s="2" t="s">
        <v>156</v>
      </c>
      <c r="C153" s="122"/>
      <c r="D153" s="112">
        <v>1.4142135623730963E-3</v>
      </c>
      <c r="E153" s="14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23"/>
    </row>
    <row r="154" spans="1:25">
      <c r="A154" s="126"/>
      <c r="B154" s="2" t="s">
        <v>93</v>
      </c>
      <c r="C154" s="122"/>
      <c r="D154" s="96">
        <v>2.4257522510687762E-3</v>
      </c>
      <c r="E154" s="14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4"/>
    </row>
    <row r="155" spans="1:25">
      <c r="A155" s="126"/>
      <c r="B155" s="104" t="s">
        <v>157</v>
      </c>
      <c r="C155" s="122"/>
      <c r="D155" s="96">
        <v>0</v>
      </c>
      <c r="E155" s="14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4"/>
    </row>
    <row r="156" spans="1:25">
      <c r="B156" s="132"/>
      <c r="C156" s="103"/>
      <c r="D156" s="119"/>
    </row>
    <row r="157" spans="1:25">
      <c r="B157" s="135" t="s">
        <v>329</v>
      </c>
      <c r="Y157" s="120" t="s">
        <v>169</v>
      </c>
    </row>
    <row r="158" spans="1:25">
      <c r="A158" s="113" t="s">
        <v>64</v>
      </c>
      <c r="B158" s="101" t="s">
        <v>118</v>
      </c>
      <c r="C158" s="98" t="s">
        <v>119</v>
      </c>
      <c r="D158" s="99" t="s">
        <v>140</v>
      </c>
      <c r="E158" s="14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20">
        <v>1</v>
      </c>
    </row>
    <row r="159" spans="1:25">
      <c r="A159" s="126"/>
      <c r="B159" s="102" t="s">
        <v>141</v>
      </c>
      <c r="C159" s="90" t="s">
        <v>141</v>
      </c>
      <c r="D159" s="146" t="s">
        <v>142</v>
      </c>
      <c r="E159" s="14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20" t="s">
        <v>1</v>
      </c>
    </row>
    <row r="160" spans="1:25">
      <c r="A160" s="126"/>
      <c r="B160" s="102"/>
      <c r="C160" s="90"/>
      <c r="D160" s="91" t="s">
        <v>107</v>
      </c>
      <c r="E160" s="14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20">
        <v>2</v>
      </c>
    </row>
    <row r="161" spans="1:25">
      <c r="A161" s="126"/>
      <c r="B161" s="102"/>
      <c r="C161" s="90"/>
      <c r="D161" s="117"/>
      <c r="E161" s="14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20">
        <v>2</v>
      </c>
    </row>
    <row r="162" spans="1:25">
      <c r="A162" s="126"/>
      <c r="B162" s="101">
        <v>1</v>
      </c>
      <c r="C162" s="97">
        <v>1</v>
      </c>
      <c r="D162" s="106">
        <v>103.22</v>
      </c>
      <c r="E162" s="14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20">
        <v>1</v>
      </c>
    </row>
    <row r="163" spans="1:25">
      <c r="A163" s="126"/>
      <c r="B163" s="102">
        <v>1</v>
      </c>
      <c r="C163" s="90">
        <v>2</v>
      </c>
      <c r="D163" s="92">
        <v>103.10999999999999</v>
      </c>
      <c r="E163" s="14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20">
        <v>40</v>
      </c>
    </row>
    <row r="164" spans="1:25">
      <c r="A164" s="126"/>
      <c r="B164" s="103" t="s">
        <v>154</v>
      </c>
      <c r="C164" s="95"/>
      <c r="D164" s="111">
        <v>103.16499999999999</v>
      </c>
      <c r="E164" s="14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21"/>
    </row>
    <row r="165" spans="1:25">
      <c r="A165" s="126"/>
      <c r="B165" s="2" t="s">
        <v>155</v>
      </c>
      <c r="C165" s="122"/>
      <c r="D165" s="94">
        <v>103.16499999999999</v>
      </c>
      <c r="E165" s="14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21">
        <v>103.16500000000001</v>
      </c>
    </row>
    <row r="166" spans="1:25">
      <c r="A166" s="126"/>
      <c r="B166" s="2" t="s">
        <v>156</v>
      </c>
      <c r="C166" s="122"/>
      <c r="D166" s="94">
        <v>7.7781745930529875E-2</v>
      </c>
      <c r="E166" s="183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21"/>
    </row>
    <row r="167" spans="1:25">
      <c r="A167" s="126"/>
      <c r="B167" s="2" t="s">
        <v>93</v>
      </c>
      <c r="C167" s="122"/>
      <c r="D167" s="96">
        <v>7.5395479019560777E-4</v>
      </c>
      <c r="E167" s="14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24"/>
    </row>
    <row r="168" spans="1:25">
      <c r="A168" s="126"/>
      <c r="B168" s="104" t="s">
        <v>157</v>
      </c>
      <c r="C168" s="122"/>
      <c r="D168" s="96">
        <v>-1.1102230246251565E-16</v>
      </c>
      <c r="E168" s="14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4"/>
    </row>
    <row r="169" spans="1:25">
      <c r="B169" s="132"/>
      <c r="C169" s="103"/>
      <c r="D169" s="119"/>
    </row>
  </sheetData>
  <dataConsolidate/>
  <conditionalFormatting sqref="C21:C26 C34:C39 C47:C52 C60:C65 C73:C78 C86:C91 C99:C104 C112:C117 C125:C130 C138:C143 C151:C156 C164:C169 C2:D13 D15:D26 D28:D39 D41:D52 D54:D65 D67:D78 D80:D91 D93:D104 D106:D117 D119:D130 D132:D143 D145:D156 D158:D169">
    <cfRule type="expression" dxfId="29" priority="114" stopIfTrue="1">
      <formula>AND(ISBLANK(INDIRECT(Anlyt_LabRefLastCol)),ISBLANK(INDIRECT(Anlyt_LabRefThisCol)))</formula>
    </cfRule>
    <cfRule type="expression" dxfId="28" priority="115">
      <formula>ISBLANK(INDIRECT(Anlyt_LabRefThisCol))</formula>
    </cfRule>
  </conditionalFormatting>
  <conditionalFormatting sqref="B6:D7 B19:D20 B32:D33 B45:D46 B58:D59 B71:D72 B84:D85 B97:D98 B110:D111 B123:D124 B136:D137 B149:D150 B162:D163">
    <cfRule type="expression" dxfId="27" priority="116">
      <formula>AND($B6&lt;&gt;$B5,NOT(ISBLANK(INDIRECT(Anlyt_LabRefThisCol))))</formula>
    </cfRule>
  </conditionalFormatting>
  <conditionalFormatting sqref="C15:C20">
    <cfRule type="expression" dxfId="26" priority="105" stopIfTrue="1">
      <formula>AND(ISBLANK(INDIRECT(Anlyt_LabRefLastCol)),ISBLANK(INDIRECT(Anlyt_LabRefThisCol)))</formula>
    </cfRule>
    <cfRule type="expression" dxfId="25" priority="106">
      <formula>ISBLANK(INDIRECT(Anlyt_LabRefThisCol))</formula>
    </cfRule>
  </conditionalFormatting>
  <conditionalFormatting sqref="C28:C33">
    <cfRule type="expression" dxfId="24" priority="96" stopIfTrue="1">
      <formula>AND(ISBLANK(INDIRECT(Anlyt_LabRefLastCol)),ISBLANK(INDIRECT(Anlyt_LabRefThisCol)))</formula>
    </cfRule>
    <cfRule type="expression" dxfId="23" priority="97">
      <formula>ISBLANK(INDIRECT(Anlyt_LabRefThisCol))</formula>
    </cfRule>
  </conditionalFormatting>
  <conditionalFormatting sqref="C41:C46">
    <cfRule type="expression" dxfId="22" priority="87" stopIfTrue="1">
      <formula>AND(ISBLANK(INDIRECT(Anlyt_LabRefLastCol)),ISBLANK(INDIRECT(Anlyt_LabRefThisCol)))</formula>
    </cfRule>
    <cfRule type="expression" dxfId="21" priority="88">
      <formula>ISBLANK(INDIRECT(Anlyt_LabRefThisCol))</formula>
    </cfRule>
  </conditionalFormatting>
  <conditionalFormatting sqref="C54:C59">
    <cfRule type="expression" dxfId="20" priority="78" stopIfTrue="1">
      <formula>AND(ISBLANK(INDIRECT(Anlyt_LabRefLastCol)),ISBLANK(INDIRECT(Anlyt_LabRefThisCol)))</formula>
    </cfRule>
    <cfRule type="expression" dxfId="19" priority="79">
      <formula>ISBLANK(INDIRECT(Anlyt_LabRefThisCol))</formula>
    </cfRule>
  </conditionalFormatting>
  <conditionalFormatting sqref="C67:C72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80:C85">
    <cfRule type="expression" dxfId="16" priority="60" stopIfTrue="1">
      <formula>AND(ISBLANK(INDIRECT(Anlyt_LabRefLastCol)),ISBLANK(INDIRECT(Anlyt_LabRefThisCol)))</formula>
    </cfRule>
    <cfRule type="expression" dxfId="15" priority="61">
      <formula>ISBLANK(INDIRECT(Anlyt_LabRefThisCol))</formula>
    </cfRule>
  </conditionalFormatting>
  <conditionalFormatting sqref="C93:C98">
    <cfRule type="expression" dxfId="14" priority="51" stopIfTrue="1">
      <formula>AND(ISBLANK(INDIRECT(Anlyt_LabRefLastCol)),ISBLANK(INDIRECT(Anlyt_LabRefThisCol)))</formula>
    </cfRule>
    <cfRule type="expression" dxfId="13" priority="52">
      <formula>ISBLANK(INDIRECT(Anlyt_LabRefThisCol))</formula>
    </cfRule>
  </conditionalFormatting>
  <conditionalFormatting sqref="C106:C111">
    <cfRule type="expression" dxfId="12" priority="42" stopIfTrue="1">
      <formula>AND(ISBLANK(INDIRECT(Anlyt_LabRefLastCol)),ISBLANK(INDIRECT(Anlyt_LabRefThisCol)))</formula>
    </cfRule>
    <cfRule type="expression" dxfId="11" priority="43">
      <formula>ISBLANK(INDIRECT(Anlyt_LabRefThisCol))</formula>
    </cfRule>
  </conditionalFormatting>
  <conditionalFormatting sqref="C119:C124">
    <cfRule type="expression" dxfId="10" priority="33" stopIfTrue="1">
      <formula>AND(ISBLANK(INDIRECT(Anlyt_LabRefLastCol)),ISBLANK(INDIRECT(Anlyt_LabRefThisCol)))</formula>
    </cfRule>
    <cfRule type="expression" dxfId="9" priority="34">
      <formula>ISBLANK(INDIRECT(Anlyt_LabRefThisCol))</formula>
    </cfRule>
  </conditionalFormatting>
  <conditionalFormatting sqref="C132:C137">
    <cfRule type="expression" dxfId="8" priority="24" stopIfTrue="1">
      <formula>AND(ISBLANK(INDIRECT(Anlyt_LabRefLastCol)),ISBLANK(INDIRECT(Anlyt_LabRefThisCol)))</formula>
    </cfRule>
    <cfRule type="expression" dxfId="7" priority="25">
      <formula>ISBLANK(INDIRECT(Anlyt_LabRefThisCol))</formula>
    </cfRule>
  </conditionalFormatting>
  <conditionalFormatting sqref="C145:C150">
    <cfRule type="expression" dxfId="6" priority="15" stopIfTrue="1">
      <formula>AND(ISBLANK(INDIRECT(Anlyt_LabRefLastCol)),ISBLANK(INDIRECT(Anlyt_LabRefThisCol)))</formula>
    </cfRule>
    <cfRule type="expression" dxfId="5" priority="16">
      <formula>ISBLANK(INDIRECT(Anlyt_LabRefThisCol))</formula>
    </cfRule>
  </conditionalFormatting>
  <conditionalFormatting sqref="C158:C163">
    <cfRule type="expression" dxfId="4" priority="6" stopIfTrue="1">
      <formula>AND(ISBLANK(INDIRECT(Anlyt_LabRefLastCol)),ISBLANK(INDIRECT(Anlyt_LabRefThisCol)))</formula>
    </cfRule>
    <cfRule type="expression" dxfId="3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Y13"/>
  <sheetViews>
    <sheetView zoomScale="163" zoomScaleNormal="163" workbookViewId="0"/>
  </sheetViews>
  <sheetFormatPr defaultRowHeight="15"/>
  <cols>
    <col min="1" max="1" width="8.88671875" style="125"/>
    <col min="2" max="18" width="8.88671875" style="1"/>
    <col min="19" max="19" width="8.88671875" style="1" customWidth="1"/>
    <col min="20" max="16384" width="8.88671875" style="1"/>
  </cols>
  <sheetData>
    <row r="1" spans="1:25">
      <c r="B1" s="135" t="s">
        <v>330</v>
      </c>
      <c r="Y1" s="120" t="s">
        <v>169</v>
      </c>
    </row>
    <row r="2" spans="1:25">
      <c r="A2" s="113" t="s">
        <v>116</v>
      </c>
      <c r="B2" s="101" t="s">
        <v>118</v>
      </c>
      <c r="C2" s="98" t="s">
        <v>119</v>
      </c>
      <c r="D2" s="99" t="s">
        <v>140</v>
      </c>
      <c r="E2" s="14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20">
        <v>1</v>
      </c>
    </row>
    <row r="3" spans="1:25">
      <c r="A3" s="126"/>
      <c r="B3" s="102" t="s">
        <v>141</v>
      </c>
      <c r="C3" s="90" t="s">
        <v>141</v>
      </c>
      <c r="D3" s="146" t="s">
        <v>142</v>
      </c>
      <c r="E3" s="14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0" t="s">
        <v>1</v>
      </c>
    </row>
    <row r="4" spans="1:25">
      <c r="A4" s="126"/>
      <c r="B4" s="102"/>
      <c r="C4" s="90"/>
      <c r="D4" s="91" t="s">
        <v>109</v>
      </c>
      <c r="E4" s="14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0">
        <v>3</v>
      </c>
    </row>
    <row r="5" spans="1:25">
      <c r="A5" s="126"/>
      <c r="B5" s="102"/>
      <c r="C5" s="90"/>
      <c r="D5" s="117"/>
      <c r="E5" s="14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0">
        <v>3</v>
      </c>
    </row>
    <row r="6" spans="1:25">
      <c r="A6" s="126"/>
      <c r="B6" s="101">
        <v>1</v>
      </c>
      <c r="C6" s="97">
        <v>1</v>
      </c>
      <c r="D6" s="207">
        <v>0.46999999999999992</v>
      </c>
      <c r="E6" s="208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10">
        <v>1</v>
      </c>
    </row>
    <row r="7" spans="1:25">
      <c r="A7" s="126"/>
      <c r="B7" s="102">
        <v>1</v>
      </c>
      <c r="C7" s="90">
        <v>2</v>
      </c>
      <c r="D7" s="211">
        <v>0.46999999999999992</v>
      </c>
      <c r="E7" s="208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10">
        <v>44</v>
      </c>
    </row>
    <row r="8" spans="1:25">
      <c r="A8" s="126"/>
      <c r="B8" s="103" t="s">
        <v>154</v>
      </c>
      <c r="C8" s="95"/>
      <c r="D8" s="212">
        <v>0.46999999999999992</v>
      </c>
      <c r="E8" s="208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123"/>
    </row>
    <row r="9" spans="1:25">
      <c r="A9" s="126"/>
      <c r="B9" s="2" t="s">
        <v>155</v>
      </c>
      <c r="C9" s="122"/>
      <c r="D9" s="112">
        <v>0.46999999999999992</v>
      </c>
      <c r="E9" s="208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123">
        <v>0.47</v>
      </c>
    </row>
    <row r="10" spans="1:25">
      <c r="A10" s="126"/>
      <c r="B10" s="2" t="s">
        <v>156</v>
      </c>
      <c r="C10" s="122"/>
      <c r="D10" s="112">
        <v>0</v>
      </c>
      <c r="E10" s="14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23"/>
    </row>
    <row r="11" spans="1:25">
      <c r="A11" s="126"/>
      <c r="B11" s="2" t="s">
        <v>93</v>
      </c>
      <c r="C11" s="122"/>
      <c r="D11" s="96">
        <v>0</v>
      </c>
      <c r="E11" s="14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4"/>
    </row>
    <row r="12" spans="1:25">
      <c r="A12" s="126"/>
      <c r="B12" s="104" t="s">
        <v>157</v>
      </c>
      <c r="C12" s="122"/>
      <c r="D12" s="96">
        <v>-1.1102230246251565E-16</v>
      </c>
      <c r="E12" s="14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4"/>
    </row>
    <row r="13" spans="1:25">
      <c r="B13" s="132"/>
      <c r="C13" s="103"/>
      <c r="D13" s="119"/>
    </row>
  </sheetData>
  <dataConsolidate/>
  <conditionalFormatting sqref="C2:D13">
    <cfRule type="expression" dxfId="2" priority="6" stopIfTrue="1">
      <formula>AND(ISBLANK(INDIRECT(Anlyt_LabRefLastCol)),ISBLANK(INDIRECT(Anlyt_LabRefThisCol)))</formula>
    </cfRule>
    <cfRule type="expression" dxfId="1" priority="7">
      <formula>ISBLANK(INDIRECT(Anlyt_LabRefThisCol))</formula>
    </cfRule>
  </conditionalFormatting>
  <conditionalFormatting sqref="B6:D7">
    <cfRule type="expression" dxfId="0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Fire Assay</vt:lpstr>
      <vt:lpstr>Fusion XRF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2013-01-31T21:48:29Z</dcterms:modified>
</cp:coreProperties>
</file>