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drawings/drawing10.xml" ContentType="application/vnd.openxmlformats-officedocument.drawing+xml"/>
  <Override PartName="/xl/comments4.xml" ContentType="application/vnd.openxmlformats-officedocument.spreadsheetml.comments+xml"/>
  <Override PartName="/xl/drawings/drawing11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L11b &amp; L12b JN1673\DataPacks\"/>
    </mc:Choice>
  </mc:AlternateContent>
  <xr:revisionPtr revIDLastSave="0" documentId="13_ncr:1_{535FDF39-4702-4133-BC58-AA94AFEB9D37}" xr6:coauthVersionLast="46" xr6:coauthVersionMax="47" xr10:uidLastSave="{00000000-0000-0000-0000-000000000000}"/>
  <bookViews>
    <workbookView xWindow="-120" yWindow="-120" windowWidth="29040" windowHeight="15840" tabRatio="766" xr2:uid="{00000000-000D-0000-FFFF-FFFF00000000}"/>
  </bookViews>
  <sheets>
    <sheet name="Performance Gates" sheetId="47886" r:id="rId1"/>
    <sheet name="Uncertainty &amp; Tolerance Limits" sheetId="47885" r:id="rId2"/>
    <sheet name="Indicative Values" sheetId="47888" r:id="rId3"/>
    <sheet name="Abbreviations" sheetId="47890" r:id="rId4"/>
    <sheet name="Laboratory List" sheetId="47894" r:id="rId5"/>
    <sheet name="Upscaled Metrics" sheetId="47895" r:id="rId6"/>
    <sheet name="Fire Assay" sheetId="47896" r:id="rId7"/>
    <sheet name="Fusion XRF" sheetId="47897" r:id="rId8"/>
    <sheet name="Thermograv" sheetId="47898" r:id="rId9"/>
    <sheet name="IRC" sheetId="47899" r:id="rId10"/>
    <sheet name="Laser Ablation" sheetId="47900" r:id="rId11"/>
  </sheets>
  <calcPr calcId="191029" calcMode="manual" iterateDelta="0"/>
</workbook>
</file>

<file path=xl/calcChain.xml><?xml version="1.0" encoding="utf-8"?>
<calcChain xmlns="http://schemas.openxmlformats.org/spreadsheetml/2006/main">
  <c r="I23" i="47895" l="1"/>
  <c r="I24" i="47895"/>
  <c r="I25" i="47895"/>
  <c r="H23" i="47895"/>
  <c r="I26" i="47895" l="1"/>
  <c r="I27" i="47895" s="1"/>
  <c r="J7" i="47895"/>
  <c r="J17" i="47895"/>
  <c r="J8" i="47895"/>
  <c r="J13" i="47895"/>
  <c r="J4" i="47895"/>
  <c r="J9" i="47895"/>
  <c r="J14" i="47895"/>
  <c r="J10" i="47895" l="1"/>
  <c r="J5" i="47895"/>
  <c r="J16" i="47895"/>
  <c r="J12" i="47895"/>
  <c r="J11" i="47895"/>
  <c r="J3" i="47895"/>
  <c r="J20" i="47895"/>
  <c r="J15" i="47895"/>
  <c r="J21" i="47895"/>
  <c r="J18" i="47895"/>
  <c r="J22" i="47895"/>
  <c r="J19" i="47895"/>
  <c r="J23" i="47895" s="1"/>
  <c r="J6" i="47895"/>
  <c r="J24" i="47895"/>
  <c r="J25" i="47895"/>
  <c r="J26" i="4789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37A10CA0-7E88-494C-8C04-DC6AC7354EA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0C1599DD-4B7B-4A24-BD9B-05ECBEB9DB6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0B647BD3-A30E-48BB-AD9E-A45F3055D8B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DD794EFF-10A3-4AFD-BDDD-EE4D69DA395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2E5E027E-30CD-401D-B5D2-2BAD931D9BC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46DAEE45-55A7-495D-9530-3A27DE18FBD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13638667-9037-4533-A7F5-721A69E3067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30128783-ED74-47C2-9A80-7F06BF6DBD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0D21772F-1E9D-49CF-8E38-31F3E1D9C07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B3652CA0-8EB7-4310-8ABD-B37536BF656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84212331-10E7-4157-9CAF-63C0140861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374CB6C2-ECF9-4AB1-A4F0-38D28CD67DE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E8018880-217F-42B1-BF36-0275111946F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2700E203-CC94-4DF6-98EC-60C873424F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CD3BA4A1-E922-4B65-A8CE-9E5DFFE6D9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304C8C28-4D09-4AA9-B734-853C6709F07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D6384AD0-281E-433D-9604-8B26EC1B66C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E595BB5D-729A-4EF0-B656-67E860E5CE9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6EDB399E-CA33-4BA1-B125-04A75211171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22D5F929-2AA1-4F0D-A69D-E3B50FCDD57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DD7DBDBC-A04A-40AA-96B4-B054EC63751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04F801FE-62DE-4CCD-B403-5D2C4CBC1B5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AD3E9222-7B9B-4C04-BEAD-9401526365A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BE753744-EB6A-4853-9C1E-791B2A36BBB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009D3049-4C4A-43DC-877A-45F8DD18DEF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5B641EC4-0704-4D86-980D-6DD8E063305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 xr:uid="{1330025D-3E4C-460A-B73B-AF2853E17EC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6102872D-18F0-4744-96C4-2C9DF05E0D3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 xr:uid="{9EF799C8-5279-4DED-AD2B-68DDBAED8B8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 xr:uid="{6783715E-463F-41CE-912E-1B3E2105001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 xr:uid="{924A8242-D62A-461F-875D-7C73AC6B821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3AA8356C-BB55-4C7A-BB94-9653793BB2F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353ED4F7-5081-4D6A-A343-1B889DF514D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 xr:uid="{BF56C56B-3822-49A6-B41A-05EE75F4A1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 xr:uid="{BAEF476E-76CF-4957-A539-FE7C9B922A3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AC056011-DD51-4B67-91F2-A9511604FBB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 xr:uid="{ABA6BD46-6DAA-41AE-AD90-23CE12019DF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 xr:uid="{532391D2-2C12-42C1-9123-6E37E289527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 xr:uid="{7E88C4F5-F356-4F8A-87C0-7A4FC0055D3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 xr:uid="{E76A7727-A07C-4709-BE9B-BC62A4964C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 xr:uid="{7C68F031-2E46-4D21-87B2-A82EFDC5DE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66C2F65C-8DDD-401A-BBCE-8D190A818EB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 xr:uid="{55735B5D-4119-45F3-953C-F551BEF21BA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 xr:uid="{CD6F11D8-0A94-41BB-B097-0EC0A9B7505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 xr:uid="{B057DAD9-994B-4A52-97CE-C1680DD459B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 xr:uid="{DA4750C5-1425-4BDE-B4DF-DDED0212AD2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 xr:uid="{6EB53700-2253-469D-B7B2-011983D5098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 xr:uid="{7855B5FC-D5B2-4C9C-873E-5365C83474B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 xr:uid="{13991481-3C42-4B8E-8F9C-517C9548618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 xr:uid="{13EF869D-DEB2-46AD-A4BC-AFBA95E0B16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968E2F8E-ED43-4C5B-B279-448448B8779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 xr:uid="{F6B4DC3A-C8D4-48F5-AB4D-AC77BF5DD47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 xr:uid="{80772C90-6239-44A8-953B-3E0CC9EA738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 xr:uid="{FB71F9EB-DD75-4AD8-ABDD-AEF5F9FB5C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 xr:uid="{3B478BFD-DC6A-49AA-BC89-63E9B46D7E1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 xr:uid="{8C58B8DF-B087-4C50-B3DE-9B17605B8A2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 xr:uid="{7EED322B-EAB7-471E-94C8-9620F94B94A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 xr:uid="{B51FB110-7FE1-4AA5-A114-98472CF00C2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 xr:uid="{D0817E20-9E6A-4187-96AD-571791FC80C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E2F44E47-71AD-471D-875D-9806AC4F7B8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 xr:uid="{C9904B02-D6E9-40FD-99DE-17E7877E810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 xr:uid="{49F79368-5AF0-41D3-9155-B0D418C00FF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 xr:uid="{DA370763-E18A-4A34-81D8-DC55D3D4690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 xr:uid="{E31323B7-35F7-44EF-8158-95C059850E7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 xr:uid="{0407A7C1-0C59-4189-B990-3CE2B88F91C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 xr:uid="{2BD49149-E159-4179-8B43-0D5A6AC35BB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<sst xmlns="http://schemas.openxmlformats.org/spreadsheetml/2006/main" count="1646" uniqueCount="319">
  <si>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</si>
  <si>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</si>
  <si>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</si>
  <si>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</si>
  <si>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</si>
  <si>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</si>
  <si>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</si>
  <si>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</si>
  <si>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</si>
  <si>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</si>
  <si>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</si>
  <si>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</si>
  <si>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</si>
  <si>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</si>
  <si>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</si>
  <si>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</si>
  <si>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</si>
  <si>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</si>
  <si>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</si>
  <si>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</si>
  <si>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</si>
  <si>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</si>
  <si>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</si>
  <si>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</si>
  <si>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</si>
  <si>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</si>
  <si>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</si>
  <si>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</si>
  <si>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</si>
  <si>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</si>
  <si>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</si>
  <si>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</si>
  <si>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</si>
  <si>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</si>
  <si>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</si>
  <si>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</si>
  <si>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</si>
  <si>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</si>
  <si>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</si>
  <si>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</si>
  <si>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</si>
  <si>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</si>
  <si>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</si>
  <si>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</si>
  <si>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</si>
  <si>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</si>
  <si>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</si>
  <si>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Cr</t>
  </si>
  <si>
    <t>Mn</t>
  </si>
  <si>
    <t>Re</t>
  </si>
  <si>
    <t>S</t>
  </si>
  <si>
    <t>Se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</si>
  <si>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</si>
  <si>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</si>
  <si>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</si>
  <si>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</si>
  <si>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</si>
  <si>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</si>
  <si>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</si>
  <si>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</si>
  <si>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</si>
  <si>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</si>
  <si>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</si>
  <si>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</si>
  <si>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</si>
  <si>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</si>
  <si>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</si>
  <si>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</si>
  <si>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</si>
  <si>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</si>
  <si>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</si>
  <si>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</si>
  <si>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</si>
  <si>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</si>
  <si>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</si>
  <si>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</si>
  <si>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</si>
  <si>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</si>
  <si>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</si>
  <si>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</si>
  <si>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</si>
  <si>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</si>
  <si>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Tolerance Limits</t>
  </si>
  <si>
    <t>IND</t>
  </si>
  <si>
    <t>&lt; 0.2</t>
  </si>
  <si>
    <t>Au</t>
  </si>
  <si>
    <t>BF*XRF</t>
  </si>
  <si>
    <t>IRC</t>
  </si>
  <si>
    <t>CaO</t>
  </si>
  <si>
    <t>&lt; 5</t>
  </si>
  <si>
    <t>&lt; 0.1</t>
  </si>
  <si>
    <t>&lt; 0.01</t>
  </si>
  <si>
    <t>MgO</t>
  </si>
  <si>
    <t>MnO</t>
  </si>
  <si>
    <t>C</t>
  </si>
  <si>
    <t>Round</t>
  </si>
  <si>
    <t>Replicate</t>
  </si>
  <si>
    <t>Perth</t>
  </si>
  <si>
    <t>INAA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</si>
  <si>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</si>
  <si>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</si>
  <si>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</si>
  <si>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</si>
  <si>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</si>
  <si>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</si>
  <si>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</si>
  <si>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</si>
  <si>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</si>
  <si>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</si>
  <si>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</si>
  <si>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</si>
  <si>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</si>
  <si>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</si>
  <si>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</si>
  <si>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</si>
  <si>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</si>
  <si>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</si>
  <si>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</si>
  <si>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Infrared Combustion</t>
  </si>
  <si>
    <t>Thermogravimetry</t>
  </si>
  <si>
    <t>Expanded Uncertainty</t>
  </si>
  <si>
    <t>gm</t>
  </si>
  <si>
    <t>Nominal Mass Value</t>
  </si>
  <si>
    <t>Parameters</t>
  </si>
  <si>
    <t xml:space="preserve"> RSD Upscale Factor</t>
  </si>
  <si>
    <t xml:space="preserve"> RSD</t>
  </si>
  <si>
    <t xml:space="preserve"> SD</t>
  </si>
  <si>
    <t xml:space="preserve"> Median</t>
  </si>
  <si>
    <t xml:space="preserve"> Mean</t>
  </si>
  <si>
    <t>Upscaled
Value</t>
  </si>
  <si>
    <t>Response</t>
  </si>
  <si>
    <t>Response
SmplMass(g)</t>
  </si>
  <si>
    <t>SID</t>
  </si>
  <si>
    <t>Lot</t>
  </si>
  <si>
    <t>LabCode</t>
  </si>
  <si>
    <t>LabSlot</t>
  </si>
  <si>
    <t>Branch</t>
  </si>
  <si>
    <t>Smp#</t>
  </si>
  <si>
    <t>:</t>
  </si>
  <si>
    <t>ANSLu</t>
  </si>
  <si>
    <t>Laser Ablation ICP-MS</t>
  </si>
  <si>
    <t>Pb Fire Assay</t>
  </si>
  <si>
    <t>Au, ppm</t>
  </si>
  <si>
    <t>Lab</t>
  </si>
  <si>
    <t>No</t>
  </si>
  <si>
    <t>00</t>
  </si>
  <si>
    <t>2.01</t>
  </si>
  <si>
    <t>2.02</t>
  </si>
  <si>
    <t>2.03</t>
  </si>
  <si>
    <t>2.04</t>
  </si>
  <si>
    <t>2.05</t>
  </si>
  <si>
    <t>2.06</t>
  </si>
  <si>
    <t>2.07</t>
  </si>
  <si>
    <t>2.08</t>
  </si>
  <si>
    <t>2.09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</si>
  <si>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</si>
  <si>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</si>
  <si>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</si>
  <si>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</si>
  <si>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</si>
  <si>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</si>
  <si>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</si>
  <si>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</si>
  <si>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</si>
  <si>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</si>
  <si>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</si>
  <si>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</si>
  <si>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</si>
  <si>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</si>
  <si>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</si>
  <si>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</si>
  <si>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</si>
  <si>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2.28</t>
  </si>
  <si>
    <t>2.29</t>
  </si>
  <si>
    <t>2.30</t>
  </si>
  <si>
    <t>FA*OES</t>
  </si>
  <si>
    <t>FA*AAS</t>
  </si>
  <si>
    <t>0.085g</t>
  </si>
  <si>
    <t>50g</t>
  </si>
  <si>
    <t>40g</t>
  </si>
  <si>
    <t>Mean</t>
  </si>
  <si>
    <t>Median</t>
  </si>
  <si>
    <t>Std Dev.</t>
  </si>
  <si>
    <t>PDM3</t>
  </si>
  <si>
    <t>Z-Score (Absolute)</t>
  </si>
  <si>
    <t>NA</t>
  </si>
  <si>
    <t>BV Geo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</si>
  <si>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</si>
  <si>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</si>
  <si>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</si>
  <si>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</si>
  <si>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</si>
  <si>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</si>
  <si>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</si>
  <si>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t>Indicative</t>
  </si>
  <si>
    <t>LOI*TGA</t>
  </si>
  <si>
    <t>ABL*MS</t>
  </si>
  <si>
    <t>&lt; 0.05</t>
  </si>
  <si>
    <t>laser ablation with inductively coupled plasma mass spectroscopy</t>
  </si>
  <si>
    <t>lithium borate fusion with X-ray fluorescence spectroscopy</t>
  </si>
  <si>
    <t>fire assay with atomic absorption spectroscopy</t>
  </si>
  <si>
    <t>fire assay with inductively coupled plasma optical emission spectroscopy</t>
  </si>
  <si>
    <t>instrumental neutron activation analysis</t>
  </si>
  <si>
    <t>infrared combustion</t>
  </si>
  <si>
    <t>loss on ignition by thermogravimetric analysis</t>
  </si>
  <si>
    <t>AGAT Laboratories, Mississauga, Ontario, Canada</t>
  </si>
  <si>
    <t>AGAT Laboratories, Thunder Bay, Ontario, Canada</t>
  </si>
  <si>
    <t>ALS, Johannesburg, South Africa</t>
  </si>
  <si>
    <t>ALS, Lima, Peru</t>
  </si>
  <si>
    <t>ALS, Loughrea, Galway, Ireland</t>
  </si>
  <si>
    <t>ALS, Perth, WA, Australia</t>
  </si>
  <si>
    <t>American Assay Laboratories, Sparks, Nevada, USA</t>
  </si>
  <si>
    <t>ANSTO, Lucas Heights, NSW, Australia</t>
  </si>
  <si>
    <t>Bureau Veritas Commodities and Trade, Inc., Sparks, Nevada, USA</t>
  </si>
  <si>
    <t>Bureau Veritas Commodities Canada Ltd, Vancouver, BC, Canada</t>
  </si>
  <si>
    <t>Bureau Veritas Geoanalytical, Adelaide, SA, Australia</t>
  </si>
  <si>
    <t>Bureau Veritas Geoanalytical, Perth, WA, Australia</t>
  </si>
  <si>
    <t>Bureau Veritas Minerals, Hermosillo, Sonora, Mexico</t>
  </si>
  <si>
    <t>Inspectorate (BV), Lima, Peru</t>
  </si>
  <si>
    <t>Intertek Genalysis, Adelaide, SA, Australia</t>
  </si>
  <si>
    <t>Intertek Tarkwa, Tarkwa, Ghana</t>
  </si>
  <si>
    <t>Intertek Testing Services Philippines, Cupang, Muntinlupa, Philippines</t>
  </si>
  <si>
    <t>MSALABS, Vancouver, BC, Canada</t>
  </si>
  <si>
    <t>On Site Laboratory Services, Bendigo, VIC, Australia</t>
  </si>
  <si>
    <t>PT Geoservices Ltd, Cikarang, Jakarta Raya, Indonesia</t>
  </si>
  <si>
    <t>PT Intertek Utama Services, Jakarta Timur, DKI Jakarta, Indonesia</t>
  </si>
  <si>
    <t>SGS, Ankara, Anatolia, Turkey</t>
  </si>
  <si>
    <t>SGS Australia Mineral Services, Perth, WA, Australia</t>
  </si>
  <si>
    <t>SGS Canada Inc., Red Lake, Ontario, Canada</t>
  </si>
  <si>
    <t>SGS Canada Inc., Vancouver, BC, Canada</t>
  </si>
  <si>
    <t>SGS del Peru, Lima, Peru</t>
  </si>
  <si>
    <t>SGS Tarkwa, Tarkwa, Western Region, Ghana</t>
  </si>
  <si>
    <t>Stewart Assay &amp; Environmental Laboratories LLC, Kara-Balta, Chüy, Kyrgyzstan</t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</si>
  <si>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</si>
  <si>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SiO</t>
    </r>
    <r>
      <rPr>
        <vertAlign val="subscript"/>
        <sz val="10"/>
        <color theme="10"/>
        <rFont val="Arial"/>
        <family val="2"/>
      </rPr>
      <t>2</t>
    </r>
  </si>
  <si>
    <r>
      <t>SO</t>
    </r>
    <r>
      <rPr>
        <vertAlign val="subscript"/>
        <sz val="10"/>
        <color theme="10"/>
        <rFont val="Arial"/>
        <family val="2"/>
      </rPr>
      <t>3</t>
    </r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</si>
  <si>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</si>
  <si>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</si>
  <si>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TiO</t>
    </r>
    <r>
      <rPr>
        <vertAlign val="subscript"/>
        <sz val="10"/>
        <color theme="10"/>
        <rFont val="Arial"/>
        <family val="2"/>
      </rPr>
      <t>2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</si>
  <si>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</si>
  <si>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</si>
  <si>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LOI</t>
    </r>
    <r>
      <rPr>
        <vertAlign val="superscript"/>
        <sz val="10"/>
        <color theme="10"/>
        <rFont val="Arial"/>
        <family val="2"/>
      </rPr>
      <t>1000</t>
    </r>
  </si>
  <si>
    <t>Au, Gold (ppm)</t>
  </si>
  <si>
    <r>
      <t>LOI</t>
    </r>
    <r>
      <rPr>
        <vertAlign val="superscript"/>
        <sz val="12"/>
        <rFont val="Arial"/>
        <family val="2"/>
      </rPr>
      <t>1000</t>
    </r>
  </si>
  <si>
    <t>Analytical results for Au in OREAS L11b (Certified Value 0.312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</si>
  <si>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L11b (Indicative Value 14.55 wt.%)</t>
    </r>
  </si>
  <si>
    <t>Analytical results for CaO in OREAS L11b (Indicative Value 3.85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</si>
  <si>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L11b (Indicative Value 7.88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</si>
  <si>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L11b (Indicative Value 2.43 wt.%)</t>
    </r>
  </si>
  <si>
    <t>Analytical results for MgO in OREAS L11b (Indicative Value 4.51 wt.%)</t>
  </si>
  <si>
    <t>Analytical results for MnO in OREAS L11b (Indicative Value 0.08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</si>
  <si>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L11b (Indicative Value 1.79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</si>
  <si>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L11b (Indicative Value 0.225 wt.%)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</si>
  <si>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L11b (Indicative Value 61.67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</si>
  <si>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L11b (Indicative Value 0.133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</si>
  <si>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L11b (Indicative Value 1.22 wt.%)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</si>
  <si>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L11b (Indicative Value 1.45 wt.%)</t>
    </r>
  </si>
  <si>
    <t>Analytical results for C in OREAS L11b (Indicative Value 0.085 wt.%)</t>
  </si>
  <si>
    <t>Analytical results for S in OREAS L11b (Indicative Value 0.075 wt.%)</t>
  </si>
  <si>
    <t>Analytical results for Ag in OREAS L11b (Indicative Value &lt; 0.1 ppm)</t>
  </si>
  <si>
    <t>Analytical results for As in OREAS L11b (Indicative Value 96 ppm)</t>
  </si>
  <si>
    <t>Analytical results for Ba in OREAS L11b (Indicative Value 545 ppm)</t>
  </si>
  <si>
    <t>Analytical results for Be in OREAS L11b (Indicative Value 1.8 ppm)</t>
  </si>
  <si>
    <t>Analytical results for Bi in OREAS L11b (Indicative Value 0.22 ppm)</t>
  </si>
  <si>
    <t>Analytical results for Cd in OREAS L11b (Indicative Value 0.18 ppm)</t>
  </si>
  <si>
    <t>Analytical results for Ce in OREAS L11b (Indicative Value 68 ppm)</t>
  </si>
  <si>
    <t>Analytical results for Co in OREAS L11b (Indicative Value 28.4 ppm)</t>
  </si>
  <si>
    <t>Analytical results for Cr in OREAS L11b (Indicative Value 189 ppm)</t>
  </si>
  <si>
    <t>Analytical results for Cs in OREAS L11b (Indicative Value 6.18 ppm)</t>
  </si>
  <si>
    <t>Analytical results for Cu in OREAS L11b (Indicative Value 39 ppm)</t>
  </si>
  <si>
    <t>Analytical results for Dy in OREAS L11b (Indicative Value 5.32 ppm)</t>
  </si>
  <si>
    <t>Analytical results for Er in OREAS L11b (Indicative Value 2.99 ppm)</t>
  </si>
  <si>
    <t>Analytical results for Eu in OREAS L11b (Indicative Value 1.5 ppm)</t>
  </si>
  <si>
    <t>Analytical results for Ga in OREAS L11b (Indicative Value 19.3 ppm)</t>
  </si>
  <si>
    <t>Analytical results for Gd in OREAS L11b (Indicative Value 6.02 ppm)</t>
  </si>
  <si>
    <t>Analytical results for Ge in OREAS L11b (Indicative Value 1.38 ppm)</t>
  </si>
  <si>
    <t>Analytical results for Hf in OREAS L11b (Indicative Value 5.87 ppm)</t>
  </si>
  <si>
    <t>Analytical results for Ho in OREAS L11b (Indicative Value 1.05 ppm)</t>
  </si>
  <si>
    <t>Analytical results for In in OREAS L11b (Indicative Value 0.038 ppm)</t>
  </si>
  <si>
    <t>Analytical results for La in OREAS L11b (Indicative Value 34 ppm)</t>
  </si>
  <si>
    <t>Analytical results for Lu in OREAS L11b (Indicative Value 0.4 ppm)</t>
  </si>
  <si>
    <t>Analytical results for Mn in OREAS L11b (Indicative Value 0.067 wt.%)</t>
  </si>
  <si>
    <t>Analytical results for Mo in OREAS L11b (Indicative Value 1.1 ppm)</t>
  </si>
  <si>
    <t>Analytical results for Nb in OREAS L11b (Indicative Value 18.3 ppm)</t>
  </si>
  <si>
    <t>Analytical results for Nd in OREAS L11b (Indicative Value 31.6 ppm)</t>
  </si>
  <si>
    <t>Analytical results for Ni in OREAS L11b (Indicative Value 103 ppm)</t>
  </si>
  <si>
    <t>Analytical results for Pb in OREAS L11b (Indicative Value 13.5 ppm)</t>
  </si>
  <si>
    <t>Analytical results for Pr in OREAS L11b (Indicative Value 8.06 ppm)</t>
  </si>
  <si>
    <t>Analytical results for Rb in OREAS L11b (Indicative Value 109 ppm)</t>
  </si>
  <si>
    <t>Analytical results for Re in OREAS L11b (Indicative Value &lt; 0.01 ppm)</t>
  </si>
  <si>
    <t>Analytical results for Sb in OREAS L11b (Indicative Value 65 ppm)</t>
  </si>
  <si>
    <t>Analytical results for Sc in OREAS L11b (Indicative Value 16.7 ppm)</t>
  </si>
  <si>
    <t>Analytical results for Se in OREAS L11b (Indicative Value &lt; 5 ppm)</t>
  </si>
  <si>
    <t>Analytical results for Sm in OREAS L11b (Indicative Value 6.54 ppm)</t>
  </si>
  <si>
    <t>Analytical results for Sn in OREAS L11b (Indicative Value 3 ppm)</t>
  </si>
  <si>
    <t>Analytical results for Sr in OREAS L11b (Indicative Value 218 ppm)</t>
  </si>
  <si>
    <t>Analytical results for Ta in OREAS L11b (Indicative Value 1.26 ppm)</t>
  </si>
  <si>
    <t>Analytical results for Tb in OREAS L11b (Indicative Value 0.93 ppm)</t>
  </si>
  <si>
    <t>Analytical results for Te in OREAS L11b (Indicative Value &lt; 0.2 ppm)</t>
  </si>
  <si>
    <t>Analytical results for Th in OREAS L11b (Indicative Value 11.1 ppm)</t>
  </si>
  <si>
    <t>Analytical results for Ti in OREAS L11b (Indicative Value 0.721 wt.%)</t>
  </si>
  <si>
    <t>Analytical results for Tl in OREAS L11b (Indicative Value 0.2 ppm)</t>
  </si>
  <si>
    <t>Analytical results for Tm in OREAS L11b (Indicative Value 0.45 ppm)</t>
  </si>
  <si>
    <t>Analytical results for U in OREAS L11b (Indicative Value 2.36 ppm)</t>
  </si>
  <si>
    <t>Analytical results for V in OREAS L11b (Indicative Value 135 ppm)</t>
  </si>
  <si>
    <t>Analytical results for W in OREAS L11b (Indicative Value 1.75 ppm)</t>
  </si>
  <si>
    <t>Analytical results for Y in OREAS L11b (Indicative Value 27.7 ppm)</t>
  </si>
  <si>
    <t>Analytical results for Yb in OREAS L11b (Indicative Value 2.85 ppm)</t>
  </si>
  <si>
    <t>Analytical results for Zn in OREAS L11b (Indicative Value 105 ppm)</t>
  </si>
  <si>
    <t>Analytical results for Zr in OREAS L11b (Indicative Value 207 ppm)</t>
  </si>
  <si>
    <t/>
  </si>
  <si>
    <t>Table 5. Participating Laboratory List used for OREAS L11b</t>
  </si>
  <si>
    <t>Table 4. Abbreviations used for OREAS L11b</t>
  </si>
  <si>
    <t>Table 3. Indicative Values for OREAS L11b</t>
  </si>
  <si>
    <t>Table 2. Certified Values, Expanded Uncertainty and Tolerance Limits for OREAS L11b</t>
  </si>
  <si>
    <t>Table 1. Certified Values and Performance Gates for OREAS L11b</t>
  </si>
  <si>
    <t>SI unit equivalents: ppm (parts per million; 1 x 10⁶) ≡ mg/kg</t>
  </si>
  <si>
    <t>SI unit equivalents: ppm (parts per million; 1 x 10⁶) ≡ mg/kg; wt.% (weight per cent) ≡ % (mass fraction)</t>
  </si>
  <si>
    <t>ORE - Lab-Upscaled RSD Results for CRM: OREAS L11b (Execution: 1) - Analyte Au - (Gold) by INAA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</si>
</sst>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"/>
    <numFmt numFmtId="166" formatCode="0&quot;g&quot;"/>
    <numFmt numFmtId="167" formatCode="0.0&quot;g&quot;"/>
    <numFmt numFmtId="168" formatCode="0.00000"/>
    <numFmt numFmtId="169" formatCode="0.000%"/>
  </numFmts>
  <fonts count="56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b/>
      <u/>
      <sz val="12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sz val="11"/>
      <color theme="1"/>
      <name val="Arial"/>
      <family val="2"/>
    </font>
    <font>
      <u/>
      <sz val="11"/>
      <color theme="10"/>
      <name val="Calibri"/>
      <family val="2"/>
    </font>
    <font>
      <b/>
      <u/>
      <sz val="10"/>
      <color rgb="FFFF6600"/>
      <name val="Arial"/>
      <family val="2"/>
    </font>
    <font>
      <sz val="10"/>
      <color rgb="FFFF660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perscript"/>
      <sz val="12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62">
    <xf numFmtId="0" fontId="0" fillId="0" borderId="0" applyBorder="0" applyAlignment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9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0"/>
    <xf numFmtId="9" fontId="30" fillId="0" borderId="0" applyFont="0" applyFill="0" applyBorder="0" applyAlignment="0" applyProtection="0"/>
    <xf numFmtId="0" fontId="31" fillId="0" borderId="0"/>
    <xf numFmtId="0" fontId="3" fillId="0" borderId="0"/>
    <xf numFmtId="0" fontId="43" fillId="0" borderId="0" applyNumberFormat="0" applyFill="0" applyBorder="0" applyAlignment="0" applyProtection="0"/>
    <xf numFmtId="0" fontId="2" fillId="0" borderId="0"/>
    <xf numFmtId="9" fontId="45" fillId="0" borderId="0" applyFont="0" applyFill="0" applyBorder="0" applyAlignment="0" applyProtection="0"/>
    <xf numFmtId="0" fontId="45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232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Border="1"/>
    <xf numFmtId="0" fontId="7" fillId="0" borderId="0" xfId="0" applyFont="1"/>
    <xf numFmtId="0" fontId="7" fillId="0" borderId="0" xfId="0" applyFont="1" applyBorder="1"/>
    <xf numFmtId="164" fontId="28" fillId="0" borderId="0" xfId="0" applyNumberFormat="1" applyFont="1" applyAlignment="1">
      <alignment horizontal="centerContinuous" vertical="center"/>
    </xf>
    <xf numFmtId="164" fontId="4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0" fontId="4" fillId="0" borderId="11" xfId="0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0" fontId="4" fillId="0" borderId="30" xfId="0" applyFont="1" applyBorder="1"/>
    <xf numFmtId="10" fontId="4" fillId="0" borderId="10" xfId="43" applyNumberFormat="1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2" fontId="4" fillId="0" borderId="33" xfId="0" applyNumberFormat="1" applyFont="1" applyBorder="1" applyAlignment="1">
      <alignment horizontal="center"/>
    </xf>
    <xf numFmtId="2" fontId="4" fillId="0" borderId="35" xfId="0" applyNumberFormat="1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18" xfId="0" applyFont="1" applyBorder="1"/>
    <xf numFmtId="2" fontId="4" fillId="0" borderId="32" xfId="0" applyNumberFormat="1" applyFont="1" applyBorder="1" applyAlignment="1">
      <alignment horizontal="center"/>
    </xf>
    <xf numFmtId="2" fontId="4" fillId="0" borderId="24" xfId="0" applyNumberFormat="1" applyFont="1" applyBorder="1" applyAlignment="1">
      <alignment horizontal="center"/>
    </xf>
    <xf numFmtId="165" fontId="4" fillId="0" borderId="10" xfId="0" applyNumberFormat="1" applyFont="1" applyBorder="1" applyAlignment="1">
      <alignment horizontal="center"/>
    </xf>
    <xf numFmtId="0" fontId="27" fillId="0" borderId="40" xfId="0" applyFont="1" applyBorder="1" applyAlignment="1">
      <alignment horizontal="center" vertical="center"/>
    </xf>
    <xf numFmtId="166" fontId="4" fillId="0" borderId="11" xfId="0" applyNumberFormat="1" applyFont="1" applyBorder="1" applyAlignment="1">
      <alignment horizontal="center"/>
    </xf>
    <xf numFmtId="167" fontId="4" fillId="0" borderId="11" xfId="0" applyNumberFormat="1" applyFont="1" applyBorder="1" applyAlignment="1">
      <alignment horizontal="center"/>
    </xf>
    <xf numFmtId="2" fontId="36" fillId="0" borderId="0" xfId="0" applyNumberFormat="1" applyFont="1" applyBorder="1" applyAlignment="1">
      <alignment horizontal="center"/>
    </xf>
    <xf numFmtId="0" fontId="4" fillId="0" borderId="11" xfId="0" applyFont="1" applyBorder="1"/>
    <xf numFmtId="0" fontId="0" fillId="0" borderId="40" xfId="0" applyBorder="1"/>
    <xf numFmtId="0" fontId="37" fillId="0" borderId="18" xfId="0" applyFont="1" applyBorder="1"/>
    <xf numFmtId="164" fontId="5" fillId="0" borderId="0" xfId="0" applyNumberFormat="1" applyFont="1" applyAlignment="1">
      <alignment vertical="center"/>
    </xf>
    <xf numFmtId="0" fontId="6" fillId="0" borderId="0" xfId="0" applyFont="1"/>
    <xf numFmtId="164" fontId="6" fillId="0" borderId="0" xfId="0" applyNumberFormat="1" applyFont="1" applyAlignment="1">
      <alignment horizontal="centerContinuous" vertical="center"/>
    </xf>
    <xf numFmtId="164" fontId="4" fillId="0" borderId="36" xfId="0" applyNumberFormat="1" applyFont="1" applyBorder="1" applyAlignment="1">
      <alignment horizontal="center" vertical="center"/>
    </xf>
    <xf numFmtId="2" fontId="29" fillId="0" borderId="0" xfId="0" applyNumberFormat="1" applyFont="1" applyBorder="1" applyAlignment="1">
      <alignment horizontal="center" vertical="center"/>
    </xf>
    <xf numFmtId="1" fontId="29" fillId="0" borderId="40" xfId="0" applyNumberFormat="1" applyFont="1" applyBorder="1" applyAlignment="1">
      <alignment horizontal="center" vertical="center"/>
    </xf>
    <xf numFmtId="164" fontId="29" fillId="0" borderId="40" xfId="0" applyNumberFormat="1" applyFont="1" applyBorder="1" applyAlignment="1">
      <alignment horizontal="center" vertical="center"/>
    </xf>
    <xf numFmtId="0" fontId="6" fillId="30" borderId="40" xfId="0" applyFont="1" applyFill="1" applyBorder="1" applyAlignment="1">
      <alignment horizontal="center" vertical="center"/>
    </xf>
    <xf numFmtId="0" fontId="4" fillId="30" borderId="12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2" fontId="4" fillId="24" borderId="10" xfId="43" applyNumberFormat="1" applyFont="1" applyFill="1" applyBorder="1" applyAlignment="1">
      <alignment horizontal="center"/>
    </xf>
    <xf numFmtId="0" fontId="4" fillId="24" borderId="0" xfId="0" applyFont="1" applyFill="1" applyBorder="1"/>
    <xf numFmtId="0" fontId="4" fillId="24" borderId="11" xfId="0" applyFont="1" applyFill="1" applyBorder="1"/>
    <xf numFmtId="0" fontId="38" fillId="0" borderId="0" xfId="0" applyFont="1" applyAlignment="1">
      <alignment vertical="center"/>
    </xf>
    <xf numFmtId="0" fontId="38" fillId="0" borderId="0" xfId="0" applyFont="1" applyBorder="1" applyAlignment="1">
      <alignment vertical="center"/>
    </xf>
    <xf numFmtId="0" fontId="36" fillId="0" borderId="0" xfId="0" applyFont="1"/>
    <xf numFmtId="2" fontId="36" fillId="0" borderId="0" xfId="0" applyNumberFormat="1" applyFont="1" applyBorder="1" applyAlignment="1"/>
    <xf numFmtId="165" fontId="36" fillId="0" borderId="0" xfId="0" applyNumberFormat="1" applyFont="1" applyBorder="1" applyAlignment="1"/>
    <xf numFmtId="0" fontId="36" fillId="0" borderId="0" xfId="0" applyFont="1" applyBorder="1" applyAlignment="1"/>
    <xf numFmtId="0" fontId="0" fillId="30" borderId="37" xfId="0" applyFill="1" applyBorder="1"/>
    <xf numFmtId="0" fontId="0" fillId="30" borderId="30" xfId="0" applyFill="1" applyBorder="1"/>
    <xf numFmtId="0" fontId="40" fillId="30" borderId="36" xfId="0" applyFont="1" applyFill="1" applyBorder="1"/>
    <xf numFmtId="0" fontId="7" fillId="30" borderId="40" xfId="0" applyFont="1" applyFill="1" applyBorder="1"/>
    <xf numFmtId="0" fontId="7" fillId="30" borderId="36" xfId="0" applyFont="1" applyFill="1" applyBorder="1"/>
    <xf numFmtId="0" fontId="6" fillId="32" borderId="36" xfId="0" applyFont="1" applyFill="1" applyBorder="1" applyAlignment="1">
      <alignment horizontal="center"/>
    </xf>
    <xf numFmtId="0" fontId="7" fillId="30" borderId="40" xfId="0" quotePrefix="1" applyFont="1" applyFill="1" applyBorder="1"/>
    <xf numFmtId="0" fontId="6" fillId="31" borderId="36" xfId="0" applyFont="1" applyFill="1" applyBorder="1" applyAlignment="1">
      <alignment horizontal="center"/>
    </xf>
    <xf numFmtId="0" fontId="0" fillId="30" borderId="14" xfId="0" applyFill="1" applyBorder="1"/>
    <xf numFmtId="0" fontId="0" fillId="30" borderId="15" xfId="0" applyFill="1" applyBorder="1"/>
    <xf numFmtId="2" fontId="6" fillId="0" borderId="0" xfId="0" applyNumberFormat="1" applyFont="1" applyAlignment="1">
      <alignment horizontal="centerContinuous" vertical="center"/>
    </xf>
    <xf numFmtId="2" fontId="4" fillId="30" borderId="12" xfId="0" applyNumberFormat="1" applyFont="1" applyFill="1" applyBorder="1" applyAlignment="1">
      <alignment horizontal="center" vertical="center" wrapText="1"/>
    </xf>
    <xf numFmtId="0" fontId="4" fillId="27" borderId="46" xfId="0" applyFont="1" applyFill="1" applyBorder="1" applyAlignment="1">
      <alignment vertical="center" wrapText="1"/>
    </xf>
    <xf numFmtId="0" fontId="6" fillId="30" borderId="1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30" borderId="47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0" fillId="0" borderId="0" xfId="0" applyNumberFormat="1" applyBorder="1" applyAlignment="1">
      <alignment vertical="center"/>
    </xf>
    <xf numFmtId="164" fontId="6" fillId="0" borderId="0" xfId="0" applyNumberFormat="1" applyFont="1" applyAlignment="1">
      <alignment horizontal="left" vertical="center"/>
    </xf>
    <xf numFmtId="164" fontId="4" fillId="30" borderId="48" xfId="0" applyNumberFormat="1" applyFont="1" applyFill="1" applyBorder="1" applyAlignment="1">
      <alignment horizontal="center" vertical="center"/>
    </xf>
    <xf numFmtId="164" fontId="4" fillId="30" borderId="49" xfId="0" applyNumberFormat="1" applyFont="1" applyFill="1" applyBorder="1" applyAlignment="1">
      <alignment horizontal="center" vertical="center"/>
    </xf>
    <xf numFmtId="164" fontId="4" fillId="30" borderId="18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0" xfId="0" applyBorder="1" applyAlignment="1">
      <alignment vertical="center" wrapText="1"/>
    </xf>
    <xf numFmtId="0" fontId="6" fillId="0" borderId="0" xfId="0" applyFont="1" applyBorder="1"/>
    <xf numFmtId="2" fontId="7" fillId="0" borderId="0" xfId="0" applyNumberFormat="1" applyFont="1" applyAlignment="1">
      <alignment horizontal="center"/>
    </xf>
    <xf numFmtId="0" fontId="6" fillId="0" borderId="44" xfId="0" applyFont="1" applyBorder="1" applyAlignment="1">
      <alignment horizontal="centerContinuous" vertical="center"/>
    </xf>
    <xf numFmtId="10" fontId="38" fillId="0" borderId="17" xfId="43" applyNumberFormat="1" applyFont="1" applyFill="1" applyBorder="1" applyAlignment="1">
      <alignment horizontal="center" vertical="center"/>
    </xf>
    <xf numFmtId="10" fontId="38" fillId="0" borderId="12" xfId="43" applyNumberFormat="1" applyFont="1" applyFill="1" applyBorder="1" applyAlignment="1">
      <alignment horizontal="center" vertical="center"/>
    </xf>
    <xf numFmtId="10" fontId="38" fillId="0" borderId="16" xfId="43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3" fillId="0" borderId="0" xfId="47" applyFont="1" applyAlignment="1">
      <alignment vertical="center"/>
    </xf>
    <xf numFmtId="0" fontId="49" fillId="35" borderId="53" xfId="53" applyFont="1" applyFill="1" applyBorder="1" applyAlignment="1">
      <alignment horizontal="right" vertical="center"/>
    </xf>
    <xf numFmtId="0" fontId="49" fillId="25" borderId="25" xfId="47" applyFont="1" applyFill="1" applyBorder="1" applyAlignment="1">
      <alignment horizontal="right" vertical="center" wrapText="1"/>
    </xf>
    <xf numFmtId="0" fontId="49" fillId="0" borderId="25" xfId="47" applyFont="1" applyBorder="1" applyAlignment="1">
      <alignment horizontal="right" vertical="center" wrapText="1"/>
    </xf>
    <xf numFmtId="0" fontId="49" fillId="0" borderId="27" xfId="47" applyFont="1" applyBorder="1" applyAlignment="1">
      <alignment horizontal="right" vertical="center" wrapText="1"/>
    </xf>
    <xf numFmtId="0" fontId="3" fillId="0" borderId="52" xfId="47" applyFont="1" applyBorder="1" applyAlignment="1">
      <alignment horizontal="center" vertical="center"/>
    </xf>
    <xf numFmtId="0" fontId="3" fillId="0" borderId="51" xfId="47" applyFont="1" applyBorder="1" applyAlignment="1">
      <alignment horizontal="center" vertical="center"/>
    </xf>
    <xf numFmtId="0" fontId="3" fillId="0" borderId="51" xfId="47" applyFont="1" applyBorder="1" applyAlignment="1">
      <alignment vertical="center"/>
    </xf>
    <xf numFmtId="2" fontId="3" fillId="0" borderId="51" xfId="47" applyNumberFormat="1" applyFont="1" applyBorder="1" applyAlignment="1">
      <alignment horizontal="center" vertical="center"/>
    </xf>
    <xf numFmtId="2" fontId="3" fillId="34" borderId="51" xfId="53" applyNumberFormat="1" applyFont="1" applyFill="1" applyBorder="1" applyAlignment="1">
      <alignment vertical="center"/>
    </xf>
    <xf numFmtId="165" fontId="3" fillId="24" borderId="51" xfId="47" applyNumberFormat="1" applyFont="1" applyFill="1" applyBorder="1" applyAlignment="1">
      <alignment horizontal="right" vertical="center"/>
    </xf>
    <xf numFmtId="165" fontId="3" fillId="0" borderId="51" xfId="47" applyNumberFormat="1" applyFont="1" applyBorder="1" applyAlignment="1">
      <alignment vertical="center"/>
    </xf>
    <xf numFmtId="0" fontId="3" fillId="0" borderId="50" xfId="47" applyFont="1" applyBorder="1" applyAlignment="1">
      <alignment vertical="center"/>
    </xf>
    <xf numFmtId="0" fontId="3" fillId="0" borderId="28" xfId="47" applyFont="1" applyBorder="1" applyAlignment="1">
      <alignment horizontal="center" vertical="center"/>
    </xf>
    <xf numFmtId="0" fontId="3" fillId="0" borderId="0" xfId="47" applyFont="1" applyAlignment="1">
      <alignment horizontal="center" vertical="center"/>
    </xf>
    <xf numFmtId="2" fontId="3" fillId="0" borderId="0" xfId="47" applyNumberFormat="1" applyFont="1" applyAlignment="1">
      <alignment horizontal="center" vertical="center"/>
    </xf>
    <xf numFmtId="2" fontId="3" fillId="34" borderId="0" xfId="53" applyNumberFormat="1" applyFont="1" applyFill="1" applyAlignment="1">
      <alignment vertical="center"/>
    </xf>
    <xf numFmtId="165" fontId="3" fillId="24" borderId="0" xfId="47" applyNumberFormat="1" applyFont="1" applyFill="1" applyAlignment="1">
      <alignment horizontal="right" vertical="center"/>
    </xf>
    <xf numFmtId="165" fontId="3" fillId="0" borderId="0" xfId="47" applyNumberFormat="1" applyFont="1" applyAlignment="1">
      <alignment vertical="center"/>
    </xf>
    <xf numFmtId="10" fontId="3" fillId="0" borderId="29" xfId="48" applyNumberFormat="1" applyFont="1" applyFill="1" applyBorder="1" applyAlignment="1">
      <alignment vertical="center"/>
    </xf>
    <xf numFmtId="165" fontId="3" fillId="34" borderId="25" xfId="47" applyNumberFormat="1" applyFont="1" applyFill="1" applyBorder="1" applyAlignment="1">
      <alignment vertical="center"/>
    </xf>
    <xf numFmtId="165" fontId="3" fillId="24" borderId="25" xfId="47" applyNumberFormat="1" applyFont="1" applyFill="1" applyBorder="1" applyAlignment="1">
      <alignment vertical="center"/>
    </xf>
    <xf numFmtId="165" fontId="3" fillId="34" borderId="0" xfId="47" applyNumberFormat="1" applyFont="1" applyFill="1" applyAlignment="1">
      <alignment vertical="center"/>
    </xf>
    <xf numFmtId="165" fontId="3" fillId="24" borderId="0" xfId="47" applyNumberFormat="1" applyFont="1" applyFill="1" applyAlignment="1">
      <alignment vertical="center"/>
    </xf>
    <xf numFmtId="169" fontId="3" fillId="34" borderId="0" xfId="48" applyNumberFormat="1" applyFont="1" applyFill="1" applyBorder="1" applyAlignment="1">
      <alignment vertical="center"/>
    </xf>
    <xf numFmtId="169" fontId="3" fillId="24" borderId="0" xfId="48" applyNumberFormat="1" applyFont="1" applyFill="1" applyBorder="1" applyAlignment="1">
      <alignment vertical="center"/>
    </xf>
    <xf numFmtId="0" fontId="3" fillId="28" borderId="21" xfId="47" applyFont="1" applyFill="1" applyBorder="1" applyAlignment="1">
      <alignment horizontal="center" vertical="center"/>
    </xf>
    <xf numFmtId="0" fontId="3" fillId="28" borderId="21" xfId="47" applyFont="1" applyFill="1" applyBorder="1" applyAlignment="1">
      <alignment vertical="center"/>
    </xf>
    <xf numFmtId="2" fontId="3" fillId="28" borderId="21" xfId="47" applyNumberFormat="1" applyFont="1" applyFill="1" applyBorder="1" applyAlignment="1">
      <alignment horizontal="center" vertical="center"/>
    </xf>
    <xf numFmtId="165" fontId="3" fillId="28" borderId="21" xfId="47" applyNumberFormat="1" applyFont="1" applyFill="1" applyBorder="1" applyAlignment="1">
      <alignment vertical="center"/>
    </xf>
    <xf numFmtId="10" fontId="3" fillId="28" borderId="22" xfId="48" applyNumberFormat="1" applyFont="1" applyFill="1" applyBorder="1" applyAlignment="1">
      <alignment vertical="center"/>
    </xf>
    <xf numFmtId="165" fontId="3" fillId="0" borderId="0" xfId="47" applyNumberFormat="1" applyFont="1" applyAlignment="1">
      <alignment horizontal="center" vertical="center"/>
    </xf>
    <xf numFmtId="0" fontId="50" fillId="0" borderId="0" xfId="47" applyFont="1" applyAlignment="1">
      <alignment vertical="center"/>
    </xf>
    <xf numFmtId="0" fontId="49" fillId="0" borderId="0" xfId="47" applyFont="1" applyAlignment="1">
      <alignment horizontal="center" vertical="center"/>
    </xf>
    <xf numFmtId="0" fontId="3" fillId="26" borderId="0" xfId="47" applyFont="1" applyFill="1" applyAlignment="1">
      <alignment vertical="center"/>
    </xf>
    <xf numFmtId="0" fontId="3" fillId="26" borderId="0" xfId="47" applyFont="1" applyFill="1" applyAlignment="1">
      <alignment horizontal="center" vertical="center"/>
    </xf>
    <xf numFmtId="0" fontId="3" fillId="26" borderId="25" xfId="47" applyFont="1" applyFill="1" applyBorder="1" applyAlignment="1">
      <alignment horizontal="center" vertical="center"/>
    </xf>
    <xf numFmtId="0" fontId="3" fillId="26" borderId="25" xfId="47" applyFont="1" applyFill="1" applyBorder="1" applyAlignment="1">
      <alignment vertical="center"/>
    </xf>
    <xf numFmtId="0" fontId="3" fillId="26" borderId="53" xfId="47" applyFont="1" applyFill="1" applyBorder="1" applyAlignment="1">
      <alignment horizontal="center" vertical="center"/>
    </xf>
    <xf numFmtId="165" fontId="3" fillId="26" borderId="25" xfId="47" applyNumberFormat="1" applyFont="1" applyFill="1" applyBorder="1" applyAlignment="1">
      <alignment horizontal="center" vertical="center"/>
    </xf>
    <xf numFmtId="0" fontId="3" fillId="26" borderId="27" xfId="47" applyFont="1" applyFill="1" applyBorder="1" applyAlignment="1">
      <alignment vertical="center"/>
    </xf>
    <xf numFmtId="2" fontId="3" fillId="26" borderId="0" xfId="47" applyNumberFormat="1" applyFont="1" applyFill="1" applyAlignment="1">
      <alignment horizontal="center" vertical="center"/>
    </xf>
    <xf numFmtId="0" fontId="3" fillId="26" borderId="29" xfId="47" applyFont="1" applyFill="1" applyBorder="1" applyAlignment="1">
      <alignment vertical="center"/>
    </xf>
    <xf numFmtId="0" fontId="49" fillId="26" borderId="26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vertical="center"/>
    </xf>
    <xf numFmtId="0" fontId="49" fillId="26" borderId="53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horizontal="center" vertical="center" wrapText="1"/>
    </xf>
    <xf numFmtId="0" fontId="47" fillId="26" borderId="20" xfId="47" applyFont="1" applyFill="1" applyBorder="1" applyAlignment="1">
      <alignment horizontal="left" vertical="center"/>
    </xf>
    <xf numFmtId="0" fontId="48" fillId="26" borderId="21" xfId="47" applyFont="1" applyFill="1" applyBorder="1" applyAlignment="1">
      <alignment horizontal="left" vertical="center"/>
    </xf>
    <xf numFmtId="0" fontId="48" fillId="26" borderId="22" xfId="47" applyFont="1" applyFill="1" applyBorder="1" applyAlignment="1">
      <alignment horizontal="left" vertical="center"/>
    </xf>
    <xf numFmtId="0" fontId="34" fillId="26" borderId="21" xfId="47" applyFont="1" applyFill="1" applyBorder="1" applyAlignment="1">
      <alignment horizontal="left" vertical="center"/>
    </xf>
    <xf numFmtId="0" fontId="6" fillId="26" borderId="26" xfId="47" applyFont="1" applyFill="1" applyBorder="1" applyAlignment="1">
      <alignment horizontal="left" vertical="center"/>
    </xf>
    <xf numFmtId="0" fontId="6" fillId="26" borderId="28" xfId="47" applyFont="1" applyFill="1" applyBorder="1" applyAlignment="1">
      <alignment horizontal="left" vertical="center"/>
    </xf>
    <xf numFmtId="0" fontId="51" fillId="28" borderId="20" xfId="47" applyFont="1" applyFill="1" applyBorder="1" applyAlignment="1">
      <alignment horizontal="left" vertical="center"/>
    </xf>
    <xf numFmtId="168" fontId="29" fillId="28" borderId="21" xfId="47" applyNumberFormat="1" applyFont="1" applyFill="1" applyBorder="1" applyAlignment="1">
      <alignment vertical="center"/>
    </xf>
    <xf numFmtId="0" fontId="4" fillId="0" borderId="11" xfId="0" quotePrefix="1" applyFont="1" applyBorder="1" applyAlignment="1">
      <alignment horizontal="center"/>
    </xf>
    <xf numFmtId="2" fontId="4" fillId="0" borderId="11" xfId="0" quotePrefix="1" applyNumberFormat="1" applyFont="1" applyBorder="1" applyAlignment="1">
      <alignment horizontal="center"/>
    </xf>
    <xf numFmtId="2" fontId="4" fillId="0" borderId="10" xfId="0" quotePrefix="1" applyNumberFormat="1" applyFont="1" applyBorder="1" applyAlignment="1">
      <alignment horizontal="center"/>
    </xf>
    <xf numFmtId="0" fontId="4" fillId="0" borderId="36" xfId="0" applyFont="1" applyBorder="1"/>
    <xf numFmtId="2" fontId="4" fillId="31" borderId="32" xfId="0" applyNumberFormat="1" applyFont="1" applyFill="1" applyBorder="1" applyAlignment="1">
      <alignment horizontal="center"/>
    </xf>
    <xf numFmtId="2" fontId="4" fillId="31" borderId="10" xfId="0" applyNumberFormat="1" applyFont="1" applyFill="1" applyBorder="1" applyAlignment="1">
      <alignment horizontal="center"/>
    </xf>
    <xf numFmtId="2" fontId="4" fillId="0" borderId="41" xfId="0" quotePrefix="1" applyNumberFormat="1" applyFont="1" applyBorder="1" applyAlignment="1">
      <alignment horizontal="center" vertical="center" wrapText="1"/>
    </xf>
    <xf numFmtId="2" fontId="4" fillId="0" borderId="10" xfId="0" quotePrefix="1" applyNumberFormat="1" applyFont="1" applyBorder="1" applyAlignment="1">
      <alignment horizontal="center" vertical="center" wrapText="1"/>
    </xf>
    <xf numFmtId="2" fontId="4" fillId="0" borderId="13" xfId="0" quotePrefix="1" applyNumberFormat="1" applyFont="1" applyBorder="1" applyAlignment="1">
      <alignment horizontal="center" vertical="center" wrapText="1"/>
    </xf>
    <xf numFmtId="0" fontId="4" fillId="27" borderId="54" xfId="0" applyFont="1" applyFill="1" applyBorder="1" applyAlignment="1">
      <alignment vertical="center" wrapText="1"/>
    </xf>
    <xf numFmtId="164" fontId="4" fillId="0" borderId="55" xfId="0" applyNumberFormat="1" applyFont="1" applyBorder="1" applyAlignment="1">
      <alignment horizontal="center" vertical="center"/>
    </xf>
    <xf numFmtId="0" fontId="6" fillId="29" borderId="48" xfId="0" applyFont="1" applyFill="1" applyBorder="1" applyAlignment="1">
      <alignment horizontal="left" vertical="center"/>
    </xf>
    <xf numFmtId="164" fontId="4" fillId="33" borderId="42" xfId="0" applyNumberFormat="1" applyFont="1" applyFill="1" applyBorder="1" applyAlignment="1">
      <alignment horizontal="center" vertical="center"/>
    </xf>
    <xf numFmtId="164" fontId="4" fillId="30" borderId="56" xfId="0" applyNumberFormat="1" applyFont="1" applyFill="1" applyBorder="1" applyAlignment="1">
      <alignment horizontal="center" vertical="center"/>
    </xf>
    <xf numFmtId="164" fontId="4" fillId="30" borderId="42" xfId="0" applyNumberFormat="1" applyFont="1" applyFill="1" applyBorder="1" applyAlignment="1">
      <alignment horizontal="center" vertical="center"/>
    </xf>
    <xf numFmtId="164" fontId="6" fillId="29" borderId="19" xfId="0" applyNumberFormat="1" applyFont="1" applyFill="1" applyBorder="1" applyAlignment="1">
      <alignment horizontal="center" vertical="center"/>
    </xf>
    <xf numFmtId="164" fontId="6" fillId="29" borderId="16" xfId="0" applyNumberFormat="1" applyFont="1" applyFill="1" applyBorder="1" applyAlignment="1">
      <alignment horizontal="left" vertical="center" indent="1"/>
    </xf>
    <xf numFmtId="2" fontId="51" fillId="29" borderId="19" xfId="0" applyNumberFormat="1" applyFont="1" applyFill="1" applyBorder="1" applyAlignment="1">
      <alignment horizontal="center" vertical="center"/>
    </xf>
    <xf numFmtId="164" fontId="51" fillId="29" borderId="19" xfId="0" applyNumberFormat="1" applyFont="1" applyFill="1" applyBorder="1" applyAlignment="1">
      <alignment horizontal="center" vertical="center"/>
    </xf>
    <xf numFmtId="1" fontId="51" fillId="29" borderId="17" xfId="0" applyNumberFormat="1" applyFont="1" applyFill="1" applyBorder="1" applyAlignment="1">
      <alignment horizontal="center" vertical="center"/>
    </xf>
    <xf numFmtId="2" fontId="29" fillId="0" borderId="40" xfId="0" applyNumberFormat="1" applyFont="1" applyBorder="1" applyAlignment="1">
      <alignment horizontal="center" vertical="center"/>
    </xf>
    <xf numFmtId="164" fontId="43" fillId="0" borderId="36" xfId="46" applyNumberFormat="1" applyBorder="1" applyAlignment="1">
      <alignment horizontal="center" vertical="center"/>
    </xf>
    <xf numFmtId="164" fontId="43" fillId="0" borderId="0" xfId="46" applyNumberFormat="1" applyBorder="1" applyAlignment="1">
      <alignment horizontal="center" vertical="center"/>
    </xf>
    <xf numFmtId="165" fontId="29" fillId="0" borderId="40" xfId="0" applyNumberFormat="1" applyFont="1" applyBorder="1" applyAlignment="1">
      <alignment horizontal="center" vertical="center"/>
    </xf>
    <xf numFmtId="165" fontId="29" fillId="0" borderId="0" xfId="0" applyNumberFormat="1" applyFont="1" applyBorder="1" applyAlignment="1">
      <alignment horizontal="center" vertical="center"/>
    </xf>
    <xf numFmtId="1" fontId="29" fillId="0" borderId="0" xfId="0" applyNumberFormat="1" applyFont="1" applyBorder="1" applyAlignment="1">
      <alignment horizontal="center" vertical="center"/>
    </xf>
    <xf numFmtId="164" fontId="29" fillId="0" borderId="0" xfId="0" applyNumberFormat="1" applyFont="1" applyBorder="1" applyAlignment="1">
      <alignment horizontal="center" vertical="center"/>
    </xf>
    <xf numFmtId="0" fontId="6" fillId="30" borderId="45" xfId="0" applyFont="1" applyFill="1" applyBorder="1" applyAlignment="1">
      <alignment horizontal="center" vertical="center"/>
    </xf>
    <xf numFmtId="0" fontId="38" fillId="30" borderId="10" xfId="44" applyFont="1" applyFill="1" applyBorder="1" applyAlignment="1">
      <alignment horizontal="center" vertical="center"/>
    </xf>
    <xf numFmtId="0" fontId="38" fillId="30" borderId="40" xfId="44" applyFont="1" applyFill="1" applyBorder="1" applyAlignment="1">
      <alignment horizontal="center" vertical="center"/>
    </xf>
    <xf numFmtId="0" fontId="38" fillId="30" borderId="36" xfId="44" applyFont="1" applyFill="1" applyBorder="1" applyAlignment="1">
      <alignment horizontal="center" vertical="center"/>
    </xf>
    <xf numFmtId="164" fontId="43" fillId="0" borderId="14" xfId="46" applyNumberFormat="1" applyBorder="1" applyAlignment="1">
      <alignment horizontal="center" vertical="center"/>
    </xf>
    <xf numFmtId="164" fontId="4" fillId="0" borderId="57" xfId="0" applyNumberFormat="1" applyFont="1" applyBorder="1" applyAlignment="1">
      <alignment horizontal="center" vertical="center"/>
    </xf>
    <xf numFmtId="2" fontId="29" fillId="0" borderId="44" xfId="0" applyNumberFormat="1" applyFont="1" applyBorder="1" applyAlignment="1">
      <alignment horizontal="center" vertical="center"/>
    </xf>
    <xf numFmtId="164" fontId="29" fillId="0" borderId="15" xfId="0" applyNumberFormat="1" applyFont="1" applyBorder="1" applyAlignment="1">
      <alignment horizontal="center" vertical="center"/>
    </xf>
    <xf numFmtId="164" fontId="43" fillId="0" borderId="44" xfId="46" applyNumberFormat="1" applyBorder="1" applyAlignment="1">
      <alignment horizontal="center" vertical="center"/>
    </xf>
    <xf numFmtId="1" fontId="29" fillId="0" borderId="15" xfId="0" applyNumberFormat="1" applyFont="1" applyBorder="1" applyAlignment="1">
      <alignment horizontal="center" vertical="center"/>
    </xf>
    <xf numFmtId="0" fontId="43" fillId="0" borderId="12" xfId="46" applyFill="1" applyBorder="1" applyAlignment="1">
      <alignment vertical="center"/>
    </xf>
    <xf numFmtId="2" fontId="6" fillId="29" borderId="18" xfId="0" applyNumberFormat="1" applyFont="1" applyFill="1" applyBorder="1" applyAlignment="1">
      <alignment horizontal="center" vertical="center"/>
    </xf>
    <xf numFmtId="0" fontId="54" fillId="0" borderId="16" xfId="46" applyFont="1" applyFill="1" applyBorder="1" applyAlignment="1">
      <alignment vertical="center"/>
    </xf>
    <xf numFmtId="165" fontId="38" fillId="0" borderId="16" xfId="0" applyNumberFormat="1" applyFont="1" applyBorder="1" applyAlignment="1">
      <alignment horizontal="center" vertical="center"/>
    </xf>
    <xf numFmtId="165" fontId="38" fillId="0" borderId="12" xfId="44" applyNumberFormat="1" applyFont="1" applyBorder="1" applyAlignment="1">
      <alignment horizontal="center" vertical="center"/>
    </xf>
    <xf numFmtId="165" fontId="6" fillId="29" borderId="48" xfId="0" applyNumberFormat="1" applyFont="1" applyFill="1" applyBorder="1" applyAlignment="1">
      <alignment horizontal="left" vertical="center"/>
    </xf>
    <xf numFmtId="1" fontId="6" fillId="29" borderId="18" xfId="0" applyNumberFormat="1" applyFont="1" applyFill="1" applyBorder="1" applyAlignment="1">
      <alignment vertical="center"/>
    </xf>
    <xf numFmtId="1" fontId="6" fillId="29" borderId="49" xfId="0" applyNumberFormat="1" applyFont="1" applyFill="1" applyBorder="1" applyAlignment="1">
      <alignment vertical="center"/>
    </xf>
    <xf numFmtId="165" fontId="4" fillId="0" borderId="31" xfId="0" applyNumberFormat="1" applyFont="1" applyBorder="1" applyAlignment="1">
      <alignment horizontal="center"/>
    </xf>
    <xf numFmtId="165" fontId="4" fillId="0" borderId="32" xfId="0" applyNumberFormat="1" applyFont="1" applyBorder="1" applyAlignment="1">
      <alignment horizontal="center"/>
    </xf>
    <xf numFmtId="165" fontId="4" fillId="0" borderId="36" xfId="0" applyNumberFormat="1" applyFont="1" applyBorder="1"/>
    <xf numFmtId="165" fontId="4" fillId="0" borderId="0" xfId="0" applyNumberFormat="1" applyFont="1" applyBorder="1"/>
    <xf numFmtId="165" fontId="36" fillId="0" borderId="0" xfId="0" applyNumberFormat="1" applyFont="1" applyBorder="1" applyAlignment="1">
      <alignment horizontal="center"/>
    </xf>
    <xf numFmtId="165" fontId="4" fillId="0" borderId="11" xfId="0" applyNumberFormat="1" applyFont="1" applyBorder="1" applyAlignment="1">
      <alignment horizontal="center"/>
    </xf>
    <xf numFmtId="165" fontId="4" fillId="0" borderId="24" xfId="0" applyNumberFormat="1" applyFont="1" applyBorder="1" applyAlignment="1">
      <alignment horizontal="center"/>
    </xf>
    <xf numFmtId="165" fontId="4" fillId="31" borderId="32" xfId="0" applyNumberFormat="1" applyFont="1" applyFill="1" applyBorder="1" applyAlignment="1">
      <alignment horizontal="center"/>
    </xf>
    <xf numFmtId="165" fontId="4" fillId="31" borderId="10" xfId="0" applyNumberFormat="1" applyFont="1" applyFill="1" applyBorder="1" applyAlignment="1">
      <alignment horizontal="center"/>
    </xf>
    <xf numFmtId="1" fontId="4" fillId="0" borderId="32" xfId="0" applyNumberFormat="1" applyFont="1" applyBorder="1" applyAlignment="1">
      <alignment horizontal="center"/>
    </xf>
    <xf numFmtId="1" fontId="4" fillId="0" borderId="36" xfId="0" applyNumberFormat="1" applyFont="1" applyBorder="1"/>
    <xf numFmtId="1" fontId="4" fillId="0" borderId="0" xfId="0" applyNumberFormat="1" applyFont="1" applyBorder="1"/>
    <xf numFmtId="1" fontId="36" fillId="0" borderId="0" xfId="0" applyNumberFormat="1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1" fontId="4" fillId="0" borderId="24" xfId="0" applyNumberFormat="1" applyFont="1" applyBorder="1" applyAlignment="1">
      <alignment horizontal="center"/>
    </xf>
    <xf numFmtId="164" fontId="4" fillId="0" borderId="32" xfId="0" applyNumberFormat="1" applyFont="1" applyBorder="1" applyAlignment="1">
      <alignment horizontal="center"/>
    </xf>
    <xf numFmtId="164" fontId="4" fillId="0" borderId="36" xfId="0" applyNumberFormat="1" applyFont="1" applyBorder="1"/>
    <xf numFmtId="164" fontId="4" fillId="0" borderId="0" xfId="0" applyNumberFormat="1" applyFont="1" applyBorder="1"/>
    <xf numFmtId="164" fontId="36" fillId="0" borderId="0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0" borderId="24" xfId="0" applyNumberFormat="1" applyFont="1" applyBorder="1" applyAlignment="1">
      <alignment horizontal="center"/>
    </xf>
    <xf numFmtId="165" fontId="0" fillId="0" borderId="12" xfId="0" applyNumberFormat="1" applyBorder="1" applyAlignment="1">
      <alignment horizontal="center" vertical="center"/>
    </xf>
    <xf numFmtId="165" fontId="0" fillId="0" borderId="43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2" fontId="6" fillId="29" borderId="58" xfId="0" applyNumberFormat="1" applyFont="1" applyFill="1" applyBorder="1" applyAlignment="1">
      <alignment horizontal="center" vertical="center"/>
    </xf>
    <xf numFmtId="0" fontId="5" fillId="0" borderId="0" xfId="0" applyFont="1"/>
    <xf numFmtId="0" fontId="8" fillId="0" borderId="0" xfId="0" applyFont="1"/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38" fillId="30" borderId="37" xfId="44" applyFont="1" applyFill="1" applyBorder="1" applyAlignment="1">
      <alignment horizontal="center" vertical="center"/>
    </xf>
    <xf numFmtId="0" fontId="38" fillId="30" borderId="36" xfId="0" applyFont="1" applyFill="1" applyBorder="1" applyAlignment="1">
      <alignment horizontal="center" vertical="center"/>
    </xf>
    <xf numFmtId="0" fontId="38" fillId="30" borderId="37" xfId="44" applyFont="1" applyFill="1" applyBorder="1" applyAlignment="1">
      <alignment horizontal="center" vertical="center" wrapText="1"/>
    </xf>
    <xf numFmtId="0" fontId="39" fillId="30" borderId="36" xfId="0" applyFont="1" applyFill="1" applyBorder="1" applyAlignment="1">
      <alignment horizontal="center" vertical="center" wrapText="1"/>
    </xf>
    <xf numFmtId="9" fontId="38" fillId="30" borderId="16" xfId="44" applyNumberFormat="1" applyFont="1" applyFill="1" applyBorder="1" applyAlignment="1">
      <alignment horizontal="center" vertical="center"/>
    </xf>
    <xf numFmtId="0" fontId="38" fillId="30" borderId="19" xfId="0" applyFont="1" applyFill="1" applyBorder="1" applyAlignment="1">
      <alignment horizontal="center" vertical="center"/>
    </xf>
    <xf numFmtId="0" fontId="38" fillId="30" borderId="17" xfId="0" applyFont="1" applyFill="1" applyBorder="1" applyAlignment="1">
      <alignment horizontal="center" vertical="center"/>
    </xf>
    <xf numFmtId="0" fontId="38" fillId="30" borderId="17" xfId="44" applyFont="1" applyFill="1" applyBorder="1" applyAlignment="1">
      <alignment horizontal="center" vertical="center"/>
    </xf>
    <xf numFmtId="0" fontId="38" fillId="30" borderId="12" xfId="44" applyFont="1" applyFill="1" applyBorder="1" applyAlignment="1">
      <alignment vertical="center"/>
    </xf>
    <xf numFmtId="0" fontId="38" fillId="30" borderId="16" xfId="44" applyFont="1" applyFill="1" applyBorder="1" applyAlignment="1">
      <alignment vertical="center"/>
    </xf>
    <xf numFmtId="9" fontId="38" fillId="30" borderId="12" xfId="44" applyNumberFormat="1" applyFont="1" applyFill="1" applyBorder="1" applyAlignment="1">
      <alignment horizontal="center" vertical="center"/>
    </xf>
    <xf numFmtId="0" fontId="33" fillId="30" borderId="16" xfId="0" applyFont="1" applyFill="1" applyBorder="1" applyAlignment="1">
      <alignment horizontal="center" vertical="center" wrapText="1"/>
    </xf>
    <xf numFmtId="0" fontId="33" fillId="30" borderId="17" xfId="0" applyFont="1" applyFill="1" applyBorder="1" applyAlignment="1">
      <alignment horizontal="center" vertical="center" wrapText="1"/>
    </xf>
    <xf numFmtId="0" fontId="6" fillId="30" borderId="47" xfId="0" applyFont="1" applyFill="1" applyBorder="1" applyAlignment="1">
      <alignment horizontal="center" vertical="center"/>
    </xf>
    <xf numFmtId="0" fontId="6" fillId="30" borderId="10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wrapText="1"/>
    </xf>
  </cellXfs>
  <cellStyles count="6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Hyperlink 2" xfId="54" xr:uid="{0BA0D485-4FF4-4A90-8ADC-A641491978F9}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2 2" xfId="50" xr:uid="{39C55EB9-F845-4216-868B-E6AC86488EE8}"/>
    <cellStyle name="Normal 2 2 2" xfId="59" xr:uid="{BBB41443-72B3-47F8-8EE9-952A73386BF1}"/>
    <cellStyle name="Normal 2 2 3" xfId="52" xr:uid="{CCA755AC-CB94-4F5F-AFCC-43A0395B935D}"/>
    <cellStyle name="Normal 2 3" xfId="47" xr:uid="{49C33076-1209-474E-B482-62FE347900FD}"/>
    <cellStyle name="Normal 2 3 2" xfId="60" xr:uid="{80D8D087-D1E2-46DE-AA63-C216A72D4B16}"/>
    <cellStyle name="Normal 2 3 3" xfId="53" xr:uid="{13E7B9E6-22D4-4A5C-A35F-4743EB85D9EB}"/>
    <cellStyle name="Normal 2 4" xfId="58" xr:uid="{760A564D-D118-4CB2-8CE7-83245476EAC4}"/>
    <cellStyle name="Normal 2 5" xfId="51" xr:uid="{22B0904B-07F4-4015-B00F-5B268FC7775E}"/>
    <cellStyle name="Normal 3" xfId="45" xr:uid="{00000000-0005-0000-0000-000027000000}"/>
    <cellStyle name="Normal 3 2" xfId="61" xr:uid="{318B1EE0-FE51-494B-A9D2-5FA89922481A}"/>
    <cellStyle name="Normal 3 3" xfId="55" xr:uid="{763B54B0-0A9D-471E-AF3C-22B982D930D8}"/>
    <cellStyle name="Normal 4" xfId="49" xr:uid="{A1A07759-2198-42BE-98A0-DFAC83972CC1}"/>
    <cellStyle name="Normal 4 2" xfId="56" xr:uid="{A5DAE28F-39F8-4309-86AE-1E43B2FDA7AD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Percent 2" xfId="48" xr:uid="{5A83A482-559E-47F4-A866-AE8566181AC3}"/>
    <cellStyle name="Percent 2 2" xfId="57" xr:uid="{0193C4C1-3393-4A34-818B-C132B24F5D4E}"/>
    <cellStyle name="Title" xfId="39" builtinId="15" customBuiltin="1"/>
    <cellStyle name="Total" xfId="40" builtinId="25" customBuiltin="1"/>
    <cellStyle name="Warning Text" xfId="41" builtinId="11" customBuiltin="1"/>
  </cellStyles>
  <dxfs count="22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13</xdr:col>
      <xdr:colOff>125887</xdr:colOff>
      <xdr:row>12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3EF0F2-D6C3-C2A4-D43A-3515BBA08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16002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29</xdr:row>
      <xdr:rowOff>0</xdr:rowOff>
    </xdr:from>
    <xdr:to>
      <xdr:col>9</xdr:col>
      <xdr:colOff>402669</xdr:colOff>
      <xdr:row>34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FFAA91-3EC9-2E60-709C-328DF89C4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4795921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715</xdr:row>
      <xdr:rowOff>0</xdr:rowOff>
    </xdr:from>
    <xdr:to>
      <xdr:col>9</xdr:col>
      <xdr:colOff>402669</xdr:colOff>
      <xdr:row>720</xdr:row>
      <xdr:rowOff>76321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C4D603-0264-77BE-E208-6C3C4A6707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18338377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7</xdr:col>
      <xdr:colOff>335437</xdr:colOff>
      <xdr:row>12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088F4D-FC1A-7962-2DE9-75CDECC71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657350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10</xdr:col>
      <xdr:colOff>383062</xdr:colOff>
      <xdr:row>36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BC99DA-F713-D9A1-EA53-1A1D4D5C1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610350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0</xdr:rowOff>
    </xdr:from>
    <xdr:to>
      <xdr:col>2</xdr:col>
      <xdr:colOff>5097937</xdr:colOff>
      <xdr:row>29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D02899-22DC-6575-8CF0-518CF505C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6672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2</xdr:col>
      <xdr:colOff>5097937</xdr:colOff>
      <xdr:row>40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827244-59F9-036E-C2B4-CFA935059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8770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8</xdr:col>
      <xdr:colOff>620626</xdr:colOff>
      <xdr:row>35</xdr:row>
      <xdr:rowOff>211644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54128B-D1B1-C920-9DBB-F8AE787E06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882" y="7765676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347684</xdr:colOff>
      <xdr:row>38</xdr:row>
      <xdr:rowOff>67568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994E86-A307-BEAC-403D-97555CC970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8393" y="5442857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155</xdr:row>
      <xdr:rowOff>0</xdr:rowOff>
    </xdr:from>
    <xdr:to>
      <xdr:col>9</xdr:col>
      <xdr:colOff>402669</xdr:colOff>
      <xdr:row>160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1D5E55-0D4B-5041-B0B9-3EA61F0C6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6541886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15</xdr:row>
      <xdr:rowOff>0</xdr:rowOff>
    </xdr:from>
    <xdr:to>
      <xdr:col>9</xdr:col>
      <xdr:colOff>402669</xdr:colOff>
      <xdr:row>20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EFBBA1-DC00-E834-7213-0A276B33D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556711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6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2" customFormat="1" ht="21" customHeight="1">
      <c r="A1" s="78"/>
      <c r="B1" s="214" t="s">
        <v>315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</row>
    <row r="2" spans="1:13" s="46" customFormat="1" ht="15" customHeight="1">
      <c r="A2" s="47"/>
      <c r="B2" s="216" t="s">
        <v>2</v>
      </c>
      <c r="C2" s="218" t="s">
        <v>59</v>
      </c>
      <c r="D2" s="220" t="s">
        <v>60</v>
      </c>
      <c r="E2" s="221"/>
      <c r="F2" s="221"/>
      <c r="G2" s="221"/>
      <c r="H2" s="222"/>
      <c r="I2" s="223" t="s">
        <v>61</v>
      </c>
      <c r="J2" s="224"/>
      <c r="K2" s="225"/>
      <c r="L2" s="226" t="s">
        <v>62</v>
      </c>
      <c r="M2" s="226"/>
    </row>
    <row r="3" spans="1:13" s="46" customFormat="1" ht="15" customHeight="1">
      <c r="A3" s="47"/>
      <c r="B3" s="217"/>
      <c r="C3" s="219"/>
      <c r="D3" s="170" t="s">
        <v>70</v>
      </c>
      <c r="E3" s="170" t="s">
        <v>63</v>
      </c>
      <c r="F3" s="170" t="s">
        <v>64</v>
      </c>
      <c r="G3" s="170" t="s">
        <v>65</v>
      </c>
      <c r="H3" s="170" t="s">
        <v>66</v>
      </c>
      <c r="I3" s="171" t="s">
        <v>67</v>
      </c>
      <c r="J3" s="170" t="s">
        <v>68</v>
      </c>
      <c r="K3" s="172" t="s">
        <v>69</v>
      </c>
      <c r="L3" s="170" t="s">
        <v>57</v>
      </c>
      <c r="M3" s="170" t="s">
        <v>58</v>
      </c>
    </row>
    <row r="4" spans="1:13" s="46" customFormat="1" ht="15" customHeight="1">
      <c r="A4" s="47"/>
      <c r="B4" s="184" t="s">
        <v>141</v>
      </c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6"/>
    </row>
    <row r="5" spans="1:13" ht="15" customHeight="1">
      <c r="A5" s="47"/>
      <c r="B5" s="181" t="s">
        <v>142</v>
      </c>
      <c r="C5" s="182">
        <v>0.31180459770114949</v>
      </c>
      <c r="D5" s="183">
        <v>1.0823159796820577E-2</v>
      </c>
      <c r="E5" s="183">
        <v>0.29015827810750833</v>
      </c>
      <c r="F5" s="183">
        <v>0.33345091729479065</v>
      </c>
      <c r="G5" s="183">
        <v>0.27933511831068775</v>
      </c>
      <c r="H5" s="183">
        <v>0.34427407709161123</v>
      </c>
      <c r="I5" s="81">
        <v>3.4711354087196888E-2</v>
      </c>
      <c r="J5" s="82">
        <v>6.9422708174393777E-2</v>
      </c>
      <c r="K5" s="83">
        <v>0.10413406226159067</v>
      </c>
      <c r="L5" s="183">
        <v>0.29621436781609201</v>
      </c>
      <c r="M5" s="183">
        <v>0.32739482758620697</v>
      </c>
    </row>
    <row r="6" spans="1:13" ht="15" customHeight="1">
      <c r="B6" s="212" t="s">
        <v>316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5">
    <cfRule type="expression" dxfId="21" priority="69">
      <formula>IF(PG_IsBlnkRowRout*PG_IsBlnkRowRoutNext=1,TRUE,FALSE)</formula>
    </cfRule>
  </conditionalFormatting>
  <hyperlinks>
    <hyperlink ref="B5" location="'Fire Assay'!$A$4" display="'Fire Assay'!$A$4" xr:uid="{6FD288E3-4CE3-4A5E-8D91-2ADE1F48B4F3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20538-A7F5-4DB7-8CB4-D21D9E813661}">
  <sheetPr codeName="Sheet14"/>
  <dimension ref="A1:BN115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48" bestFit="1" customWidth="1"/>
    <col min="66" max="16384" width="9.140625" style="2"/>
  </cols>
  <sheetData>
    <row r="1" spans="1:66" ht="15">
      <c r="B1" s="8" t="s">
        <v>257</v>
      </c>
      <c r="BM1" s="27" t="s">
        <v>194</v>
      </c>
    </row>
    <row r="2" spans="1:66" ht="15">
      <c r="A2" s="24" t="s">
        <v>94</v>
      </c>
      <c r="B2" s="18" t="s">
        <v>95</v>
      </c>
      <c r="C2" s="15" t="s">
        <v>96</v>
      </c>
      <c r="D2" s="16" t="s">
        <v>186</v>
      </c>
      <c r="E2" s="14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7">
        <v>1</v>
      </c>
    </row>
    <row r="3" spans="1:66">
      <c r="A3" s="29"/>
      <c r="B3" s="19" t="s">
        <v>144</v>
      </c>
      <c r="C3" s="9" t="s">
        <v>144</v>
      </c>
      <c r="D3" s="10" t="s">
        <v>97</v>
      </c>
      <c r="E3" s="14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7" t="s">
        <v>1</v>
      </c>
    </row>
    <row r="4" spans="1:66">
      <c r="A4" s="29"/>
      <c r="B4" s="19"/>
      <c r="C4" s="9"/>
      <c r="D4" s="10" t="s">
        <v>87</v>
      </c>
      <c r="E4" s="14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7">
        <v>3</v>
      </c>
    </row>
    <row r="5" spans="1:66">
      <c r="A5" s="29"/>
      <c r="B5" s="19"/>
      <c r="C5" s="9"/>
      <c r="D5" s="25"/>
      <c r="E5" s="14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7">
        <v>3</v>
      </c>
    </row>
    <row r="6" spans="1:66">
      <c r="A6" s="29"/>
      <c r="B6" s="18">
        <v>1</v>
      </c>
      <c r="C6" s="14">
        <v>1</v>
      </c>
      <c r="D6" s="188">
        <v>0.09</v>
      </c>
      <c r="E6" s="189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90"/>
      <c r="AW6" s="190"/>
      <c r="AX6" s="190"/>
      <c r="AY6" s="190"/>
      <c r="AZ6" s="190"/>
      <c r="BA6" s="190"/>
      <c r="BB6" s="190"/>
      <c r="BC6" s="190"/>
      <c r="BD6" s="190"/>
      <c r="BE6" s="190"/>
      <c r="BF6" s="190"/>
      <c r="BG6" s="190"/>
      <c r="BH6" s="190"/>
      <c r="BI6" s="190"/>
      <c r="BJ6" s="190"/>
      <c r="BK6" s="190"/>
      <c r="BL6" s="190"/>
      <c r="BM6" s="191">
        <v>1</v>
      </c>
    </row>
    <row r="7" spans="1:66">
      <c r="A7" s="29"/>
      <c r="B7" s="19">
        <v>1</v>
      </c>
      <c r="C7" s="9">
        <v>2</v>
      </c>
      <c r="D7" s="23">
        <v>0.08</v>
      </c>
      <c r="E7" s="189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90"/>
      <c r="AW7" s="190"/>
      <c r="AX7" s="190"/>
      <c r="AY7" s="190"/>
      <c r="AZ7" s="190"/>
      <c r="BA7" s="190"/>
      <c r="BB7" s="190"/>
      <c r="BC7" s="190"/>
      <c r="BD7" s="190"/>
      <c r="BE7" s="190"/>
      <c r="BF7" s="190"/>
      <c r="BG7" s="190"/>
      <c r="BH7" s="190"/>
      <c r="BI7" s="190"/>
      <c r="BJ7" s="190"/>
      <c r="BK7" s="190"/>
      <c r="BL7" s="190"/>
      <c r="BM7" s="191">
        <v>8</v>
      </c>
    </row>
    <row r="8" spans="1:66">
      <c r="A8" s="29"/>
      <c r="B8" s="20" t="s">
        <v>180</v>
      </c>
      <c r="C8" s="12"/>
      <c r="D8" s="193">
        <v>8.4999999999999992E-2</v>
      </c>
      <c r="E8" s="189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90"/>
      <c r="AW8" s="190"/>
      <c r="AX8" s="190"/>
      <c r="AY8" s="190"/>
      <c r="AZ8" s="190"/>
      <c r="BA8" s="190"/>
      <c r="BB8" s="190"/>
      <c r="BC8" s="190"/>
      <c r="BD8" s="190"/>
      <c r="BE8" s="190"/>
      <c r="BF8" s="190"/>
      <c r="BG8" s="190"/>
      <c r="BH8" s="190"/>
      <c r="BI8" s="190"/>
      <c r="BJ8" s="190"/>
      <c r="BK8" s="190"/>
      <c r="BL8" s="190"/>
      <c r="BM8" s="191">
        <v>16</v>
      </c>
    </row>
    <row r="9" spans="1:66">
      <c r="A9" s="29"/>
      <c r="B9" s="3" t="s">
        <v>181</v>
      </c>
      <c r="C9" s="28"/>
      <c r="D9" s="23">
        <v>8.4999999999999992E-2</v>
      </c>
      <c r="E9" s="189"/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90"/>
      <c r="BB9" s="190"/>
      <c r="BC9" s="190"/>
      <c r="BD9" s="190"/>
      <c r="BE9" s="190"/>
      <c r="BF9" s="190"/>
      <c r="BG9" s="190"/>
      <c r="BH9" s="190"/>
      <c r="BI9" s="190"/>
      <c r="BJ9" s="190"/>
      <c r="BK9" s="190"/>
      <c r="BL9" s="190"/>
      <c r="BM9" s="191">
        <v>8.5000000000000006E-2</v>
      </c>
      <c r="BN9" s="27"/>
    </row>
    <row r="10" spans="1:66">
      <c r="A10" s="29"/>
      <c r="B10" s="3" t="s">
        <v>182</v>
      </c>
      <c r="C10" s="28"/>
      <c r="D10" s="23">
        <v>7.0710678118654719E-3</v>
      </c>
      <c r="E10" s="189"/>
      <c r="F10" s="190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90"/>
      <c r="BB10" s="190"/>
      <c r="BC10" s="190"/>
      <c r="BD10" s="190"/>
      <c r="BE10" s="190"/>
      <c r="BF10" s="190"/>
      <c r="BG10" s="190"/>
      <c r="BH10" s="190"/>
      <c r="BI10" s="190"/>
      <c r="BJ10" s="190"/>
      <c r="BK10" s="190"/>
      <c r="BL10" s="190"/>
      <c r="BM10" s="191">
        <v>14</v>
      </c>
    </row>
    <row r="11" spans="1:66">
      <c r="A11" s="29"/>
      <c r="B11" s="3" t="s">
        <v>75</v>
      </c>
      <c r="C11" s="28"/>
      <c r="D11" s="13">
        <v>8.3189033080770261E-2</v>
      </c>
      <c r="E11" s="14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49"/>
    </row>
    <row r="12" spans="1:66">
      <c r="A12" s="29"/>
      <c r="B12" s="3" t="s">
        <v>183</v>
      </c>
      <c r="C12" s="28"/>
      <c r="D12" s="13">
        <v>-1.1102230246251565E-16</v>
      </c>
      <c r="E12" s="14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49"/>
    </row>
    <row r="13" spans="1:66">
      <c r="A13" s="29"/>
      <c r="B13" s="44" t="s">
        <v>184</v>
      </c>
      <c r="C13" s="45"/>
      <c r="D13" s="43" t="s">
        <v>185</v>
      </c>
      <c r="E13" s="14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49"/>
    </row>
    <row r="14" spans="1:66">
      <c r="B14" s="30"/>
      <c r="C14" s="20"/>
      <c r="D14" s="20"/>
      <c r="BM14" s="49"/>
    </row>
    <row r="15" spans="1:66" ht="15">
      <c r="B15" s="8" t="s">
        <v>258</v>
      </c>
      <c r="BM15" s="27" t="s">
        <v>194</v>
      </c>
    </row>
    <row r="16" spans="1:66" ht="15">
      <c r="A16" s="24" t="s">
        <v>50</v>
      </c>
      <c r="B16" s="18" t="s">
        <v>95</v>
      </c>
      <c r="C16" s="15" t="s">
        <v>96</v>
      </c>
      <c r="D16" s="16" t="s">
        <v>186</v>
      </c>
      <c r="E16" s="14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7">
        <v>1</v>
      </c>
    </row>
    <row r="17" spans="1:65">
      <c r="A17" s="29"/>
      <c r="B17" s="19" t="s">
        <v>144</v>
      </c>
      <c r="C17" s="9" t="s">
        <v>144</v>
      </c>
      <c r="D17" s="10" t="s">
        <v>97</v>
      </c>
      <c r="E17" s="14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7" t="s">
        <v>1</v>
      </c>
    </row>
    <row r="18" spans="1:65">
      <c r="A18" s="29"/>
      <c r="B18" s="19"/>
      <c r="C18" s="9"/>
      <c r="D18" s="10" t="s">
        <v>87</v>
      </c>
      <c r="E18" s="14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7">
        <v>3</v>
      </c>
    </row>
    <row r="19" spans="1:65">
      <c r="A19" s="29"/>
      <c r="B19" s="19"/>
      <c r="C19" s="9"/>
      <c r="D19" s="25"/>
      <c r="E19" s="14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7">
        <v>3</v>
      </c>
    </row>
    <row r="20" spans="1:65">
      <c r="A20" s="29"/>
      <c r="B20" s="18">
        <v>1</v>
      </c>
      <c r="C20" s="14">
        <v>1</v>
      </c>
      <c r="D20" s="188">
        <v>0.08</v>
      </c>
      <c r="E20" s="189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90"/>
      <c r="AH20" s="190"/>
      <c r="AI20" s="190"/>
      <c r="AJ20" s="190"/>
      <c r="AK20" s="190"/>
      <c r="AL20" s="190"/>
      <c r="AM20" s="190"/>
      <c r="AN20" s="190"/>
      <c r="AO20" s="190"/>
      <c r="AP20" s="190"/>
      <c r="AQ20" s="190"/>
      <c r="AR20" s="190"/>
      <c r="AS20" s="190"/>
      <c r="AT20" s="190"/>
      <c r="AU20" s="190"/>
      <c r="AV20" s="190"/>
      <c r="AW20" s="190"/>
      <c r="AX20" s="190"/>
      <c r="AY20" s="190"/>
      <c r="AZ20" s="190"/>
      <c r="BA20" s="190"/>
      <c r="BB20" s="190"/>
      <c r="BC20" s="190"/>
      <c r="BD20" s="190"/>
      <c r="BE20" s="190"/>
      <c r="BF20" s="190"/>
      <c r="BG20" s="190"/>
      <c r="BH20" s="190"/>
      <c r="BI20" s="190"/>
      <c r="BJ20" s="190"/>
      <c r="BK20" s="190"/>
      <c r="BL20" s="190"/>
      <c r="BM20" s="191">
        <v>1</v>
      </c>
    </row>
    <row r="21" spans="1:65">
      <c r="A21" s="29"/>
      <c r="B21" s="19">
        <v>1</v>
      </c>
      <c r="C21" s="9">
        <v>2</v>
      </c>
      <c r="D21" s="23">
        <v>7.0000000000000007E-2</v>
      </c>
      <c r="E21" s="189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0"/>
      <c r="AG21" s="190"/>
      <c r="AH21" s="190"/>
      <c r="AI21" s="190"/>
      <c r="AJ21" s="190"/>
      <c r="AK21" s="190"/>
      <c r="AL21" s="190"/>
      <c r="AM21" s="190"/>
      <c r="AN21" s="190"/>
      <c r="AO21" s="190"/>
      <c r="AP21" s="190"/>
      <c r="AQ21" s="190"/>
      <c r="AR21" s="190"/>
      <c r="AS21" s="190"/>
      <c r="AT21" s="190"/>
      <c r="AU21" s="190"/>
      <c r="AV21" s="190"/>
      <c r="AW21" s="190"/>
      <c r="AX21" s="190"/>
      <c r="AY21" s="190"/>
      <c r="AZ21" s="190"/>
      <c r="BA21" s="190"/>
      <c r="BB21" s="190"/>
      <c r="BC21" s="190"/>
      <c r="BD21" s="190"/>
      <c r="BE21" s="190"/>
      <c r="BF21" s="190"/>
      <c r="BG21" s="190"/>
      <c r="BH21" s="190"/>
      <c r="BI21" s="190"/>
      <c r="BJ21" s="190"/>
      <c r="BK21" s="190"/>
      <c r="BL21" s="190"/>
      <c r="BM21" s="191">
        <v>8</v>
      </c>
    </row>
    <row r="22" spans="1:65">
      <c r="A22" s="29"/>
      <c r="B22" s="20" t="s">
        <v>180</v>
      </c>
      <c r="C22" s="12"/>
      <c r="D22" s="193">
        <v>7.5000000000000011E-2</v>
      </c>
      <c r="E22" s="189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0"/>
      <c r="AF22" s="190"/>
      <c r="AG22" s="190"/>
      <c r="AH22" s="190"/>
      <c r="AI22" s="190"/>
      <c r="AJ22" s="190"/>
      <c r="AK22" s="190"/>
      <c r="AL22" s="190"/>
      <c r="AM22" s="190"/>
      <c r="AN22" s="190"/>
      <c r="AO22" s="190"/>
      <c r="AP22" s="190"/>
      <c r="AQ22" s="190"/>
      <c r="AR22" s="190"/>
      <c r="AS22" s="190"/>
      <c r="AT22" s="190"/>
      <c r="AU22" s="190"/>
      <c r="AV22" s="190"/>
      <c r="AW22" s="190"/>
      <c r="AX22" s="190"/>
      <c r="AY22" s="190"/>
      <c r="AZ22" s="190"/>
      <c r="BA22" s="190"/>
      <c r="BB22" s="190"/>
      <c r="BC22" s="190"/>
      <c r="BD22" s="190"/>
      <c r="BE22" s="190"/>
      <c r="BF22" s="190"/>
      <c r="BG22" s="190"/>
      <c r="BH22" s="190"/>
      <c r="BI22" s="190"/>
      <c r="BJ22" s="190"/>
      <c r="BK22" s="190"/>
      <c r="BL22" s="190"/>
      <c r="BM22" s="191">
        <v>16</v>
      </c>
    </row>
    <row r="23" spans="1:65">
      <c r="A23" s="29"/>
      <c r="B23" s="3" t="s">
        <v>181</v>
      </c>
      <c r="C23" s="28"/>
      <c r="D23" s="23">
        <v>7.5000000000000011E-2</v>
      </c>
      <c r="E23" s="189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0"/>
      <c r="AI23" s="190"/>
      <c r="AJ23" s="190"/>
      <c r="AK23" s="190"/>
      <c r="AL23" s="190"/>
      <c r="AM23" s="190"/>
      <c r="AN23" s="190"/>
      <c r="AO23" s="190"/>
      <c r="AP23" s="190"/>
      <c r="AQ23" s="190"/>
      <c r="AR23" s="190"/>
      <c r="AS23" s="190"/>
      <c r="AT23" s="190"/>
      <c r="AU23" s="190"/>
      <c r="AV23" s="190"/>
      <c r="AW23" s="190"/>
      <c r="AX23" s="190"/>
      <c r="AY23" s="190"/>
      <c r="AZ23" s="190"/>
      <c r="BA23" s="190"/>
      <c r="BB23" s="190"/>
      <c r="BC23" s="190"/>
      <c r="BD23" s="190"/>
      <c r="BE23" s="190"/>
      <c r="BF23" s="190"/>
      <c r="BG23" s="190"/>
      <c r="BH23" s="190"/>
      <c r="BI23" s="190"/>
      <c r="BJ23" s="190"/>
      <c r="BK23" s="190"/>
      <c r="BL23" s="190"/>
      <c r="BM23" s="191">
        <v>7.4999999999999997E-2</v>
      </c>
    </row>
    <row r="24" spans="1:65">
      <c r="A24" s="29"/>
      <c r="B24" s="3" t="s">
        <v>182</v>
      </c>
      <c r="C24" s="28"/>
      <c r="D24" s="23">
        <v>7.0710678118654719E-3</v>
      </c>
      <c r="E24" s="189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90"/>
      <c r="AF24" s="190"/>
      <c r="AG24" s="190"/>
      <c r="AH24" s="190"/>
      <c r="AI24" s="190"/>
      <c r="AJ24" s="190"/>
      <c r="AK24" s="190"/>
      <c r="AL24" s="190"/>
      <c r="AM24" s="190"/>
      <c r="AN24" s="190"/>
      <c r="AO24" s="190"/>
      <c r="AP24" s="190"/>
      <c r="AQ24" s="190"/>
      <c r="AR24" s="190"/>
      <c r="AS24" s="190"/>
      <c r="AT24" s="190"/>
      <c r="AU24" s="190"/>
      <c r="AV24" s="190"/>
      <c r="AW24" s="190"/>
      <c r="AX24" s="190"/>
      <c r="AY24" s="190"/>
      <c r="AZ24" s="190"/>
      <c r="BA24" s="190"/>
      <c r="BB24" s="190"/>
      <c r="BC24" s="190"/>
      <c r="BD24" s="190"/>
      <c r="BE24" s="190"/>
      <c r="BF24" s="190"/>
      <c r="BG24" s="190"/>
      <c r="BH24" s="190"/>
      <c r="BI24" s="190"/>
      <c r="BJ24" s="190"/>
      <c r="BK24" s="190"/>
      <c r="BL24" s="190"/>
      <c r="BM24" s="191">
        <v>14</v>
      </c>
    </row>
    <row r="25" spans="1:65">
      <c r="A25" s="29"/>
      <c r="B25" s="3" t="s">
        <v>75</v>
      </c>
      <c r="C25" s="28"/>
      <c r="D25" s="13">
        <v>9.428090415820628E-2</v>
      </c>
      <c r="E25" s="14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49"/>
    </row>
    <row r="26" spans="1:65">
      <c r="A26" s="29"/>
      <c r="B26" s="3" t="s">
        <v>183</v>
      </c>
      <c r="C26" s="28"/>
      <c r="D26" s="13">
        <v>2.2204460492503131E-16</v>
      </c>
      <c r="E26" s="14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49"/>
    </row>
    <row r="27" spans="1:65">
      <c r="A27" s="29"/>
      <c r="B27" s="44" t="s">
        <v>184</v>
      </c>
      <c r="C27" s="45"/>
      <c r="D27" s="43" t="s">
        <v>185</v>
      </c>
      <c r="E27" s="14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49"/>
    </row>
    <row r="28" spans="1:65">
      <c r="B28" s="30"/>
      <c r="C28" s="20"/>
      <c r="D28" s="20"/>
      <c r="BM28" s="49"/>
    </row>
    <row r="29" spans="1:65">
      <c r="BM29" s="49"/>
    </row>
    <row r="30" spans="1:65">
      <c r="BM30" s="49"/>
    </row>
    <row r="31" spans="1:65">
      <c r="BM31" s="49"/>
    </row>
    <row r="32" spans="1:65">
      <c r="BM32" s="49"/>
    </row>
    <row r="33" spans="65:65">
      <c r="BM33" s="49"/>
    </row>
    <row r="34" spans="65:65">
      <c r="BM34" s="49"/>
    </row>
    <row r="35" spans="65:65">
      <c r="BM35" s="49"/>
    </row>
    <row r="36" spans="65:65">
      <c r="BM36" s="49"/>
    </row>
    <row r="37" spans="65:65">
      <c r="BM37" s="49"/>
    </row>
    <row r="38" spans="65:65">
      <c r="BM38" s="49"/>
    </row>
    <row r="39" spans="65:65">
      <c r="BM39" s="49"/>
    </row>
    <row r="40" spans="65:65">
      <c r="BM40" s="49"/>
    </row>
    <row r="41" spans="65:65">
      <c r="BM41" s="49"/>
    </row>
    <row r="42" spans="65:65">
      <c r="BM42" s="49"/>
    </row>
    <row r="43" spans="65:65">
      <c r="BM43" s="49"/>
    </row>
    <row r="44" spans="65:65">
      <c r="BM44" s="49"/>
    </row>
    <row r="45" spans="65:65">
      <c r="BM45" s="49"/>
    </row>
    <row r="46" spans="65:65">
      <c r="BM46" s="49"/>
    </row>
    <row r="47" spans="65:65">
      <c r="BM47" s="49"/>
    </row>
    <row r="48" spans="65:65">
      <c r="BM48" s="49"/>
    </row>
    <row r="49" spans="65:65">
      <c r="BM49" s="49"/>
    </row>
    <row r="50" spans="65:65">
      <c r="BM50" s="49"/>
    </row>
    <row r="51" spans="65:65">
      <c r="BM51" s="49"/>
    </row>
    <row r="52" spans="65:65">
      <c r="BM52" s="49"/>
    </row>
    <row r="53" spans="65:65">
      <c r="BM53" s="49"/>
    </row>
    <row r="54" spans="65:65">
      <c r="BM54" s="49"/>
    </row>
    <row r="55" spans="65:65">
      <c r="BM55" s="49"/>
    </row>
    <row r="56" spans="65:65">
      <c r="BM56" s="49"/>
    </row>
    <row r="57" spans="65:65">
      <c r="BM57" s="49"/>
    </row>
    <row r="58" spans="65:65">
      <c r="BM58" s="49"/>
    </row>
    <row r="59" spans="65:65">
      <c r="BM59" s="49"/>
    </row>
    <row r="60" spans="65:65">
      <c r="BM60" s="49"/>
    </row>
    <row r="61" spans="65:65">
      <c r="BM61" s="49"/>
    </row>
    <row r="62" spans="65:65">
      <c r="BM62" s="49"/>
    </row>
    <row r="63" spans="65:65">
      <c r="BM63" s="49"/>
    </row>
    <row r="64" spans="65:65">
      <c r="BM64" s="49"/>
    </row>
    <row r="65" spans="65:65">
      <c r="BM65" s="49"/>
    </row>
    <row r="66" spans="65:65">
      <c r="BM66" s="49"/>
    </row>
    <row r="67" spans="65:65">
      <c r="BM67" s="49"/>
    </row>
    <row r="68" spans="65:65">
      <c r="BM68" s="49"/>
    </row>
    <row r="69" spans="65:65">
      <c r="BM69" s="49"/>
    </row>
    <row r="70" spans="65:65">
      <c r="BM70" s="49"/>
    </row>
    <row r="71" spans="65:65">
      <c r="BM71" s="49"/>
    </row>
    <row r="72" spans="65:65">
      <c r="BM72" s="49"/>
    </row>
    <row r="73" spans="65:65">
      <c r="BM73" s="49"/>
    </row>
    <row r="74" spans="65:65">
      <c r="BM74" s="49"/>
    </row>
    <row r="75" spans="65:65">
      <c r="BM75" s="49"/>
    </row>
    <row r="76" spans="65:65">
      <c r="BM76" s="49"/>
    </row>
    <row r="77" spans="65:65">
      <c r="BM77" s="49"/>
    </row>
    <row r="78" spans="65:65">
      <c r="BM78" s="49"/>
    </row>
    <row r="79" spans="65:65">
      <c r="BM79" s="49"/>
    </row>
    <row r="80" spans="65:65">
      <c r="BM80" s="49"/>
    </row>
    <row r="81" spans="65:65">
      <c r="BM81" s="50"/>
    </row>
    <row r="82" spans="65:65">
      <c r="BM82" s="51"/>
    </row>
    <row r="83" spans="65:65">
      <c r="BM83" s="51"/>
    </row>
    <row r="84" spans="65:65">
      <c r="BM84" s="51"/>
    </row>
    <row r="85" spans="65:65">
      <c r="BM85" s="51"/>
    </row>
    <row r="86" spans="65:65">
      <c r="BM86" s="51"/>
    </row>
    <row r="87" spans="65:65">
      <c r="BM87" s="51"/>
    </row>
    <row r="88" spans="65:65">
      <c r="BM88" s="51"/>
    </row>
    <row r="89" spans="65:65">
      <c r="BM89" s="51"/>
    </row>
    <row r="90" spans="65:65">
      <c r="BM90" s="51"/>
    </row>
    <row r="91" spans="65:65">
      <c r="BM91" s="51"/>
    </row>
    <row r="92" spans="65:65">
      <c r="BM92" s="51"/>
    </row>
    <row r="93" spans="65:65">
      <c r="BM93" s="51"/>
    </row>
    <row r="94" spans="65:65">
      <c r="BM94" s="51"/>
    </row>
    <row r="95" spans="65:65">
      <c r="BM95" s="51"/>
    </row>
    <row r="96" spans="65:65">
      <c r="BM96" s="51"/>
    </row>
    <row r="97" spans="65:65">
      <c r="BM97" s="51"/>
    </row>
    <row r="98" spans="65:65">
      <c r="BM98" s="51"/>
    </row>
    <row r="99" spans="65:65">
      <c r="BM99" s="51"/>
    </row>
    <row r="100" spans="65:65">
      <c r="BM100" s="51"/>
    </row>
    <row r="101" spans="65:65">
      <c r="BM101" s="51"/>
    </row>
    <row r="102" spans="65:65">
      <c r="BM102" s="51"/>
    </row>
    <row r="103" spans="65:65">
      <c r="BM103" s="51"/>
    </row>
    <row r="104" spans="65:65">
      <c r="BM104" s="51"/>
    </row>
    <row r="105" spans="65:65">
      <c r="BM105" s="51"/>
    </row>
    <row r="106" spans="65:65">
      <c r="BM106" s="51"/>
    </row>
    <row r="107" spans="65:65">
      <c r="BM107" s="51"/>
    </row>
    <row r="108" spans="65:65">
      <c r="BM108" s="51"/>
    </row>
    <row r="109" spans="65:65">
      <c r="BM109" s="51"/>
    </row>
    <row r="110" spans="65:65">
      <c r="BM110" s="51"/>
    </row>
    <row r="111" spans="65:65">
      <c r="BM111" s="51"/>
    </row>
    <row r="112" spans="65:65">
      <c r="BM112" s="51"/>
    </row>
    <row r="113" spans="65:65">
      <c r="BM113" s="51"/>
    </row>
    <row r="114" spans="65:65">
      <c r="BM114" s="51"/>
    </row>
    <row r="115" spans="65:65">
      <c r="BM115" s="51"/>
    </row>
  </sheetData>
  <dataConsolidate/>
  <conditionalFormatting sqref="B6:D7 B20:D21">
    <cfRule type="expression" dxfId="5" priority="6">
      <formula>AND($B6&lt;&gt;$B5,NOT(ISBLANK(INDIRECT(Anlyt_LabRefThisCol))))</formula>
    </cfRule>
  </conditionalFormatting>
  <conditionalFormatting sqref="C2:D13 C16:D27">
    <cfRule type="expression" dxfId="4" priority="4" stopIfTrue="1">
      <formula>AND(ISBLANK(INDIRECT(Anlyt_LabRefLastCol)),ISBLANK(INDIRECT(Anlyt_LabRefThisCol)))</formula>
    </cfRule>
    <cfRule type="expression" dxfId="3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711EB-0415-4657-B5C9-F5E985D0CB91}">
  <sheetPr codeName="Sheet15"/>
  <dimension ref="A1:BN801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48" bestFit="1" customWidth="1"/>
    <col min="66" max="16384" width="9.140625" style="2"/>
  </cols>
  <sheetData>
    <row r="1" spans="1:66" ht="15">
      <c r="B1" s="8" t="s">
        <v>259</v>
      </c>
      <c r="BM1" s="27" t="s">
        <v>194</v>
      </c>
    </row>
    <row r="2" spans="1:66" ht="15">
      <c r="A2" s="24" t="s">
        <v>4</v>
      </c>
      <c r="B2" s="18" t="s">
        <v>95</v>
      </c>
      <c r="C2" s="15" t="s">
        <v>96</v>
      </c>
      <c r="D2" s="16" t="s">
        <v>186</v>
      </c>
      <c r="E2" s="14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7">
        <v>1</v>
      </c>
    </row>
    <row r="3" spans="1:66">
      <c r="A3" s="29"/>
      <c r="B3" s="19" t="s">
        <v>144</v>
      </c>
      <c r="C3" s="9" t="s">
        <v>144</v>
      </c>
      <c r="D3" s="10" t="s">
        <v>97</v>
      </c>
      <c r="E3" s="14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7" t="s">
        <v>3</v>
      </c>
    </row>
    <row r="4" spans="1:66">
      <c r="A4" s="29"/>
      <c r="B4" s="19"/>
      <c r="C4" s="9"/>
      <c r="D4" s="10" t="s">
        <v>196</v>
      </c>
      <c r="E4" s="14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7">
        <v>3</v>
      </c>
    </row>
    <row r="5" spans="1:66">
      <c r="A5" s="29"/>
      <c r="B5" s="19"/>
      <c r="C5" s="9"/>
      <c r="D5" s="25"/>
      <c r="E5" s="14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7">
        <v>3</v>
      </c>
    </row>
    <row r="6" spans="1:66">
      <c r="A6" s="29"/>
      <c r="B6" s="18">
        <v>1</v>
      </c>
      <c r="C6" s="14">
        <v>1</v>
      </c>
      <c r="D6" s="194" t="s">
        <v>90</v>
      </c>
      <c r="E6" s="189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90"/>
      <c r="AW6" s="190"/>
      <c r="AX6" s="190"/>
      <c r="AY6" s="190"/>
      <c r="AZ6" s="190"/>
      <c r="BA6" s="190"/>
      <c r="BB6" s="190"/>
      <c r="BC6" s="190"/>
      <c r="BD6" s="190"/>
      <c r="BE6" s="190"/>
      <c r="BF6" s="190"/>
      <c r="BG6" s="190"/>
      <c r="BH6" s="190"/>
      <c r="BI6" s="190"/>
      <c r="BJ6" s="190"/>
      <c r="BK6" s="190"/>
      <c r="BL6" s="190"/>
      <c r="BM6" s="191">
        <v>1</v>
      </c>
    </row>
    <row r="7" spans="1:66">
      <c r="A7" s="29"/>
      <c r="B7" s="19">
        <v>1</v>
      </c>
      <c r="C7" s="9">
        <v>2</v>
      </c>
      <c r="D7" s="195" t="s">
        <v>90</v>
      </c>
      <c r="E7" s="189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90"/>
      <c r="AW7" s="190"/>
      <c r="AX7" s="190"/>
      <c r="AY7" s="190"/>
      <c r="AZ7" s="190"/>
      <c r="BA7" s="190"/>
      <c r="BB7" s="190"/>
      <c r="BC7" s="190"/>
      <c r="BD7" s="190"/>
      <c r="BE7" s="190"/>
      <c r="BF7" s="190"/>
      <c r="BG7" s="190"/>
      <c r="BH7" s="190"/>
      <c r="BI7" s="190"/>
      <c r="BJ7" s="190"/>
      <c r="BK7" s="190"/>
      <c r="BL7" s="190"/>
      <c r="BM7" s="191">
        <v>10</v>
      </c>
    </row>
    <row r="8" spans="1:66">
      <c r="A8" s="29"/>
      <c r="B8" s="20" t="s">
        <v>180</v>
      </c>
      <c r="C8" s="12"/>
      <c r="D8" s="193" t="s">
        <v>310</v>
      </c>
      <c r="E8" s="189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90"/>
      <c r="AW8" s="190"/>
      <c r="AX8" s="190"/>
      <c r="AY8" s="190"/>
      <c r="AZ8" s="190"/>
      <c r="BA8" s="190"/>
      <c r="BB8" s="190"/>
      <c r="BC8" s="190"/>
      <c r="BD8" s="190"/>
      <c r="BE8" s="190"/>
      <c r="BF8" s="190"/>
      <c r="BG8" s="190"/>
      <c r="BH8" s="190"/>
      <c r="BI8" s="190"/>
      <c r="BJ8" s="190"/>
      <c r="BK8" s="190"/>
      <c r="BL8" s="190"/>
      <c r="BM8" s="191">
        <v>16</v>
      </c>
    </row>
    <row r="9" spans="1:66">
      <c r="A9" s="29"/>
      <c r="B9" s="3" t="s">
        <v>181</v>
      </c>
      <c r="C9" s="28"/>
      <c r="D9" s="23" t="s">
        <v>310</v>
      </c>
      <c r="E9" s="189"/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90"/>
      <c r="BB9" s="190"/>
      <c r="BC9" s="190"/>
      <c r="BD9" s="190"/>
      <c r="BE9" s="190"/>
      <c r="BF9" s="190"/>
      <c r="BG9" s="190"/>
      <c r="BH9" s="190"/>
      <c r="BI9" s="190"/>
      <c r="BJ9" s="190"/>
      <c r="BK9" s="190"/>
      <c r="BL9" s="190"/>
      <c r="BM9" s="191" t="s">
        <v>90</v>
      </c>
      <c r="BN9" s="27"/>
    </row>
    <row r="10" spans="1:66">
      <c r="A10" s="29"/>
      <c r="B10" s="3" t="s">
        <v>182</v>
      </c>
      <c r="C10" s="28"/>
      <c r="D10" s="23" t="s">
        <v>310</v>
      </c>
      <c r="E10" s="189"/>
      <c r="F10" s="190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90"/>
      <c r="BB10" s="190"/>
      <c r="BC10" s="190"/>
      <c r="BD10" s="190"/>
      <c r="BE10" s="190"/>
      <c r="BF10" s="190"/>
      <c r="BG10" s="190"/>
      <c r="BH10" s="190"/>
      <c r="BI10" s="190"/>
      <c r="BJ10" s="190"/>
      <c r="BK10" s="190"/>
      <c r="BL10" s="190"/>
      <c r="BM10" s="191">
        <v>16</v>
      </c>
    </row>
    <row r="11" spans="1:66">
      <c r="A11" s="29"/>
      <c r="B11" s="3" t="s">
        <v>75</v>
      </c>
      <c r="C11" s="28"/>
      <c r="D11" s="13" t="s">
        <v>310</v>
      </c>
      <c r="E11" s="14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49"/>
    </row>
    <row r="12" spans="1:66">
      <c r="A12" s="29"/>
      <c r="B12" s="3" t="s">
        <v>183</v>
      </c>
      <c r="C12" s="28"/>
      <c r="D12" s="13" t="s">
        <v>310</v>
      </c>
      <c r="E12" s="14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49"/>
    </row>
    <row r="13" spans="1:66">
      <c r="A13" s="29"/>
      <c r="B13" s="44" t="s">
        <v>184</v>
      </c>
      <c r="C13" s="45"/>
      <c r="D13" s="43" t="s">
        <v>185</v>
      </c>
      <c r="E13" s="14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49"/>
    </row>
    <row r="14" spans="1:66">
      <c r="B14" s="30"/>
      <c r="C14" s="20"/>
      <c r="D14" s="20"/>
      <c r="BM14" s="49"/>
    </row>
    <row r="15" spans="1:66" ht="15">
      <c r="B15" s="8" t="s">
        <v>260</v>
      </c>
      <c r="BM15" s="27" t="s">
        <v>194</v>
      </c>
    </row>
    <row r="16" spans="1:66" ht="15">
      <c r="A16" s="24" t="s">
        <v>7</v>
      </c>
      <c r="B16" s="18" t="s">
        <v>95</v>
      </c>
      <c r="C16" s="15" t="s">
        <v>96</v>
      </c>
      <c r="D16" s="16" t="s">
        <v>186</v>
      </c>
      <c r="E16" s="14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7">
        <v>1</v>
      </c>
    </row>
    <row r="17" spans="1:65">
      <c r="A17" s="29"/>
      <c r="B17" s="19" t="s">
        <v>144</v>
      </c>
      <c r="C17" s="9" t="s">
        <v>144</v>
      </c>
      <c r="D17" s="10" t="s">
        <v>97</v>
      </c>
      <c r="E17" s="14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7" t="s">
        <v>3</v>
      </c>
    </row>
    <row r="18" spans="1:65">
      <c r="A18" s="29"/>
      <c r="B18" s="19"/>
      <c r="C18" s="9"/>
      <c r="D18" s="10" t="s">
        <v>196</v>
      </c>
      <c r="E18" s="14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7">
        <v>0</v>
      </c>
    </row>
    <row r="19" spans="1:65">
      <c r="A19" s="29"/>
      <c r="B19" s="19"/>
      <c r="C19" s="9"/>
      <c r="D19" s="25"/>
      <c r="E19" s="14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7">
        <v>0</v>
      </c>
    </row>
    <row r="20" spans="1:65">
      <c r="A20" s="29"/>
      <c r="B20" s="18">
        <v>1</v>
      </c>
      <c r="C20" s="14">
        <v>1</v>
      </c>
      <c r="D20" s="196">
        <v>94.2</v>
      </c>
      <c r="E20" s="197"/>
      <c r="F20" s="198"/>
      <c r="G20" s="198"/>
      <c r="H20" s="198"/>
      <c r="I20" s="198"/>
      <c r="J20" s="198"/>
      <c r="K20" s="198"/>
      <c r="L20" s="198"/>
      <c r="M20" s="198"/>
      <c r="N20" s="198"/>
      <c r="O20" s="198"/>
      <c r="P20" s="198"/>
      <c r="Q20" s="198"/>
      <c r="R20" s="198"/>
      <c r="S20" s="198"/>
      <c r="T20" s="198"/>
      <c r="U20" s="198"/>
      <c r="V20" s="198"/>
      <c r="W20" s="198"/>
      <c r="X20" s="198"/>
      <c r="Y20" s="198"/>
      <c r="Z20" s="198"/>
      <c r="AA20" s="198"/>
      <c r="AB20" s="198"/>
      <c r="AC20" s="198"/>
      <c r="AD20" s="198"/>
      <c r="AE20" s="198"/>
      <c r="AF20" s="198"/>
      <c r="AG20" s="198"/>
      <c r="AH20" s="198"/>
      <c r="AI20" s="198"/>
      <c r="AJ20" s="198"/>
      <c r="AK20" s="198"/>
      <c r="AL20" s="198"/>
      <c r="AM20" s="198"/>
      <c r="AN20" s="198"/>
      <c r="AO20" s="198"/>
      <c r="AP20" s="198"/>
      <c r="AQ20" s="198"/>
      <c r="AR20" s="198"/>
      <c r="AS20" s="198"/>
      <c r="AT20" s="198"/>
      <c r="AU20" s="198"/>
      <c r="AV20" s="198"/>
      <c r="AW20" s="198"/>
      <c r="AX20" s="198"/>
      <c r="AY20" s="198"/>
      <c r="AZ20" s="198"/>
      <c r="BA20" s="198"/>
      <c r="BB20" s="198"/>
      <c r="BC20" s="198"/>
      <c r="BD20" s="198"/>
      <c r="BE20" s="198"/>
      <c r="BF20" s="198"/>
      <c r="BG20" s="198"/>
      <c r="BH20" s="198"/>
      <c r="BI20" s="198"/>
      <c r="BJ20" s="198"/>
      <c r="BK20" s="198"/>
      <c r="BL20" s="198"/>
      <c r="BM20" s="199">
        <v>1</v>
      </c>
    </row>
    <row r="21" spans="1:65">
      <c r="A21" s="29"/>
      <c r="B21" s="19">
        <v>1</v>
      </c>
      <c r="C21" s="9">
        <v>2</v>
      </c>
      <c r="D21" s="200">
        <v>96.8</v>
      </c>
      <c r="E21" s="197"/>
      <c r="F21" s="198"/>
      <c r="G21" s="198"/>
      <c r="H21" s="198"/>
      <c r="I21" s="198"/>
      <c r="J21" s="198"/>
      <c r="K21" s="198"/>
      <c r="L21" s="198"/>
      <c r="M21" s="198"/>
      <c r="N21" s="198"/>
      <c r="O21" s="198"/>
      <c r="P21" s="198"/>
      <c r="Q21" s="198"/>
      <c r="R21" s="198"/>
      <c r="S21" s="198"/>
      <c r="T21" s="198"/>
      <c r="U21" s="198"/>
      <c r="V21" s="198"/>
      <c r="W21" s="198"/>
      <c r="X21" s="198"/>
      <c r="Y21" s="198"/>
      <c r="Z21" s="198"/>
      <c r="AA21" s="198"/>
      <c r="AB21" s="198"/>
      <c r="AC21" s="198"/>
      <c r="AD21" s="198"/>
      <c r="AE21" s="198"/>
      <c r="AF21" s="198"/>
      <c r="AG21" s="198"/>
      <c r="AH21" s="198"/>
      <c r="AI21" s="198"/>
      <c r="AJ21" s="198"/>
      <c r="AK21" s="198"/>
      <c r="AL21" s="198"/>
      <c r="AM21" s="198"/>
      <c r="AN21" s="198"/>
      <c r="AO21" s="198"/>
      <c r="AP21" s="198"/>
      <c r="AQ21" s="198"/>
      <c r="AR21" s="198"/>
      <c r="AS21" s="198"/>
      <c r="AT21" s="198"/>
      <c r="AU21" s="198"/>
      <c r="AV21" s="198"/>
      <c r="AW21" s="198"/>
      <c r="AX21" s="198"/>
      <c r="AY21" s="198"/>
      <c r="AZ21" s="198"/>
      <c r="BA21" s="198"/>
      <c r="BB21" s="198"/>
      <c r="BC21" s="198"/>
      <c r="BD21" s="198"/>
      <c r="BE21" s="198"/>
      <c r="BF21" s="198"/>
      <c r="BG21" s="198"/>
      <c r="BH21" s="198"/>
      <c r="BI21" s="198"/>
      <c r="BJ21" s="198"/>
      <c r="BK21" s="198"/>
      <c r="BL21" s="198"/>
      <c r="BM21" s="199">
        <v>11</v>
      </c>
    </row>
    <row r="22" spans="1:65">
      <c r="A22" s="29"/>
      <c r="B22" s="20" t="s">
        <v>180</v>
      </c>
      <c r="C22" s="12"/>
      <c r="D22" s="201">
        <v>95.5</v>
      </c>
      <c r="E22" s="197"/>
      <c r="F22" s="198"/>
      <c r="G22" s="198"/>
      <c r="H22" s="198"/>
      <c r="I22" s="198"/>
      <c r="J22" s="198"/>
      <c r="K22" s="198"/>
      <c r="L22" s="198"/>
      <c r="M22" s="198"/>
      <c r="N22" s="198"/>
      <c r="O22" s="198"/>
      <c r="P22" s="198"/>
      <c r="Q22" s="198"/>
      <c r="R22" s="198"/>
      <c r="S22" s="198"/>
      <c r="T22" s="198"/>
      <c r="U22" s="198"/>
      <c r="V22" s="198"/>
      <c r="W22" s="198"/>
      <c r="X22" s="198"/>
      <c r="Y22" s="198"/>
      <c r="Z22" s="198"/>
      <c r="AA22" s="198"/>
      <c r="AB22" s="198"/>
      <c r="AC22" s="198"/>
      <c r="AD22" s="198"/>
      <c r="AE22" s="198"/>
      <c r="AF22" s="198"/>
      <c r="AG22" s="198"/>
      <c r="AH22" s="198"/>
      <c r="AI22" s="198"/>
      <c r="AJ22" s="198"/>
      <c r="AK22" s="198"/>
      <c r="AL22" s="198"/>
      <c r="AM22" s="198"/>
      <c r="AN22" s="198"/>
      <c r="AO22" s="198"/>
      <c r="AP22" s="198"/>
      <c r="AQ22" s="198"/>
      <c r="AR22" s="198"/>
      <c r="AS22" s="198"/>
      <c r="AT22" s="198"/>
      <c r="AU22" s="198"/>
      <c r="AV22" s="198"/>
      <c r="AW22" s="198"/>
      <c r="AX22" s="198"/>
      <c r="AY22" s="198"/>
      <c r="AZ22" s="198"/>
      <c r="BA22" s="198"/>
      <c r="BB22" s="198"/>
      <c r="BC22" s="198"/>
      <c r="BD22" s="198"/>
      <c r="BE22" s="198"/>
      <c r="BF22" s="198"/>
      <c r="BG22" s="198"/>
      <c r="BH22" s="198"/>
      <c r="BI22" s="198"/>
      <c r="BJ22" s="198"/>
      <c r="BK22" s="198"/>
      <c r="BL22" s="198"/>
      <c r="BM22" s="199">
        <v>16</v>
      </c>
    </row>
    <row r="23" spans="1:65">
      <c r="A23" s="29"/>
      <c r="B23" s="3" t="s">
        <v>181</v>
      </c>
      <c r="C23" s="28"/>
      <c r="D23" s="200">
        <v>95.5</v>
      </c>
      <c r="E23" s="197"/>
      <c r="F23" s="198"/>
      <c r="G23" s="198"/>
      <c r="H23" s="198"/>
      <c r="I23" s="198"/>
      <c r="J23" s="198"/>
      <c r="K23" s="198"/>
      <c r="L23" s="198"/>
      <c r="M23" s="198"/>
      <c r="N23" s="198"/>
      <c r="O23" s="198"/>
      <c r="P23" s="198"/>
      <c r="Q23" s="198"/>
      <c r="R23" s="198"/>
      <c r="S23" s="198"/>
      <c r="T23" s="198"/>
      <c r="U23" s="198"/>
      <c r="V23" s="198"/>
      <c r="W23" s="198"/>
      <c r="X23" s="198"/>
      <c r="Y23" s="198"/>
      <c r="Z23" s="198"/>
      <c r="AA23" s="198"/>
      <c r="AB23" s="198"/>
      <c r="AC23" s="198"/>
      <c r="AD23" s="198"/>
      <c r="AE23" s="198"/>
      <c r="AF23" s="198"/>
      <c r="AG23" s="198"/>
      <c r="AH23" s="198"/>
      <c r="AI23" s="198"/>
      <c r="AJ23" s="198"/>
      <c r="AK23" s="198"/>
      <c r="AL23" s="198"/>
      <c r="AM23" s="198"/>
      <c r="AN23" s="198"/>
      <c r="AO23" s="198"/>
      <c r="AP23" s="198"/>
      <c r="AQ23" s="198"/>
      <c r="AR23" s="198"/>
      <c r="AS23" s="198"/>
      <c r="AT23" s="198"/>
      <c r="AU23" s="198"/>
      <c r="AV23" s="198"/>
      <c r="AW23" s="198"/>
      <c r="AX23" s="198"/>
      <c r="AY23" s="198"/>
      <c r="AZ23" s="198"/>
      <c r="BA23" s="198"/>
      <c r="BB23" s="198"/>
      <c r="BC23" s="198"/>
      <c r="BD23" s="198"/>
      <c r="BE23" s="198"/>
      <c r="BF23" s="198"/>
      <c r="BG23" s="198"/>
      <c r="BH23" s="198"/>
      <c r="BI23" s="198"/>
      <c r="BJ23" s="198"/>
      <c r="BK23" s="198"/>
      <c r="BL23" s="198"/>
      <c r="BM23" s="199">
        <v>95.5</v>
      </c>
    </row>
    <row r="24" spans="1:65">
      <c r="A24" s="29"/>
      <c r="B24" s="3" t="s">
        <v>182</v>
      </c>
      <c r="C24" s="28"/>
      <c r="D24" s="200">
        <v>1.8384776310850195</v>
      </c>
      <c r="E24" s="197"/>
      <c r="F24" s="198"/>
      <c r="G24" s="198"/>
      <c r="H24" s="198"/>
      <c r="I24" s="198"/>
      <c r="J24" s="198"/>
      <c r="K24" s="198"/>
      <c r="L24" s="198"/>
      <c r="M24" s="198"/>
      <c r="N24" s="198"/>
      <c r="O24" s="198"/>
      <c r="P24" s="198"/>
      <c r="Q24" s="198"/>
      <c r="R24" s="198"/>
      <c r="S24" s="198"/>
      <c r="T24" s="198"/>
      <c r="U24" s="198"/>
      <c r="V24" s="198"/>
      <c r="W24" s="198"/>
      <c r="X24" s="198"/>
      <c r="Y24" s="198"/>
      <c r="Z24" s="198"/>
      <c r="AA24" s="198"/>
      <c r="AB24" s="198"/>
      <c r="AC24" s="198"/>
      <c r="AD24" s="198"/>
      <c r="AE24" s="198"/>
      <c r="AF24" s="198"/>
      <c r="AG24" s="198"/>
      <c r="AH24" s="198"/>
      <c r="AI24" s="198"/>
      <c r="AJ24" s="198"/>
      <c r="AK24" s="198"/>
      <c r="AL24" s="198"/>
      <c r="AM24" s="198"/>
      <c r="AN24" s="198"/>
      <c r="AO24" s="198"/>
      <c r="AP24" s="198"/>
      <c r="AQ24" s="198"/>
      <c r="AR24" s="198"/>
      <c r="AS24" s="198"/>
      <c r="AT24" s="198"/>
      <c r="AU24" s="198"/>
      <c r="AV24" s="198"/>
      <c r="AW24" s="198"/>
      <c r="AX24" s="198"/>
      <c r="AY24" s="198"/>
      <c r="AZ24" s="198"/>
      <c r="BA24" s="198"/>
      <c r="BB24" s="198"/>
      <c r="BC24" s="198"/>
      <c r="BD24" s="198"/>
      <c r="BE24" s="198"/>
      <c r="BF24" s="198"/>
      <c r="BG24" s="198"/>
      <c r="BH24" s="198"/>
      <c r="BI24" s="198"/>
      <c r="BJ24" s="198"/>
      <c r="BK24" s="198"/>
      <c r="BL24" s="198"/>
      <c r="BM24" s="199">
        <v>17</v>
      </c>
    </row>
    <row r="25" spans="1:65">
      <c r="A25" s="29"/>
      <c r="B25" s="3" t="s">
        <v>75</v>
      </c>
      <c r="C25" s="28"/>
      <c r="D25" s="13">
        <v>1.9251074671047325E-2</v>
      </c>
      <c r="E25" s="14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49"/>
    </row>
    <row r="26" spans="1:65">
      <c r="A26" s="29"/>
      <c r="B26" s="3" t="s">
        <v>183</v>
      </c>
      <c r="C26" s="28"/>
      <c r="D26" s="13">
        <v>0</v>
      </c>
      <c r="E26" s="14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49"/>
    </row>
    <row r="27" spans="1:65">
      <c r="A27" s="29"/>
      <c r="B27" s="44" t="s">
        <v>184</v>
      </c>
      <c r="C27" s="45"/>
      <c r="D27" s="43" t="s">
        <v>185</v>
      </c>
      <c r="E27" s="14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49"/>
    </row>
    <row r="28" spans="1:65">
      <c r="B28" s="30"/>
      <c r="C28" s="20"/>
      <c r="D28" s="20"/>
      <c r="BM28" s="49"/>
    </row>
    <row r="29" spans="1:65" ht="15">
      <c r="B29" s="8" t="s">
        <v>261</v>
      </c>
      <c r="BM29" s="27" t="s">
        <v>194</v>
      </c>
    </row>
    <row r="30" spans="1:65" ht="15">
      <c r="A30" s="24" t="s">
        <v>10</v>
      </c>
      <c r="B30" s="18" t="s">
        <v>95</v>
      </c>
      <c r="C30" s="15" t="s">
        <v>96</v>
      </c>
      <c r="D30" s="16" t="s">
        <v>186</v>
      </c>
      <c r="E30" s="14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27">
        <v>1</v>
      </c>
    </row>
    <row r="31" spans="1:65">
      <c r="A31" s="29"/>
      <c r="B31" s="19" t="s">
        <v>144</v>
      </c>
      <c r="C31" s="9" t="s">
        <v>144</v>
      </c>
      <c r="D31" s="10" t="s">
        <v>97</v>
      </c>
      <c r="E31" s="14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27" t="s">
        <v>3</v>
      </c>
    </row>
    <row r="32" spans="1:65">
      <c r="A32" s="29"/>
      <c r="B32" s="19"/>
      <c r="C32" s="9"/>
      <c r="D32" s="10" t="s">
        <v>196</v>
      </c>
      <c r="E32" s="14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27">
        <v>0</v>
      </c>
    </row>
    <row r="33" spans="1:65">
      <c r="A33" s="29"/>
      <c r="B33" s="19"/>
      <c r="C33" s="9"/>
      <c r="D33" s="25"/>
      <c r="E33" s="14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27">
        <v>0</v>
      </c>
    </row>
    <row r="34" spans="1:65">
      <c r="A34" s="29"/>
      <c r="B34" s="18">
        <v>1</v>
      </c>
      <c r="C34" s="14">
        <v>1</v>
      </c>
      <c r="D34" s="196">
        <v>540</v>
      </c>
      <c r="E34" s="197"/>
      <c r="F34" s="198"/>
      <c r="G34" s="198"/>
      <c r="H34" s="198"/>
      <c r="I34" s="198"/>
      <c r="J34" s="198"/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V34" s="198"/>
      <c r="W34" s="198"/>
      <c r="X34" s="198"/>
      <c r="Y34" s="198"/>
      <c r="Z34" s="198"/>
      <c r="AA34" s="198"/>
      <c r="AB34" s="198"/>
      <c r="AC34" s="198"/>
      <c r="AD34" s="198"/>
      <c r="AE34" s="198"/>
      <c r="AF34" s="198"/>
      <c r="AG34" s="198"/>
      <c r="AH34" s="198"/>
      <c r="AI34" s="198"/>
      <c r="AJ34" s="198"/>
      <c r="AK34" s="198"/>
      <c r="AL34" s="198"/>
      <c r="AM34" s="198"/>
      <c r="AN34" s="198"/>
      <c r="AO34" s="198"/>
      <c r="AP34" s="198"/>
      <c r="AQ34" s="198"/>
      <c r="AR34" s="198"/>
      <c r="AS34" s="198"/>
      <c r="AT34" s="198"/>
      <c r="AU34" s="198"/>
      <c r="AV34" s="198"/>
      <c r="AW34" s="198"/>
      <c r="AX34" s="198"/>
      <c r="AY34" s="198"/>
      <c r="AZ34" s="198"/>
      <c r="BA34" s="198"/>
      <c r="BB34" s="198"/>
      <c r="BC34" s="198"/>
      <c r="BD34" s="198"/>
      <c r="BE34" s="198"/>
      <c r="BF34" s="198"/>
      <c r="BG34" s="198"/>
      <c r="BH34" s="198"/>
      <c r="BI34" s="198"/>
      <c r="BJ34" s="198"/>
      <c r="BK34" s="198"/>
      <c r="BL34" s="198"/>
      <c r="BM34" s="199">
        <v>1</v>
      </c>
    </row>
    <row r="35" spans="1:65">
      <c r="A35" s="29"/>
      <c r="B35" s="19">
        <v>1</v>
      </c>
      <c r="C35" s="9">
        <v>2</v>
      </c>
      <c r="D35" s="200">
        <v>550</v>
      </c>
      <c r="E35" s="197"/>
      <c r="F35" s="198"/>
      <c r="G35" s="198"/>
      <c r="H35" s="198"/>
      <c r="I35" s="198"/>
      <c r="J35" s="198"/>
      <c r="K35" s="198"/>
      <c r="L35" s="198"/>
      <c r="M35" s="198"/>
      <c r="N35" s="198"/>
      <c r="O35" s="198"/>
      <c r="P35" s="198"/>
      <c r="Q35" s="198"/>
      <c r="R35" s="198"/>
      <c r="S35" s="198"/>
      <c r="T35" s="198"/>
      <c r="U35" s="198"/>
      <c r="V35" s="198"/>
      <c r="W35" s="198"/>
      <c r="X35" s="198"/>
      <c r="Y35" s="198"/>
      <c r="Z35" s="198"/>
      <c r="AA35" s="198"/>
      <c r="AB35" s="198"/>
      <c r="AC35" s="198"/>
      <c r="AD35" s="198"/>
      <c r="AE35" s="198"/>
      <c r="AF35" s="198"/>
      <c r="AG35" s="198"/>
      <c r="AH35" s="198"/>
      <c r="AI35" s="198"/>
      <c r="AJ35" s="198"/>
      <c r="AK35" s="198"/>
      <c r="AL35" s="198"/>
      <c r="AM35" s="198"/>
      <c r="AN35" s="198"/>
      <c r="AO35" s="198"/>
      <c r="AP35" s="198"/>
      <c r="AQ35" s="198"/>
      <c r="AR35" s="198"/>
      <c r="AS35" s="198"/>
      <c r="AT35" s="198"/>
      <c r="AU35" s="198"/>
      <c r="AV35" s="198"/>
      <c r="AW35" s="198"/>
      <c r="AX35" s="198"/>
      <c r="AY35" s="198"/>
      <c r="AZ35" s="198"/>
      <c r="BA35" s="198"/>
      <c r="BB35" s="198"/>
      <c r="BC35" s="198"/>
      <c r="BD35" s="198"/>
      <c r="BE35" s="198"/>
      <c r="BF35" s="198"/>
      <c r="BG35" s="198"/>
      <c r="BH35" s="198"/>
      <c r="BI35" s="198"/>
      <c r="BJ35" s="198"/>
      <c r="BK35" s="198"/>
      <c r="BL35" s="198"/>
      <c r="BM35" s="199">
        <v>12</v>
      </c>
    </row>
    <row r="36" spans="1:65">
      <c r="A36" s="29"/>
      <c r="B36" s="20" t="s">
        <v>180</v>
      </c>
      <c r="C36" s="12"/>
      <c r="D36" s="201">
        <v>545</v>
      </c>
      <c r="E36" s="197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8"/>
      <c r="U36" s="198"/>
      <c r="V36" s="198"/>
      <c r="W36" s="198"/>
      <c r="X36" s="198"/>
      <c r="Y36" s="198"/>
      <c r="Z36" s="198"/>
      <c r="AA36" s="198"/>
      <c r="AB36" s="198"/>
      <c r="AC36" s="198"/>
      <c r="AD36" s="198"/>
      <c r="AE36" s="198"/>
      <c r="AF36" s="198"/>
      <c r="AG36" s="198"/>
      <c r="AH36" s="198"/>
      <c r="AI36" s="198"/>
      <c r="AJ36" s="198"/>
      <c r="AK36" s="198"/>
      <c r="AL36" s="198"/>
      <c r="AM36" s="198"/>
      <c r="AN36" s="198"/>
      <c r="AO36" s="198"/>
      <c r="AP36" s="198"/>
      <c r="AQ36" s="198"/>
      <c r="AR36" s="198"/>
      <c r="AS36" s="198"/>
      <c r="AT36" s="198"/>
      <c r="AU36" s="198"/>
      <c r="AV36" s="198"/>
      <c r="AW36" s="198"/>
      <c r="AX36" s="198"/>
      <c r="AY36" s="198"/>
      <c r="AZ36" s="198"/>
      <c r="BA36" s="198"/>
      <c r="BB36" s="198"/>
      <c r="BC36" s="198"/>
      <c r="BD36" s="198"/>
      <c r="BE36" s="198"/>
      <c r="BF36" s="198"/>
      <c r="BG36" s="198"/>
      <c r="BH36" s="198"/>
      <c r="BI36" s="198"/>
      <c r="BJ36" s="198"/>
      <c r="BK36" s="198"/>
      <c r="BL36" s="198"/>
      <c r="BM36" s="199">
        <v>16</v>
      </c>
    </row>
    <row r="37" spans="1:65">
      <c r="A37" s="29"/>
      <c r="B37" s="3" t="s">
        <v>181</v>
      </c>
      <c r="C37" s="28"/>
      <c r="D37" s="200">
        <v>545</v>
      </c>
      <c r="E37" s="197"/>
      <c r="F37" s="198"/>
      <c r="G37" s="198"/>
      <c r="H37" s="198"/>
      <c r="I37" s="198"/>
      <c r="J37" s="198"/>
      <c r="K37" s="198"/>
      <c r="L37" s="198"/>
      <c r="M37" s="198"/>
      <c r="N37" s="198"/>
      <c r="O37" s="198"/>
      <c r="P37" s="198"/>
      <c r="Q37" s="198"/>
      <c r="R37" s="198"/>
      <c r="S37" s="198"/>
      <c r="T37" s="198"/>
      <c r="U37" s="198"/>
      <c r="V37" s="198"/>
      <c r="W37" s="198"/>
      <c r="X37" s="198"/>
      <c r="Y37" s="198"/>
      <c r="Z37" s="198"/>
      <c r="AA37" s="198"/>
      <c r="AB37" s="198"/>
      <c r="AC37" s="198"/>
      <c r="AD37" s="198"/>
      <c r="AE37" s="198"/>
      <c r="AF37" s="198"/>
      <c r="AG37" s="198"/>
      <c r="AH37" s="198"/>
      <c r="AI37" s="198"/>
      <c r="AJ37" s="198"/>
      <c r="AK37" s="198"/>
      <c r="AL37" s="198"/>
      <c r="AM37" s="198"/>
      <c r="AN37" s="198"/>
      <c r="AO37" s="198"/>
      <c r="AP37" s="198"/>
      <c r="AQ37" s="198"/>
      <c r="AR37" s="198"/>
      <c r="AS37" s="198"/>
      <c r="AT37" s="198"/>
      <c r="AU37" s="198"/>
      <c r="AV37" s="198"/>
      <c r="AW37" s="198"/>
      <c r="AX37" s="198"/>
      <c r="AY37" s="198"/>
      <c r="AZ37" s="198"/>
      <c r="BA37" s="198"/>
      <c r="BB37" s="198"/>
      <c r="BC37" s="198"/>
      <c r="BD37" s="198"/>
      <c r="BE37" s="198"/>
      <c r="BF37" s="198"/>
      <c r="BG37" s="198"/>
      <c r="BH37" s="198"/>
      <c r="BI37" s="198"/>
      <c r="BJ37" s="198"/>
      <c r="BK37" s="198"/>
      <c r="BL37" s="198"/>
      <c r="BM37" s="199">
        <v>545</v>
      </c>
    </row>
    <row r="38" spans="1:65">
      <c r="A38" s="29"/>
      <c r="B38" s="3" t="s">
        <v>182</v>
      </c>
      <c r="C38" s="28"/>
      <c r="D38" s="200">
        <v>7.0710678118654755</v>
      </c>
      <c r="E38" s="197"/>
      <c r="F38" s="198"/>
      <c r="G38" s="198"/>
      <c r="H38" s="198"/>
      <c r="I38" s="198"/>
      <c r="J38" s="198"/>
      <c r="K38" s="198"/>
      <c r="L38" s="198"/>
      <c r="M38" s="198"/>
      <c r="N38" s="198"/>
      <c r="O38" s="198"/>
      <c r="P38" s="198"/>
      <c r="Q38" s="198"/>
      <c r="R38" s="198"/>
      <c r="S38" s="198"/>
      <c r="T38" s="198"/>
      <c r="U38" s="198"/>
      <c r="V38" s="198"/>
      <c r="W38" s="198"/>
      <c r="X38" s="198"/>
      <c r="Y38" s="198"/>
      <c r="Z38" s="198"/>
      <c r="AA38" s="198"/>
      <c r="AB38" s="198"/>
      <c r="AC38" s="198"/>
      <c r="AD38" s="198"/>
      <c r="AE38" s="198"/>
      <c r="AF38" s="198"/>
      <c r="AG38" s="198"/>
      <c r="AH38" s="198"/>
      <c r="AI38" s="198"/>
      <c r="AJ38" s="198"/>
      <c r="AK38" s="198"/>
      <c r="AL38" s="198"/>
      <c r="AM38" s="198"/>
      <c r="AN38" s="198"/>
      <c r="AO38" s="198"/>
      <c r="AP38" s="198"/>
      <c r="AQ38" s="198"/>
      <c r="AR38" s="198"/>
      <c r="AS38" s="198"/>
      <c r="AT38" s="198"/>
      <c r="AU38" s="198"/>
      <c r="AV38" s="198"/>
      <c r="AW38" s="198"/>
      <c r="AX38" s="198"/>
      <c r="AY38" s="198"/>
      <c r="AZ38" s="198"/>
      <c r="BA38" s="198"/>
      <c r="BB38" s="198"/>
      <c r="BC38" s="198"/>
      <c r="BD38" s="198"/>
      <c r="BE38" s="198"/>
      <c r="BF38" s="198"/>
      <c r="BG38" s="198"/>
      <c r="BH38" s="198"/>
      <c r="BI38" s="198"/>
      <c r="BJ38" s="198"/>
      <c r="BK38" s="198"/>
      <c r="BL38" s="198"/>
      <c r="BM38" s="199">
        <v>18</v>
      </c>
    </row>
    <row r="39" spans="1:65">
      <c r="A39" s="29"/>
      <c r="B39" s="3" t="s">
        <v>75</v>
      </c>
      <c r="C39" s="28"/>
      <c r="D39" s="13">
        <v>1.2974436352046745E-2</v>
      </c>
      <c r="E39" s="14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49"/>
    </row>
    <row r="40" spans="1:65">
      <c r="A40" s="29"/>
      <c r="B40" s="3" t="s">
        <v>183</v>
      </c>
      <c r="C40" s="28"/>
      <c r="D40" s="13">
        <v>0</v>
      </c>
      <c r="E40" s="14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49"/>
    </row>
    <row r="41" spans="1:65">
      <c r="A41" s="29"/>
      <c r="B41" s="44" t="s">
        <v>184</v>
      </c>
      <c r="C41" s="45"/>
      <c r="D41" s="43" t="s">
        <v>185</v>
      </c>
      <c r="E41" s="14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49"/>
    </row>
    <row r="42" spans="1:65">
      <c r="B42" s="30"/>
      <c r="C42" s="20"/>
      <c r="D42" s="20"/>
      <c r="BM42" s="49"/>
    </row>
    <row r="43" spans="1:65" ht="15">
      <c r="B43" s="8" t="s">
        <v>262</v>
      </c>
      <c r="BM43" s="27" t="s">
        <v>194</v>
      </c>
    </row>
    <row r="44" spans="1:65" ht="15">
      <c r="A44" s="24" t="s">
        <v>13</v>
      </c>
      <c r="B44" s="18" t="s">
        <v>95</v>
      </c>
      <c r="C44" s="15" t="s">
        <v>96</v>
      </c>
      <c r="D44" s="16" t="s">
        <v>186</v>
      </c>
      <c r="E44" s="14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7">
        <v>1</v>
      </c>
    </row>
    <row r="45" spans="1:65">
      <c r="A45" s="29"/>
      <c r="B45" s="19" t="s">
        <v>144</v>
      </c>
      <c r="C45" s="9" t="s">
        <v>144</v>
      </c>
      <c r="D45" s="10" t="s">
        <v>97</v>
      </c>
      <c r="E45" s="14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7" t="s">
        <v>3</v>
      </c>
    </row>
    <row r="46" spans="1:65">
      <c r="A46" s="29"/>
      <c r="B46" s="19"/>
      <c r="C46" s="9"/>
      <c r="D46" s="10" t="s">
        <v>196</v>
      </c>
      <c r="E46" s="14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7">
        <v>2</v>
      </c>
    </row>
    <row r="47" spans="1:65">
      <c r="A47" s="29"/>
      <c r="B47" s="19"/>
      <c r="C47" s="9"/>
      <c r="D47" s="25"/>
      <c r="E47" s="14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27">
        <v>2</v>
      </c>
    </row>
    <row r="48" spans="1:65">
      <c r="A48" s="29"/>
      <c r="B48" s="18">
        <v>1</v>
      </c>
      <c r="C48" s="14">
        <v>1</v>
      </c>
      <c r="D48" s="21">
        <v>1.8</v>
      </c>
      <c r="E48" s="14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27">
        <v>1</v>
      </c>
    </row>
    <row r="49" spans="1:65">
      <c r="A49" s="29"/>
      <c r="B49" s="19">
        <v>1</v>
      </c>
      <c r="C49" s="9">
        <v>2</v>
      </c>
      <c r="D49" s="11">
        <v>1.8</v>
      </c>
      <c r="E49" s="14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27">
        <v>13</v>
      </c>
    </row>
    <row r="50" spans="1:65">
      <c r="A50" s="29"/>
      <c r="B50" s="20" t="s">
        <v>180</v>
      </c>
      <c r="C50" s="12"/>
      <c r="D50" s="22">
        <v>1.8</v>
      </c>
      <c r="E50" s="14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27">
        <v>16</v>
      </c>
    </row>
    <row r="51" spans="1:65">
      <c r="A51" s="29"/>
      <c r="B51" s="3" t="s">
        <v>181</v>
      </c>
      <c r="C51" s="28"/>
      <c r="D51" s="11">
        <v>1.8</v>
      </c>
      <c r="E51" s="14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27">
        <v>1.8</v>
      </c>
    </row>
    <row r="52" spans="1:65">
      <c r="A52" s="29"/>
      <c r="B52" s="3" t="s">
        <v>182</v>
      </c>
      <c r="C52" s="28"/>
      <c r="D52" s="23">
        <v>0</v>
      </c>
      <c r="E52" s="14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27">
        <v>19</v>
      </c>
    </row>
    <row r="53" spans="1:65">
      <c r="A53" s="29"/>
      <c r="B53" s="3" t="s">
        <v>75</v>
      </c>
      <c r="C53" s="28"/>
      <c r="D53" s="13">
        <v>0</v>
      </c>
      <c r="E53" s="14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49"/>
    </row>
    <row r="54" spans="1:65">
      <c r="A54" s="29"/>
      <c r="B54" s="3" t="s">
        <v>183</v>
      </c>
      <c r="C54" s="28"/>
      <c r="D54" s="13">
        <v>0</v>
      </c>
      <c r="E54" s="14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49"/>
    </row>
    <row r="55" spans="1:65">
      <c r="A55" s="29"/>
      <c r="B55" s="44" t="s">
        <v>184</v>
      </c>
      <c r="C55" s="45"/>
      <c r="D55" s="43" t="s">
        <v>185</v>
      </c>
      <c r="E55" s="14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49"/>
    </row>
    <row r="56" spans="1:65">
      <c r="B56" s="30"/>
      <c r="C56" s="20"/>
      <c r="D56" s="20"/>
      <c r="BM56" s="49"/>
    </row>
    <row r="57" spans="1:65" ht="15">
      <c r="B57" s="8" t="s">
        <v>263</v>
      </c>
      <c r="BM57" s="27" t="s">
        <v>194</v>
      </c>
    </row>
    <row r="58" spans="1:65" ht="15">
      <c r="A58" s="24" t="s">
        <v>16</v>
      </c>
      <c r="B58" s="18" t="s">
        <v>95</v>
      </c>
      <c r="C58" s="15" t="s">
        <v>96</v>
      </c>
      <c r="D58" s="16" t="s">
        <v>186</v>
      </c>
      <c r="E58" s="14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7">
        <v>1</v>
      </c>
    </row>
    <row r="59" spans="1:65">
      <c r="A59" s="29"/>
      <c r="B59" s="19" t="s">
        <v>144</v>
      </c>
      <c r="C59" s="9" t="s">
        <v>144</v>
      </c>
      <c r="D59" s="10" t="s">
        <v>97</v>
      </c>
      <c r="E59" s="14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7" t="s">
        <v>3</v>
      </c>
    </row>
    <row r="60" spans="1:65">
      <c r="A60" s="29"/>
      <c r="B60" s="19"/>
      <c r="C60" s="9"/>
      <c r="D60" s="10" t="s">
        <v>196</v>
      </c>
      <c r="E60" s="14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7">
        <v>2</v>
      </c>
    </row>
    <row r="61" spans="1:65">
      <c r="A61" s="29"/>
      <c r="B61" s="19"/>
      <c r="C61" s="9"/>
      <c r="D61" s="25"/>
      <c r="E61" s="14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7">
        <v>2</v>
      </c>
    </row>
    <row r="62" spans="1:65">
      <c r="A62" s="29"/>
      <c r="B62" s="18">
        <v>1</v>
      </c>
      <c r="C62" s="14">
        <v>1</v>
      </c>
      <c r="D62" s="21">
        <v>0.22</v>
      </c>
      <c r="E62" s="14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27">
        <v>1</v>
      </c>
    </row>
    <row r="63" spans="1:65">
      <c r="A63" s="29"/>
      <c r="B63" s="19">
        <v>1</v>
      </c>
      <c r="C63" s="9">
        <v>2</v>
      </c>
      <c r="D63" s="11">
        <v>0.22</v>
      </c>
      <c r="E63" s="14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27">
        <v>14</v>
      </c>
    </row>
    <row r="64" spans="1:65">
      <c r="A64" s="29"/>
      <c r="B64" s="20" t="s">
        <v>180</v>
      </c>
      <c r="C64" s="12"/>
      <c r="D64" s="22">
        <v>0.22</v>
      </c>
      <c r="E64" s="14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27">
        <v>16</v>
      </c>
    </row>
    <row r="65" spans="1:65">
      <c r="A65" s="29"/>
      <c r="B65" s="3" t="s">
        <v>181</v>
      </c>
      <c r="C65" s="28"/>
      <c r="D65" s="11">
        <v>0.22</v>
      </c>
      <c r="E65" s="14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27">
        <v>0.22</v>
      </c>
    </row>
    <row r="66" spans="1:65">
      <c r="A66" s="29"/>
      <c r="B66" s="3" t="s">
        <v>182</v>
      </c>
      <c r="C66" s="28"/>
      <c r="D66" s="23">
        <v>0</v>
      </c>
      <c r="E66" s="14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27">
        <v>20</v>
      </c>
    </row>
    <row r="67" spans="1:65">
      <c r="A67" s="29"/>
      <c r="B67" s="3" t="s">
        <v>75</v>
      </c>
      <c r="C67" s="28"/>
      <c r="D67" s="13">
        <v>0</v>
      </c>
      <c r="E67" s="14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49"/>
    </row>
    <row r="68" spans="1:65">
      <c r="A68" s="29"/>
      <c r="B68" s="3" t="s">
        <v>183</v>
      </c>
      <c r="C68" s="28"/>
      <c r="D68" s="13">
        <v>0</v>
      </c>
      <c r="E68" s="14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49"/>
    </row>
    <row r="69" spans="1:65">
      <c r="A69" s="29"/>
      <c r="B69" s="44" t="s">
        <v>184</v>
      </c>
      <c r="C69" s="45"/>
      <c r="D69" s="43" t="s">
        <v>185</v>
      </c>
      <c r="E69" s="14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49"/>
    </row>
    <row r="70" spans="1:65">
      <c r="B70" s="30"/>
      <c r="C70" s="20"/>
      <c r="D70" s="20"/>
      <c r="BM70" s="49"/>
    </row>
    <row r="71" spans="1:65" ht="15">
      <c r="B71" s="8" t="s">
        <v>264</v>
      </c>
      <c r="BM71" s="27" t="s">
        <v>194</v>
      </c>
    </row>
    <row r="72" spans="1:65" ht="15">
      <c r="A72" s="24" t="s">
        <v>19</v>
      </c>
      <c r="B72" s="18" t="s">
        <v>95</v>
      </c>
      <c r="C72" s="15" t="s">
        <v>96</v>
      </c>
      <c r="D72" s="16" t="s">
        <v>186</v>
      </c>
      <c r="E72" s="14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27">
        <v>1</v>
      </c>
    </row>
    <row r="73" spans="1:65">
      <c r="A73" s="29"/>
      <c r="B73" s="19" t="s">
        <v>144</v>
      </c>
      <c r="C73" s="9" t="s">
        <v>144</v>
      </c>
      <c r="D73" s="10" t="s">
        <v>97</v>
      </c>
      <c r="E73" s="14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27" t="s">
        <v>3</v>
      </c>
    </row>
    <row r="74" spans="1:65">
      <c r="A74" s="29"/>
      <c r="B74" s="19"/>
      <c r="C74" s="9"/>
      <c r="D74" s="10" t="s">
        <v>196</v>
      </c>
      <c r="E74" s="14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7">
        <v>2</v>
      </c>
    </row>
    <row r="75" spans="1:65">
      <c r="A75" s="29"/>
      <c r="B75" s="19"/>
      <c r="C75" s="9"/>
      <c r="D75" s="25"/>
      <c r="E75" s="14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7">
        <v>2</v>
      </c>
    </row>
    <row r="76" spans="1:65">
      <c r="A76" s="29"/>
      <c r="B76" s="18">
        <v>1</v>
      </c>
      <c r="C76" s="14">
        <v>1</v>
      </c>
      <c r="D76" s="21" t="s">
        <v>90</v>
      </c>
      <c r="E76" s="14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7">
        <v>1</v>
      </c>
    </row>
    <row r="77" spans="1:65">
      <c r="A77" s="29"/>
      <c r="B77" s="19">
        <v>1</v>
      </c>
      <c r="C77" s="9">
        <v>2</v>
      </c>
      <c r="D77" s="11">
        <v>0.3</v>
      </c>
      <c r="E77" s="14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7">
        <v>15</v>
      </c>
    </row>
    <row r="78" spans="1:65">
      <c r="A78" s="29"/>
      <c r="B78" s="20" t="s">
        <v>180</v>
      </c>
      <c r="C78" s="12"/>
      <c r="D78" s="22">
        <v>0.3</v>
      </c>
      <c r="E78" s="14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7">
        <v>16</v>
      </c>
    </row>
    <row r="79" spans="1:65">
      <c r="A79" s="29"/>
      <c r="B79" s="3" t="s">
        <v>181</v>
      </c>
      <c r="C79" s="28"/>
      <c r="D79" s="11">
        <v>0.3</v>
      </c>
      <c r="E79" s="14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7">
        <v>0.17499999999999999</v>
      </c>
    </row>
    <row r="80" spans="1:65">
      <c r="A80" s="29"/>
      <c r="B80" s="3" t="s">
        <v>182</v>
      </c>
      <c r="C80" s="28"/>
      <c r="D80" s="23" t="s">
        <v>310</v>
      </c>
      <c r="E80" s="14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7">
        <v>21</v>
      </c>
    </row>
    <row r="81" spans="1:65">
      <c r="A81" s="29"/>
      <c r="B81" s="3" t="s">
        <v>75</v>
      </c>
      <c r="C81" s="28"/>
      <c r="D81" s="13" t="s">
        <v>310</v>
      </c>
      <c r="E81" s="14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49"/>
    </row>
    <row r="82" spans="1:65">
      <c r="A82" s="29"/>
      <c r="B82" s="3" t="s">
        <v>183</v>
      </c>
      <c r="C82" s="28"/>
      <c r="D82" s="13">
        <v>0.71428571428571441</v>
      </c>
      <c r="E82" s="14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49"/>
    </row>
    <row r="83" spans="1:65">
      <c r="A83" s="29"/>
      <c r="B83" s="44" t="s">
        <v>184</v>
      </c>
      <c r="C83" s="45"/>
      <c r="D83" s="43" t="s">
        <v>185</v>
      </c>
      <c r="E83" s="14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49"/>
    </row>
    <row r="84" spans="1:65">
      <c r="B84" s="30"/>
      <c r="C84" s="20"/>
      <c r="D84" s="20"/>
      <c r="BM84" s="49"/>
    </row>
    <row r="85" spans="1:65" ht="15">
      <c r="B85" s="8" t="s">
        <v>265</v>
      </c>
      <c r="BM85" s="27" t="s">
        <v>194</v>
      </c>
    </row>
    <row r="86" spans="1:65" ht="15">
      <c r="A86" s="24" t="s">
        <v>21</v>
      </c>
      <c r="B86" s="18" t="s">
        <v>95</v>
      </c>
      <c r="C86" s="15" t="s">
        <v>96</v>
      </c>
      <c r="D86" s="16" t="s">
        <v>186</v>
      </c>
      <c r="E86" s="14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27">
        <v>1</v>
      </c>
    </row>
    <row r="87" spans="1:65">
      <c r="A87" s="29"/>
      <c r="B87" s="19" t="s">
        <v>144</v>
      </c>
      <c r="C87" s="9" t="s">
        <v>144</v>
      </c>
      <c r="D87" s="10" t="s">
        <v>97</v>
      </c>
      <c r="E87" s="14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27" t="s">
        <v>3</v>
      </c>
    </row>
    <row r="88" spans="1:65">
      <c r="A88" s="29"/>
      <c r="B88" s="19"/>
      <c r="C88" s="9"/>
      <c r="D88" s="10" t="s">
        <v>196</v>
      </c>
      <c r="E88" s="14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27">
        <v>0</v>
      </c>
    </row>
    <row r="89" spans="1:65">
      <c r="A89" s="29"/>
      <c r="B89" s="19"/>
      <c r="C89" s="9"/>
      <c r="D89" s="25"/>
      <c r="E89" s="14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27">
        <v>0</v>
      </c>
    </row>
    <row r="90" spans="1:65">
      <c r="A90" s="29"/>
      <c r="B90" s="18">
        <v>1</v>
      </c>
      <c r="C90" s="14">
        <v>1</v>
      </c>
      <c r="D90" s="196">
        <v>68.7</v>
      </c>
      <c r="E90" s="197"/>
      <c r="F90" s="198"/>
      <c r="G90" s="198"/>
      <c r="H90" s="198"/>
      <c r="I90" s="198"/>
      <c r="J90" s="198"/>
      <c r="K90" s="198"/>
      <c r="L90" s="198"/>
      <c r="M90" s="198"/>
      <c r="N90" s="198"/>
      <c r="O90" s="198"/>
      <c r="P90" s="198"/>
      <c r="Q90" s="198"/>
      <c r="R90" s="198"/>
      <c r="S90" s="198"/>
      <c r="T90" s="198"/>
      <c r="U90" s="198"/>
      <c r="V90" s="198"/>
      <c r="W90" s="198"/>
      <c r="X90" s="198"/>
      <c r="Y90" s="198"/>
      <c r="Z90" s="198"/>
      <c r="AA90" s="198"/>
      <c r="AB90" s="198"/>
      <c r="AC90" s="198"/>
      <c r="AD90" s="198"/>
      <c r="AE90" s="198"/>
      <c r="AF90" s="198"/>
      <c r="AG90" s="198"/>
      <c r="AH90" s="198"/>
      <c r="AI90" s="198"/>
      <c r="AJ90" s="198"/>
      <c r="AK90" s="198"/>
      <c r="AL90" s="198"/>
      <c r="AM90" s="198"/>
      <c r="AN90" s="198"/>
      <c r="AO90" s="198"/>
      <c r="AP90" s="198"/>
      <c r="AQ90" s="198"/>
      <c r="AR90" s="198"/>
      <c r="AS90" s="198"/>
      <c r="AT90" s="198"/>
      <c r="AU90" s="198"/>
      <c r="AV90" s="198"/>
      <c r="AW90" s="198"/>
      <c r="AX90" s="198"/>
      <c r="AY90" s="198"/>
      <c r="AZ90" s="198"/>
      <c r="BA90" s="198"/>
      <c r="BB90" s="198"/>
      <c r="BC90" s="198"/>
      <c r="BD90" s="198"/>
      <c r="BE90" s="198"/>
      <c r="BF90" s="198"/>
      <c r="BG90" s="198"/>
      <c r="BH90" s="198"/>
      <c r="BI90" s="198"/>
      <c r="BJ90" s="198"/>
      <c r="BK90" s="198"/>
      <c r="BL90" s="198"/>
      <c r="BM90" s="199">
        <v>1</v>
      </c>
    </row>
    <row r="91" spans="1:65">
      <c r="A91" s="29"/>
      <c r="B91" s="19">
        <v>1</v>
      </c>
      <c r="C91" s="9">
        <v>2</v>
      </c>
      <c r="D91" s="200">
        <v>66.400000000000006</v>
      </c>
      <c r="E91" s="197"/>
      <c r="F91" s="198"/>
      <c r="G91" s="198"/>
      <c r="H91" s="198"/>
      <c r="I91" s="198"/>
      <c r="J91" s="198"/>
      <c r="K91" s="198"/>
      <c r="L91" s="198"/>
      <c r="M91" s="198"/>
      <c r="N91" s="198"/>
      <c r="O91" s="198"/>
      <c r="P91" s="198"/>
      <c r="Q91" s="198"/>
      <c r="R91" s="198"/>
      <c r="S91" s="198"/>
      <c r="T91" s="198"/>
      <c r="U91" s="198"/>
      <c r="V91" s="198"/>
      <c r="W91" s="198"/>
      <c r="X91" s="198"/>
      <c r="Y91" s="198"/>
      <c r="Z91" s="198"/>
      <c r="AA91" s="198"/>
      <c r="AB91" s="198"/>
      <c r="AC91" s="198"/>
      <c r="AD91" s="198"/>
      <c r="AE91" s="198"/>
      <c r="AF91" s="198"/>
      <c r="AG91" s="198"/>
      <c r="AH91" s="198"/>
      <c r="AI91" s="198"/>
      <c r="AJ91" s="198"/>
      <c r="AK91" s="198"/>
      <c r="AL91" s="198"/>
      <c r="AM91" s="198"/>
      <c r="AN91" s="198"/>
      <c r="AO91" s="198"/>
      <c r="AP91" s="198"/>
      <c r="AQ91" s="198"/>
      <c r="AR91" s="198"/>
      <c r="AS91" s="198"/>
      <c r="AT91" s="198"/>
      <c r="AU91" s="198"/>
      <c r="AV91" s="198"/>
      <c r="AW91" s="198"/>
      <c r="AX91" s="198"/>
      <c r="AY91" s="198"/>
      <c r="AZ91" s="198"/>
      <c r="BA91" s="198"/>
      <c r="BB91" s="198"/>
      <c r="BC91" s="198"/>
      <c r="BD91" s="198"/>
      <c r="BE91" s="198"/>
      <c r="BF91" s="198"/>
      <c r="BG91" s="198"/>
      <c r="BH91" s="198"/>
      <c r="BI91" s="198"/>
      <c r="BJ91" s="198"/>
      <c r="BK91" s="198"/>
      <c r="BL91" s="198"/>
      <c r="BM91" s="199">
        <v>16</v>
      </c>
    </row>
    <row r="92" spans="1:65">
      <c r="A92" s="29"/>
      <c r="B92" s="20" t="s">
        <v>180</v>
      </c>
      <c r="C92" s="12"/>
      <c r="D92" s="201">
        <v>67.550000000000011</v>
      </c>
      <c r="E92" s="197"/>
      <c r="F92" s="198"/>
      <c r="G92" s="198"/>
      <c r="H92" s="198"/>
      <c r="I92" s="198"/>
      <c r="J92" s="198"/>
      <c r="K92" s="198"/>
      <c r="L92" s="198"/>
      <c r="M92" s="198"/>
      <c r="N92" s="198"/>
      <c r="O92" s="198"/>
      <c r="P92" s="198"/>
      <c r="Q92" s="198"/>
      <c r="R92" s="198"/>
      <c r="S92" s="198"/>
      <c r="T92" s="198"/>
      <c r="U92" s="198"/>
      <c r="V92" s="198"/>
      <c r="W92" s="198"/>
      <c r="X92" s="198"/>
      <c r="Y92" s="198"/>
      <c r="Z92" s="198"/>
      <c r="AA92" s="198"/>
      <c r="AB92" s="198"/>
      <c r="AC92" s="198"/>
      <c r="AD92" s="198"/>
      <c r="AE92" s="198"/>
      <c r="AF92" s="198"/>
      <c r="AG92" s="198"/>
      <c r="AH92" s="198"/>
      <c r="AI92" s="198"/>
      <c r="AJ92" s="198"/>
      <c r="AK92" s="198"/>
      <c r="AL92" s="198"/>
      <c r="AM92" s="198"/>
      <c r="AN92" s="198"/>
      <c r="AO92" s="198"/>
      <c r="AP92" s="198"/>
      <c r="AQ92" s="198"/>
      <c r="AR92" s="198"/>
      <c r="AS92" s="198"/>
      <c r="AT92" s="198"/>
      <c r="AU92" s="198"/>
      <c r="AV92" s="198"/>
      <c r="AW92" s="198"/>
      <c r="AX92" s="198"/>
      <c r="AY92" s="198"/>
      <c r="AZ92" s="198"/>
      <c r="BA92" s="198"/>
      <c r="BB92" s="198"/>
      <c r="BC92" s="198"/>
      <c r="BD92" s="198"/>
      <c r="BE92" s="198"/>
      <c r="BF92" s="198"/>
      <c r="BG92" s="198"/>
      <c r="BH92" s="198"/>
      <c r="BI92" s="198"/>
      <c r="BJ92" s="198"/>
      <c r="BK92" s="198"/>
      <c r="BL92" s="198"/>
      <c r="BM92" s="199">
        <v>16</v>
      </c>
    </row>
    <row r="93" spans="1:65">
      <c r="A93" s="29"/>
      <c r="B93" s="3" t="s">
        <v>181</v>
      </c>
      <c r="C93" s="28"/>
      <c r="D93" s="200">
        <v>67.550000000000011</v>
      </c>
      <c r="E93" s="197"/>
      <c r="F93" s="198"/>
      <c r="G93" s="198"/>
      <c r="H93" s="198"/>
      <c r="I93" s="198"/>
      <c r="J93" s="198"/>
      <c r="K93" s="198"/>
      <c r="L93" s="198"/>
      <c r="M93" s="198"/>
      <c r="N93" s="198"/>
      <c r="O93" s="198"/>
      <c r="P93" s="198"/>
      <c r="Q93" s="198"/>
      <c r="R93" s="198"/>
      <c r="S93" s="198"/>
      <c r="T93" s="198"/>
      <c r="U93" s="198"/>
      <c r="V93" s="198"/>
      <c r="W93" s="198"/>
      <c r="X93" s="198"/>
      <c r="Y93" s="198"/>
      <c r="Z93" s="198"/>
      <c r="AA93" s="198"/>
      <c r="AB93" s="198"/>
      <c r="AC93" s="198"/>
      <c r="AD93" s="198"/>
      <c r="AE93" s="198"/>
      <c r="AF93" s="198"/>
      <c r="AG93" s="198"/>
      <c r="AH93" s="198"/>
      <c r="AI93" s="198"/>
      <c r="AJ93" s="198"/>
      <c r="AK93" s="198"/>
      <c r="AL93" s="198"/>
      <c r="AM93" s="198"/>
      <c r="AN93" s="198"/>
      <c r="AO93" s="198"/>
      <c r="AP93" s="198"/>
      <c r="AQ93" s="198"/>
      <c r="AR93" s="198"/>
      <c r="AS93" s="198"/>
      <c r="AT93" s="198"/>
      <c r="AU93" s="198"/>
      <c r="AV93" s="198"/>
      <c r="AW93" s="198"/>
      <c r="AX93" s="198"/>
      <c r="AY93" s="198"/>
      <c r="AZ93" s="198"/>
      <c r="BA93" s="198"/>
      <c r="BB93" s="198"/>
      <c r="BC93" s="198"/>
      <c r="BD93" s="198"/>
      <c r="BE93" s="198"/>
      <c r="BF93" s="198"/>
      <c r="BG93" s="198"/>
      <c r="BH93" s="198"/>
      <c r="BI93" s="198"/>
      <c r="BJ93" s="198"/>
      <c r="BK93" s="198"/>
      <c r="BL93" s="198"/>
      <c r="BM93" s="199">
        <v>67.55</v>
      </c>
    </row>
    <row r="94" spans="1:65">
      <c r="A94" s="29"/>
      <c r="B94" s="3" t="s">
        <v>182</v>
      </c>
      <c r="C94" s="28"/>
      <c r="D94" s="200">
        <v>1.6263455967290572</v>
      </c>
      <c r="E94" s="197"/>
      <c r="F94" s="198"/>
      <c r="G94" s="198"/>
      <c r="H94" s="198"/>
      <c r="I94" s="198"/>
      <c r="J94" s="198"/>
      <c r="K94" s="198"/>
      <c r="L94" s="198"/>
      <c r="M94" s="198"/>
      <c r="N94" s="198"/>
      <c r="O94" s="198"/>
      <c r="P94" s="198"/>
      <c r="Q94" s="198"/>
      <c r="R94" s="198"/>
      <c r="S94" s="198"/>
      <c r="T94" s="198"/>
      <c r="U94" s="198"/>
      <c r="V94" s="198"/>
      <c r="W94" s="198"/>
      <c r="X94" s="198"/>
      <c r="Y94" s="198"/>
      <c r="Z94" s="198"/>
      <c r="AA94" s="198"/>
      <c r="AB94" s="198"/>
      <c r="AC94" s="198"/>
      <c r="AD94" s="198"/>
      <c r="AE94" s="198"/>
      <c r="AF94" s="198"/>
      <c r="AG94" s="198"/>
      <c r="AH94" s="198"/>
      <c r="AI94" s="198"/>
      <c r="AJ94" s="198"/>
      <c r="AK94" s="198"/>
      <c r="AL94" s="198"/>
      <c r="AM94" s="198"/>
      <c r="AN94" s="198"/>
      <c r="AO94" s="198"/>
      <c r="AP94" s="198"/>
      <c r="AQ94" s="198"/>
      <c r="AR94" s="198"/>
      <c r="AS94" s="198"/>
      <c r="AT94" s="198"/>
      <c r="AU94" s="198"/>
      <c r="AV94" s="198"/>
      <c r="AW94" s="198"/>
      <c r="AX94" s="198"/>
      <c r="AY94" s="198"/>
      <c r="AZ94" s="198"/>
      <c r="BA94" s="198"/>
      <c r="BB94" s="198"/>
      <c r="BC94" s="198"/>
      <c r="BD94" s="198"/>
      <c r="BE94" s="198"/>
      <c r="BF94" s="198"/>
      <c r="BG94" s="198"/>
      <c r="BH94" s="198"/>
      <c r="BI94" s="198"/>
      <c r="BJ94" s="198"/>
      <c r="BK94" s="198"/>
      <c r="BL94" s="198"/>
      <c r="BM94" s="199">
        <v>22</v>
      </c>
    </row>
    <row r="95" spans="1:65">
      <c r="A95" s="29"/>
      <c r="B95" s="3" t="s">
        <v>75</v>
      </c>
      <c r="C95" s="28"/>
      <c r="D95" s="13">
        <v>2.407617463699566E-2</v>
      </c>
      <c r="E95" s="14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49"/>
    </row>
    <row r="96" spans="1:65">
      <c r="A96" s="29"/>
      <c r="B96" s="3" t="s">
        <v>183</v>
      </c>
      <c r="C96" s="28"/>
      <c r="D96" s="13">
        <v>2.2204460492503131E-16</v>
      </c>
      <c r="E96" s="14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49"/>
    </row>
    <row r="97" spans="1:65">
      <c r="A97" s="29"/>
      <c r="B97" s="44" t="s">
        <v>184</v>
      </c>
      <c r="C97" s="45"/>
      <c r="D97" s="43" t="s">
        <v>185</v>
      </c>
      <c r="E97" s="14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49"/>
    </row>
    <row r="98" spans="1:65">
      <c r="B98" s="30"/>
      <c r="C98" s="20"/>
      <c r="D98" s="20"/>
      <c r="BM98" s="49"/>
    </row>
    <row r="99" spans="1:65" ht="15">
      <c r="B99" s="8" t="s">
        <v>266</v>
      </c>
      <c r="BM99" s="27" t="s">
        <v>194</v>
      </c>
    </row>
    <row r="100" spans="1:65" ht="15">
      <c r="A100" s="24" t="s">
        <v>24</v>
      </c>
      <c r="B100" s="18" t="s">
        <v>95</v>
      </c>
      <c r="C100" s="15" t="s">
        <v>96</v>
      </c>
      <c r="D100" s="16" t="s">
        <v>186</v>
      </c>
      <c r="E100" s="14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7">
        <v>1</v>
      </c>
    </row>
    <row r="101" spans="1:65">
      <c r="A101" s="29"/>
      <c r="B101" s="19" t="s">
        <v>144</v>
      </c>
      <c r="C101" s="9" t="s">
        <v>144</v>
      </c>
      <c r="D101" s="10" t="s">
        <v>97</v>
      </c>
      <c r="E101" s="14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7" t="s">
        <v>3</v>
      </c>
    </row>
    <row r="102" spans="1:65">
      <c r="A102" s="29"/>
      <c r="B102" s="19"/>
      <c r="C102" s="9"/>
      <c r="D102" s="10" t="s">
        <v>196</v>
      </c>
      <c r="E102" s="14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7">
        <v>1</v>
      </c>
    </row>
    <row r="103" spans="1:65">
      <c r="A103" s="29"/>
      <c r="B103" s="19"/>
      <c r="C103" s="9"/>
      <c r="D103" s="25"/>
      <c r="E103" s="14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27">
        <v>1</v>
      </c>
    </row>
    <row r="104" spans="1:65">
      <c r="A104" s="29"/>
      <c r="B104" s="18">
        <v>1</v>
      </c>
      <c r="C104" s="14">
        <v>1</v>
      </c>
      <c r="D104" s="202">
        <v>28.3</v>
      </c>
      <c r="E104" s="203"/>
      <c r="F104" s="204"/>
      <c r="G104" s="204"/>
      <c r="H104" s="204"/>
      <c r="I104" s="204"/>
      <c r="J104" s="204"/>
      <c r="K104" s="204"/>
      <c r="L104" s="204"/>
      <c r="M104" s="204"/>
      <c r="N104" s="204"/>
      <c r="O104" s="204"/>
      <c r="P104" s="204"/>
      <c r="Q104" s="204"/>
      <c r="R104" s="204"/>
      <c r="S104" s="204"/>
      <c r="T104" s="204"/>
      <c r="U104" s="204"/>
      <c r="V104" s="204"/>
      <c r="W104" s="204"/>
      <c r="X104" s="204"/>
      <c r="Y104" s="204"/>
      <c r="Z104" s="204"/>
      <c r="AA104" s="204"/>
      <c r="AB104" s="204"/>
      <c r="AC104" s="204"/>
      <c r="AD104" s="204"/>
      <c r="AE104" s="204"/>
      <c r="AF104" s="204"/>
      <c r="AG104" s="204"/>
      <c r="AH104" s="204"/>
      <c r="AI104" s="204"/>
      <c r="AJ104" s="204"/>
      <c r="AK104" s="204"/>
      <c r="AL104" s="204"/>
      <c r="AM104" s="204"/>
      <c r="AN104" s="204"/>
      <c r="AO104" s="204"/>
      <c r="AP104" s="204"/>
      <c r="AQ104" s="204"/>
      <c r="AR104" s="204"/>
      <c r="AS104" s="204"/>
      <c r="AT104" s="204"/>
      <c r="AU104" s="204"/>
      <c r="AV104" s="204"/>
      <c r="AW104" s="204"/>
      <c r="AX104" s="204"/>
      <c r="AY104" s="204"/>
      <c r="AZ104" s="204"/>
      <c r="BA104" s="204"/>
      <c r="BB104" s="204"/>
      <c r="BC104" s="204"/>
      <c r="BD104" s="204"/>
      <c r="BE104" s="204"/>
      <c r="BF104" s="204"/>
      <c r="BG104" s="204"/>
      <c r="BH104" s="204"/>
      <c r="BI104" s="204"/>
      <c r="BJ104" s="204"/>
      <c r="BK104" s="204"/>
      <c r="BL104" s="204"/>
      <c r="BM104" s="205">
        <v>1</v>
      </c>
    </row>
    <row r="105" spans="1:65">
      <c r="A105" s="29"/>
      <c r="B105" s="19">
        <v>1</v>
      </c>
      <c r="C105" s="9">
        <v>2</v>
      </c>
      <c r="D105" s="206">
        <v>28.4</v>
      </c>
      <c r="E105" s="203"/>
      <c r="F105" s="204"/>
      <c r="G105" s="204"/>
      <c r="H105" s="204"/>
      <c r="I105" s="204"/>
      <c r="J105" s="204"/>
      <c r="K105" s="204"/>
      <c r="L105" s="204"/>
      <c r="M105" s="204"/>
      <c r="N105" s="204"/>
      <c r="O105" s="204"/>
      <c r="P105" s="204"/>
      <c r="Q105" s="204"/>
      <c r="R105" s="204"/>
      <c r="S105" s="204"/>
      <c r="T105" s="204"/>
      <c r="U105" s="204"/>
      <c r="V105" s="204"/>
      <c r="W105" s="204"/>
      <c r="X105" s="204"/>
      <c r="Y105" s="204"/>
      <c r="Z105" s="204"/>
      <c r="AA105" s="204"/>
      <c r="AB105" s="204"/>
      <c r="AC105" s="204"/>
      <c r="AD105" s="204"/>
      <c r="AE105" s="204"/>
      <c r="AF105" s="204"/>
      <c r="AG105" s="204"/>
      <c r="AH105" s="204"/>
      <c r="AI105" s="204"/>
      <c r="AJ105" s="204"/>
      <c r="AK105" s="204"/>
      <c r="AL105" s="204"/>
      <c r="AM105" s="204"/>
      <c r="AN105" s="204"/>
      <c r="AO105" s="204"/>
      <c r="AP105" s="204"/>
      <c r="AQ105" s="204"/>
      <c r="AR105" s="204"/>
      <c r="AS105" s="204"/>
      <c r="AT105" s="204"/>
      <c r="AU105" s="204"/>
      <c r="AV105" s="204"/>
      <c r="AW105" s="204"/>
      <c r="AX105" s="204"/>
      <c r="AY105" s="204"/>
      <c r="AZ105" s="204"/>
      <c r="BA105" s="204"/>
      <c r="BB105" s="204"/>
      <c r="BC105" s="204"/>
      <c r="BD105" s="204"/>
      <c r="BE105" s="204"/>
      <c r="BF105" s="204"/>
      <c r="BG105" s="204"/>
      <c r="BH105" s="204"/>
      <c r="BI105" s="204"/>
      <c r="BJ105" s="204"/>
      <c r="BK105" s="204"/>
      <c r="BL105" s="204"/>
      <c r="BM105" s="205">
        <v>17</v>
      </c>
    </row>
    <row r="106" spans="1:65">
      <c r="A106" s="29"/>
      <c r="B106" s="20" t="s">
        <v>180</v>
      </c>
      <c r="C106" s="12"/>
      <c r="D106" s="207">
        <v>28.35</v>
      </c>
      <c r="E106" s="203"/>
      <c r="F106" s="204"/>
      <c r="G106" s="204"/>
      <c r="H106" s="204"/>
      <c r="I106" s="204"/>
      <c r="J106" s="204"/>
      <c r="K106" s="204"/>
      <c r="L106" s="204"/>
      <c r="M106" s="204"/>
      <c r="N106" s="204"/>
      <c r="O106" s="204"/>
      <c r="P106" s="204"/>
      <c r="Q106" s="204"/>
      <c r="R106" s="204"/>
      <c r="S106" s="204"/>
      <c r="T106" s="204"/>
      <c r="U106" s="204"/>
      <c r="V106" s="204"/>
      <c r="W106" s="204"/>
      <c r="X106" s="204"/>
      <c r="Y106" s="204"/>
      <c r="Z106" s="204"/>
      <c r="AA106" s="204"/>
      <c r="AB106" s="204"/>
      <c r="AC106" s="204"/>
      <c r="AD106" s="204"/>
      <c r="AE106" s="204"/>
      <c r="AF106" s="204"/>
      <c r="AG106" s="204"/>
      <c r="AH106" s="204"/>
      <c r="AI106" s="204"/>
      <c r="AJ106" s="204"/>
      <c r="AK106" s="204"/>
      <c r="AL106" s="204"/>
      <c r="AM106" s="204"/>
      <c r="AN106" s="204"/>
      <c r="AO106" s="204"/>
      <c r="AP106" s="204"/>
      <c r="AQ106" s="204"/>
      <c r="AR106" s="204"/>
      <c r="AS106" s="204"/>
      <c r="AT106" s="204"/>
      <c r="AU106" s="204"/>
      <c r="AV106" s="204"/>
      <c r="AW106" s="204"/>
      <c r="AX106" s="204"/>
      <c r="AY106" s="204"/>
      <c r="AZ106" s="204"/>
      <c r="BA106" s="204"/>
      <c r="BB106" s="204"/>
      <c r="BC106" s="204"/>
      <c r="BD106" s="204"/>
      <c r="BE106" s="204"/>
      <c r="BF106" s="204"/>
      <c r="BG106" s="204"/>
      <c r="BH106" s="204"/>
      <c r="BI106" s="204"/>
      <c r="BJ106" s="204"/>
      <c r="BK106" s="204"/>
      <c r="BL106" s="204"/>
      <c r="BM106" s="205">
        <v>16</v>
      </c>
    </row>
    <row r="107" spans="1:65">
      <c r="A107" s="29"/>
      <c r="B107" s="3" t="s">
        <v>181</v>
      </c>
      <c r="C107" s="28"/>
      <c r="D107" s="206">
        <v>28.35</v>
      </c>
      <c r="E107" s="203"/>
      <c r="F107" s="204"/>
      <c r="G107" s="204"/>
      <c r="H107" s="204"/>
      <c r="I107" s="204"/>
      <c r="J107" s="204"/>
      <c r="K107" s="204"/>
      <c r="L107" s="204"/>
      <c r="M107" s="204"/>
      <c r="N107" s="204"/>
      <c r="O107" s="204"/>
      <c r="P107" s="204"/>
      <c r="Q107" s="204"/>
      <c r="R107" s="204"/>
      <c r="S107" s="204"/>
      <c r="T107" s="204"/>
      <c r="U107" s="204"/>
      <c r="V107" s="204"/>
      <c r="W107" s="204"/>
      <c r="X107" s="204"/>
      <c r="Y107" s="204"/>
      <c r="Z107" s="204"/>
      <c r="AA107" s="204"/>
      <c r="AB107" s="204"/>
      <c r="AC107" s="204"/>
      <c r="AD107" s="204"/>
      <c r="AE107" s="204"/>
      <c r="AF107" s="204"/>
      <c r="AG107" s="204"/>
      <c r="AH107" s="204"/>
      <c r="AI107" s="204"/>
      <c r="AJ107" s="204"/>
      <c r="AK107" s="204"/>
      <c r="AL107" s="204"/>
      <c r="AM107" s="204"/>
      <c r="AN107" s="204"/>
      <c r="AO107" s="204"/>
      <c r="AP107" s="204"/>
      <c r="AQ107" s="204"/>
      <c r="AR107" s="204"/>
      <c r="AS107" s="204"/>
      <c r="AT107" s="204"/>
      <c r="AU107" s="204"/>
      <c r="AV107" s="204"/>
      <c r="AW107" s="204"/>
      <c r="AX107" s="204"/>
      <c r="AY107" s="204"/>
      <c r="AZ107" s="204"/>
      <c r="BA107" s="204"/>
      <c r="BB107" s="204"/>
      <c r="BC107" s="204"/>
      <c r="BD107" s="204"/>
      <c r="BE107" s="204"/>
      <c r="BF107" s="204"/>
      <c r="BG107" s="204"/>
      <c r="BH107" s="204"/>
      <c r="BI107" s="204"/>
      <c r="BJ107" s="204"/>
      <c r="BK107" s="204"/>
      <c r="BL107" s="204"/>
      <c r="BM107" s="205">
        <v>28.35</v>
      </c>
    </row>
    <row r="108" spans="1:65">
      <c r="A108" s="29"/>
      <c r="B108" s="3" t="s">
        <v>182</v>
      </c>
      <c r="C108" s="28"/>
      <c r="D108" s="206">
        <v>7.0710678118653253E-2</v>
      </c>
      <c r="E108" s="203"/>
      <c r="F108" s="204"/>
      <c r="G108" s="204"/>
      <c r="H108" s="204"/>
      <c r="I108" s="204"/>
      <c r="J108" s="204"/>
      <c r="K108" s="204"/>
      <c r="L108" s="204"/>
      <c r="M108" s="204"/>
      <c r="N108" s="204"/>
      <c r="O108" s="204"/>
      <c r="P108" s="204"/>
      <c r="Q108" s="204"/>
      <c r="R108" s="204"/>
      <c r="S108" s="204"/>
      <c r="T108" s="204"/>
      <c r="U108" s="204"/>
      <c r="V108" s="204"/>
      <c r="W108" s="204"/>
      <c r="X108" s="204"/>
      <c r="Y108" s="204"/>
      <c r="Z108" s="204"/>
      <c r="AA108" s="204"/>
      <c r="AB108" s="204"/>
      <c r="AC108" s="204"/>
      <c r="AD108" s="204"/>
      <c r="AE108" s="204"/>
      <c r="AF108" s="204"/>
      <c r="AG108" s="204"/>
      <c r="AH108" s="204"/>
      <c r="AI108" s="204"/>
      <c r="AJ108" s="204"/>
      <c r="AK108" s="204"/>
      <c r="AL108" s="204"/>
      <c r="AM108" s="204"/>
      <c r="AN108" s="204"/>
      <c r="AO108" s="204"/>
      <c r="AP108" s="204"/>
      <c r="AQ108" s="204"/>
      <c r="AR108" s="204"/>
      <c r="AS108" s="204"/>
      <c r="AT108" s="204"/>
      <c r="AU108" s="204"/>
      <c r="AV108" s="204"/>
      <c r="AW108" s="204"/>
      <c r="AX108" s="204"/>
      <c r="AY108" s="204"/>
      <c r="AZ108" s="204"/>
      <c r="BA108" s="204"/>
      <c r="BB108" s="204"/>
      <c r="BC108" s="204"/>
      <c r="BD108" s="204"/>
      <c r="BE108" s="204"/>
      <c r="BF108" s="204"/>
      <c r="BG108" s="204"/>
      <c r="BH108" s="204"/>
      <c r="BI108" s="204"/>
      <c r="BJ108" s="204"/>
      <c r="BK108" s="204"/>
      <c r="BL108" s="204"/>
      <c r="BM108" s="205">
        <v>23</v>
      </c>
    </row>
    <row r="109" spans="1:65">
      <c r="A109" s="29"/>
      <c r="B109" s="3" t="s">
        <v>75</v>
      </c>
      <c r="C109" s="28"/>
      <c r="D109" s="13">
        <v>2.4942038137091092E-3</v>
      </c>
      <c r="E109" s="14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49"/>
    </row>
    <row r="110" spans="1:65">
      <c r="A110" s="29"/>
      <c r="B110" s="3" t="s">
        <v>183</v>
      </c>
      <c r="C110" s="28"/>
      <c r="D110" s="13">
        <v>0</v>
      </c>
      <c r="E110" s="14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49"/>
    </row>
    <row r="111" spans="1:65">
      <c r="A111" s="29"/>
      <c r="B111" s="44" t="s">
        <v>184</v>
      </c>
      <c r="C111" s="45"/>
      <c r="D111" s="43" t="s">
        <v>185</v>
      </c>
      <c r="E111" s="14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49"/>
    </row>
    <row r="112" spans="1:65">
      <c r="B112" s="30"/>
      <c r="C112" s="20"/>
      <c r="D112" s="20"/>
      <c r="BM112" s="49"/>
    </row>
    <row r="113" spans="1:65" ht="15">
      <c r="B113" s="8" t="s">
        <v>267</v>
      </c>
      <c r="BM113" s="27" t="s">
        <v>194</v>
      </c>
    </row>
    <row r="114" spans="1:65" ht="15">
      <c r="A114" s="24" t="s">
        <v>47</v>
      </c>
      <c r="B114" s="18" t="s">
        <v>95</v>
      </c>
      <c r="C114" s="15" t="s">
        <v>96</v>
      </c>
      <c r="D114" s="16" t="s">
        <v>186</v>
      </c>
      <c r="E114" s="14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7">
        <v>1</v>
      </c>
    </row>
    <row r="115" spans="1:65">
      <c r="A115" s="29"/>
      <c r="B115" s="19" t="s">
        <v>144</v>
      </c>
      <c r="C115" s="9" t="s">
        <v>144</v>
      </c>
      <c r="D115" s="10" t="s">
        <v>97</v>
      </c>
      <c r="E115" s="14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7" t="s">
        <v>3</v>
      </c>
    </row>
    <row r="116" spans="1:65">
      <c r="A116" s="29"/>
      <c r="B116" s="19"/>
      <c r="C116" s="9"/>
      <c r="D116" s="10" t="s">
        <v>196</v>
      </c>
      <c r="E116" s="14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7">
        <v>0</v>
      </c>
    </row>
    <row r="117" spans="1:65">
      <c r="A117" s="29"/>
      <c r="B117" s="19"/>
      <c r="C117" s="9"/>
      <c r="D117" s="25"/>
      <c r="E117" s="14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7">
        <v>0</v>
      </c>
    </row>
    <row r="118" spans="1:65">
      <c r="A118" s="29"/>
      <c r="B118" s="18">
        <v>1</v>
      </c>
      <c r="C118" s="14">
        <v>1</v>
      </c>
      <c r="D118" s="196">
        <v>186</v>
      </c>
      <c r="E118" s="197"/>
      <c r="F118" s="198"/>
      <c r="G118" s="198"/>
      <c r="H118" s="198"/>
      <c r="I118" s="198"/>
      <c r="J118" s="198"/>
      <c r="K118" s="198"/>
      <c r="L118" s="198"/>
      <c r="M118" s="198"/>
      <c r="N118" s="198"/>
      <c r="O118" s="198"/>
      <c r="P118" s="198"/>
      <c r="Q118" s="198"/>
      <c r="R118" s="198"/>
      <c r="S118" s="198"/>
      <c r="T118" s="198"/>
      <c r="U118" s="198"/>
      <c r="V118" s="198"/>
      <c r="W118" s="198"/>
      <c r="X118" s="198"/>
      <c r="Y118" s="198"/>
      <c r="Z118" s="198"/>
      <c r="AA118" s="198"/>
      <c r="AB118" s="198"/>
      <c r="AC118" s="198"/>
      <c r="AD118" s="198"/>
      <c r="AE118" s="198"/>
      <c r="AF118" s="198"/>
      <c r="AG118" s="198"/>
      <c r="AH118" s="198"/>
      <c r="AI118" s="198"/>
      <c r="AJ118" s="198"/>
      <c r="AK118" s="198"/>
      <c r="AL118" s="198"/>
      <c r="AM118" s="198"/>
      <c r="AN118" s="198"/>
      <c r="AO118" s="198"/>
      <c r="AP118" s="198"/>
      <c r="AQ118" s="198"/>
      <c r="AR118" s="198"/>
      <c r="AS118" s="198"/>
      <c r="AT118" s="198"/>
      <c r="AU118" s="198"/>
      <c r="AV118" s="198"/>
      <c r="AW118" s="198"/>
      <c r="AX118" s="198"/>
      <c r="AY118" s="198"/>
      <c r="AZ118" s="198"/>
      <c r="BA118" s="198"/>
      <c r="BB118" s="198"/>
      <c r="BC118" s="198"/>
      <c r="BD118" s="198"/>
      <c r="BE118" s="198"/>
      <c r="BF118" s="198"/>
      <c r="BG118" s="198"/>
      <c r="BH118" s="198"/>
      <c r="BI118" s="198"/>
      <c r="BJ118" s="198"/>
      <c r="BK118" s="198"/>
      <c r="BL118" s="198"/>
      <c r="BM118" s="199">
        <v>1</v>
      </c>
    </row>
    <row r="119" spans="1:65">
      <c r="A119" s="29"/>
      <c r="B119" s="19">
        <v>1</v>
      </c>
      <c r="C119" s="9">
        <v>2</v>
      </c>
      <c r="D119" s="200">
        <v>191</v>
      </c>
      <c r="E119" s="197"/>
      <c r="F119" s="198"/>
      <c r="G119" s="198"/>
      <c r="H119" s="198"/>
      <c r="I119" s="198"/>
      <c r="J119" s="198"/>
      <c r="K119" s="198"/>
      <c r="L119" s="198"/>
      <c r="M119" s="198"/>
      <c r="N119" s="198"/>
      <c r="O119" s="198"/>
      <c r="P119" s="198"/>
      <c r="Q119" s="198"/>
      <c r="R119" s="198"/>
      <c r="S119" s="198"/>
      <c r="T119" s="198"/>
      <c r="U119" s="198"/>
      <c r="V119" s="198"/>
      <c r="W119" s="198"/>
      <c r="X119" s="198"/>
      <c r="Y119" s="198"/>
      <c r="Z119" s="198"/>
      <c r="AA119" s="198"/>
      <c r="AB119" s="198"/>
      <c r="AC119" s="198"/>
      <c r="AD119" s="198"/>
      <c r="AE119" s="198"/>
      <c r="AF119" s="198"/>
      <c r="AG119" s="198"/>
      <c r="AH119" s="198"/>
      <c r="AI119" s="198"/>
      <c r="AJ119" s="198"/>
      <c r="AK119" s="198"/>
      <c r="AL119" s="198"/>
      <c r="AM119" s="198"/>
      <c r="AN119" s="198"/>
      <c r="AO119" s="198"/>
      <c r="AP119" s="198"/>
      <c r="AQ119" s="198"/>
      <c r="AR119" s="198"/>
      <c r="AS119" s="198"/>
      <c r="AT119" s="198"/>
      <c r="AU119" s="198"/>
      <c r="AV119" s="198"/>
      <c r="AW119" s="198"/>
      <c r="AX119" s="198"/>
      <c r="AY119" s="198"/>
      <c r="AZ119" s="198"/>
      <c r="BA119" s="198"/>
      <c r="BB119" s="198"/>
      <c r="BC119" s="198"/>
      <c r="BD119" s="198"/>
      <c r="BE119" s="198"/>
      <c r="BF119" s="198"/>
      <c r="BG119" s="198"/>
      <c r="BH119" s="198"/>
      <c r="BI119" s="198"/>
      <c r="BJ119" s="198"/>
      <c r="BK119" s="198"/>
      <c r="BL119" s="198"/>
      <c r="BM119" s="199">
        <v>18</v>
      </c>
    </row>
    <row r="120" spans="1:65">
      <c r="A120" s="29"/>
      <c r="B120" s="20" t="s">
        <v>180</v>
      </c>
      <c r="C120" s="12"/>
      <c r="D120" s="201">
        <v>188.5</v>
      </c>
      <c r="E120" s="197"/>
      <c r="F120" s="198"/>
      <c r="G120" s="198"/>
      <c r="H120" s="198"/>
      <c r="I120" s="198"/>
      <c r="J120" s="198"/>
      <c r="K120" s="198"/>
      <c r="L120" s="198"/>
      <c r="M120" s="198"/>
      <c r="N120" s="198"/>
      <c r="O120" s="198"/>
      <c r="P120" s="198"/>
      <c r="Q120" s="198"/>
      <c r="R120" s="198"/>
      <c r="S120" s="198"/>
      <c r="T120" s="198"/>
      <c r="U120" s="198"/>
      <c r="V120" s="198"/>
      <c r="W120" s="198"/>
      <c r="X120" s="198"/>
      <c r="Y120" s="198"/>
      <c r="Z120" s="198"/>
      <c r="AA120" s="198"/>
      <c r="AB120" s="198"/>
      <c r="AC120" s="198"/>
      <c r="AD120" s="198"/>
      <c r="AE120" s="198"/>
      <c r="AF120" s="198"/>
      <c r="AG120" s="198"/>
      <c r="AH120" s="198"/>
      <c r="AI120" s="198"/>
      <c r="AJ120" s="198"/>
      <c r="AK120" s="198"/>
      <c r="AL120" s="198"/>
      <c r="AM120" s="198"/>
      <c r="AN120" s="198"/>
      <c r="AO120" s="198"/>
      <c r="AP120" s="198"/>
      <c r="AQ120" s="198"/>
      <c r="AR120" s="198"/>
      <c r="AS120" s="198"/>
      <c r="AT120" s="198"/>
      <c r="AU120" s="198"/>
      <c r="AV120" s="198"/>
      <c r="AW120" s="198"/>
      <c r="AX120" s="198"/>
      <c r="AY120" s="198"/>
      <c r="AZ120" s="198"/>
      <c r="BA120" s="198"/>
      <c r="BB120" s="198"/>
      <c r="BC120" s="198"/>
      <c r="BD120" s="198"/>
      <c r="BE120" s="198"/>
      <c r="BF120" s="198"/>
      <c r="BG120" s="198"/>
      <c r="BH120" s="198"/>
      <c r="BI120" s="198"/>
      <c r="BJ120" s="198"/>
      <c r="BK120" s="198"/>
      <c r="BL120" s="198"/>
      <c r="BM120" s="199">
        <v>16</v>
      </c>
    </row>
    <row r="121" spans="1:65">
      <c r="A121" s="29"/>
      <c r="B121" s="3" t="s">
        <v>181</v>
      </c>
      <c r="C121" s="28"/>
      <c r="D121" s="200">
        <v>188.5</v>
      </c>
      <c r="E121" s="197"/>
      <c r="F121" s="198"/>
      <c r="G121" s="198"/>
      <c r="H121" s="198"/>
      <c r="I121" s="198"/>
      <c r="J121" s="198"/>
      <c r="K121" s="198"/>
      <c r="L121" s="198"/>
      <c r="M121" s="198"/>
      <c r="N121" s="198"/>
      <c r="O121" s="198"/>
      <c r="P121" s="198"/>
      <c r="Q121" s="198"/>
      <c r="R121" s="198"/>
      <c r="S121" s="198"/>
      <c r="T121" s="198"/>
      <c r="U121" s="198"/>
      <c r="V121" s="198"/>
      <c r="W121" s="198"/>
      <c r="X121" s="198"/>
      <c r="Y121" s="198"/>
      <c r="Z121" s="198"/>
      <c r="AA121" s="198"/>
      <c r="AB121" s="198"/>
      <c r="AC121" s="198"/>
      <c r="AD121" s="198"/>
      <c r="AE121" s="198"/>
      <c r="AF121" s="198"/>
      <c r="AG121" s="198"/>
      <c r="AH121" s="198"/>
      <c r="AI121" s="198"/>
      <c r="AJ121" s="198"/>
      <c r="AK121" s="198"/>
      <c r="AL121" s="198"/>
      <c r="AM121" s="198"/>
      <c r="AN121" s="198"/>
      <c r="AO121" s="198"/>
      <c r="AP121" s="198"/>
      <c r="AQ121" s="198"/>
      <c r="AR121" s="198"/>
      <c r="AS121" s="198"/>
      <c r="AT121" s="198"/>
      <c r="AU121" s="198"/>
      <c r="AV121" s="198"/>
      <c r="AW121" s="198"/>
      <c r="AX121" s="198"/>
      <c r="AY121" s="198"/>
      <c r="AZ121" s="198"/>
      <c r="BA121" s="198"/>
      <c r="BB121" s="198"/>
      <c r="BC121" s="198"/>
      <c r="BD121" s="198"/>
      <c r="BE121" s="198"/>
      <c r="BF121" s="198"/>
      <c r="BG121" s="198"/>
      <c r="BH121" s="198"/>
      <c r="BI121" s="198"/>
      <c r="BJ121" s="198"/>
      <c r="BK121" s="198"/>
      <c r="BL121" s="198"/>
      <c r="BM121" s="199">
        <v>188.5</v>
      </c>
    </row>
    <row r="122" spans="1:65">
      <c r="A122" s="29"/>
      <c r="B122" s="3" t="s">
        <v>182</v>
      </c>
      <c r="C122" s="28"/>
      <c r="D122" s="200">
        <v>3.5355339059327378</v>
      </c>
      <c r="E122" s="197"/>
      <c r="F122" s="198"/>
      <c r="G122" s="198"/>
      <c r="H122" s="198"/>
      <c r="I122" s="198"/>
      <c r="J122" s="198"/>
      <c r="K122" s="198"/>
      <c r="L122" s="198"/>
      <c r="M122" s="198"/>
      <c r="N122" s="198"/>
      <c r="O122" s="198"/>
      <c r="P122" s="198"/>
      <c r="Q122" s="198"/>
      <c r="R122" s="198"/>
      <c r="S122" s="198"/>
      <c r="T122" s="198"/>
      <c r="U122" s="198"/>
      <c r="V122" s="198"/>
      <c r="W122" s="198"/>
      <c r="X122" s="198"/>
      <c r="Y122" s="198"/>
      <c r="Z122" s="198"/>
      <c r="AA122" s="198"/>
      <c r="AB122" s="198"/>
      <c r="AC122" s="198"/>
      <c r="AD122" s="198"/>
      <c r="AE122" s="198"/>
      <c r="AF122" s="198"/>
      <c r="AG122" s="198"/>
      <c r="AH122" s="198"/>
      <c r="AI122" s="198"/>
      <c r="AJ122" s="198"/>
      <c r="AK122" s="198"/>
      <c r="AL122" s="198"/>
      <c r="AM122" s="198"/>
      <c r="AN122" s="198"/>
      <c r="AO122" s="198"/>
      <c r="AP122" s="198"/>
      <c r="AQ122" s="198"/>
      <c r="AR122" s="198"/>
      <c r="AS122" s="198"/>
      <c r="AT122" s="198"/>
      <c r="AU122" s="198"/>
      <c r="AV122" s="198"/>
      <c r="AW122" s="198"/>
      <c r="AX122" s="198"/>
      <c r="AY122" s="198"/>
      <c r="AZ122" s="198"/>
      <c r="BA122" s="198"/>
      <c r="BB122" s="198"/>
      <c r="BC122" s="198"/>
      <c r="BD122" s="198"/>
      <c r="BE122" s="198"/>
      <c r="BF122" s="198"/>
      <c r="BG122" s="198"/>
      <c r="BH122" s="198"/>
      <c r="BI122" s="198"/>
      <c r="BJ122" s="198"/>
      <c r="BK122" s="198"/>
      <c r="BL122" s="198"/>
      <c r="BM122" s="199">
        <v>24</v>
      </c>
    </row>
    <row r="123" spans="1:65">
      <c r="A123" s="29"/>
      <c r="B123" s="3" t="s">
        <v>75</v>
      </c>
      <c r="C123" s="28"/>
      <c r="D123" s="13">
        <v>1.875614804208349E-2</v>
      </c>
      <c r="E123" s="14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49"/>
    </row>
    <row r="124" spans="1:65">
      <c r="A124" s="29"/>
      <c r="B124" s="3" t="s">
        <v>183</v>
      </c>
      <c r="C124" s="28"/>
      <c r="D124" s="13">
        <v>0</v>
      </c>
      <c r="E124" s="14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49"/>
    </row>
    <row r="125" spans="1:65">
      <c r="A125" s="29"/>
      <c r="B125" s="44" t="s">
        <v>184</v>
      </c>
      <c r="C125" s="45"/>
      <c r="D125" s="43" t="s">
        <v>185</v>
      </c>
      <c r="E125" s="14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49"/>
    </row>
    <row r="126" spans="1:65">
      <c r="B126" s="30"/>
      <c r="C126" s="20"/>
      <c r="D126" s="20"/>
      <c r="BM126" s="49"/>
    </row>
    <row r="127" spans="1:65" ht="15">
      <c r="B127" s="8" t="s">
        <v>268</v>
      </c>
      <c r="BM127" s="27" t="s">
        <v>194</v>
      </c>
    </row>
    <row r="128" spans="1:65" ht="15">
      <c r="A128" s="24" t="s">
        <v>27</v>
      </c>
      <c r="B128" s="18" t="s">
        <v>95</v>
      </c>
      <c r="C128" s="15" t="s">
        <v>96</v>
      </c>
      <c r="D128" s="16" t="s">
        <v>186</v>
      </c>
      <c r="E128" s="14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7">
        <v>1</v>
      </c>
    </row>
    <row r="129" spans="1:65">
      <c r="A129" s="29"/>
      <c r="B129" s="19" t="s">
        <v>144</v>
      </c>
      <c r="C129" s="9" t="s">
        <v>144</v>
      </c>
      <c r="D129" s="10" t="s">
        <v>97</v>
      </c>
      <c r="E129" s="14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7" t="s">
        <v>3</v>
      </c>
    </row>
    <row r="130" spans="1:65">
      <c r="A130" s="29"/>
      <c r="B130" s="19"/>
      <c r="C130" s="9"/>
      <c r="D130" s="10" t="s">
        <v>196</v>
      </c>
      <c r="E130" s="14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7">
        <v>2</v>
      </c>
    </row>
    <row r="131" spans="1:65">
      <c r="A131" s="29"/>
      <c r="B131" s="19"/>
      <c r="C131" s="9"/>
      <c r="D131" s="25"/>
      <c r="E131" s="14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7">
        <v>2</v>
      </c>
    </row>
    <row r="132" spans="1:65">
      <c r="A132" s="29"/>
      <c r="B132" s="18">
        <v>1</v>
      </c>
      <c r="C132" s="14">
        <v>1</v>
      </c>
      <c r="D132" s="21">
        <v>6.13</v>
      </c>
      <c r="E132" s="14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7">
        <v>1</v>
      </c>
    </row>
    <row r="133" spans="1:65">
      <c r="A133" s="29"/>
      <c r="B133" s="19">
        <v>1</v>
      </c>
      <c r="C133" s="9">
        <v>2</v>
      </c>
      <c r="D133" s="11">
        <v>6.22</v>
      </c>
      <c r="E133" s="14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7">
        <v>19</v>
      </c>
    </row>
    <row r="134" spans="1:65">
      <c r="A134" s="29"/>
      <c r="B134" s="20" t="s">
        <v>180</v>
      </c>
      <c r="C134" s="12"/>
      <c r="D134" s="22">
        <v>6.1749999999999998</v>
      </c>
      <c r="E134" s="14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7">
        <v>16</v>
      </c>
    </row>
    <row r="135" spans="1:65">
      <c r="A135" s="29"/>
      <c r="B135" s="3" t="s">
        <v>181</v>
      </c>
      <c r="C135" s="28"/>
      <c r="D135" s="11">
        <v>6.1749999999999998</v>
      </c>
      <c r="E135" s="14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7">
        <v>6.1749999999999998</v>
      </c>
    </row>
    <row r="136" spans="1:65">
      <c r="A136" s="29"/>
      <c r="B136" s="3" t="s">
        <v>182</v>
      </c>
      <c r="C136" s="28"/>
      <c r="D136" s="23">
        <v>6.3639610306789177E-2</v>
      </c>
      <c r="E136" s="14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7">
        <v>25</v>
      </c>
    </row>
    <row r="137" spans="1:65">
      <c r="A137" s="29"/>
      <c r="B137" s="3" t="s">
        <v>75</v>
      </c>
      <c r="C137" s="28"/>
      <c r="D137" s="13">
        <v>1.0306009766281649E-2</v>
      </c>
      <c r="E137" s="14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49"/>
    </row>
    <row r="138" spans="1:65">
      <c r="A138" s="29"/>
      <c r="B138" s="3" t="s">
        <v>183</v>
      </c>
      <c r="C138" s="28"/>
      <c r="D138" s="13">
        <v>0</v>
      </c>
      <c r="E138" s="14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49"/>
    </row>
    <row r="139" spans="1:65">
      <c r="A139" s="29"/>
      <c r="B139" s="44" t="s">
        <v>184</v>
      </c>
      <c r="C139" s="45"/>
      <c r="D139" s="43" t="s">
        <v>185</v>
      </c>
      <c r="E139" s="14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49"/>
    </row>
    <row r="140" spans="1:65">
      <c r="B140" s="30"/>
      <c r="C140" s="20"/>
      <c r="D140" s="20"/>
      <c r="BM140" s="49"/>
    </row>
    <row r="141" spans="1:65" ht="15">
      <c r="B141" s="8" t="s">
        <v>269</v>
      </c>
      <c r="BM141" s="27" t="s">
        <v>194</v>
      </c>
    </row>
    <row r="142" spans="1:65" ht="15">
      <c r="A142" s="24" t="s">
        <v>0</v>
      </c>
      <c r="B142" s="18" t="s">
        <v>95</v>
      </c>
      <c r="C142" s="15" t="s">
        <v>96</v>
      </c>
      <c r="D142" s="16" t="s">
        <v>186</v>
      </c>
      <c r="E142" s="14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27">
        <v>1</v>
      </c>
    </row>
    <row r="143" spans="1:65">
      <c r="A143" s="29"/>
      <c r="B143" s="19" t="s">
        <v>144</v>
      </c>
      <c r="C143" s="9" t="s">
        <v>144</v>
      </c>
      <c r="D143" s="10" t="s">
        <v>97</v>
      </c>
      <c r="E143" s="14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27" t="s">
        <v>3</v>
      </c>
    </row>
    <row r="144" spans="1:65">
      <c r="A144" s="29"/>
      <c r="B144" s="19"/>
      <c r="C144" s="9"/>
      <c r="D144" s="10" t="s">
        <v>196</v>
      </c>
      <c r="E144" s="14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27">
        <v>1</v>
      </c>
    </row>
    <row r="145" spans="1:65">
      <c r="A145" s="29"/>
      <c r="B145" s="19"/>
      <c r="C145" s="9"/>
      <c r="D145" s="25"/>
      <c r="E145" s="14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27">
        <v>1</v>
      </c>
    </row>
    <row r="146" spans="1:65">
      <c r="A146" s="29"/>
      <c r="B146" s="18">
        <v>1</v>
      </c>
      <c r="C146" s="14">
        <v>1</v>
      </c>
      <c r="D146" s="202">
        <v>38</v>
      </c>
      <c r="E146" s="203"/>
      <c r="F146" s="204"/>
      <c r="G146" s="204"/>
      <c r="H146" s="204"/>
      <c r="I146" s="204"/>
      <c r="J146" s="204"/>
      <c r="K146" s="204"/>
      <c r="L146" s="204"/>
      <c r="M146" s="204"/>
      <c r="N146" s="204"/>
      <c r="O146" s="204"/>
      <c r="P146" s="204"/>
      <c r="Q146" s="204"/>
      <c r="R146" s="204"/>
      <c r="S146" s="204"/>
      <c r="T146" s="204"/>
      <c r="U146" s="204"/>
      <c r="V146" s="204"/>
      <c r="W146" s="204"/>
      <c r="X146" s="204"/>
      <c r="Y146" s="204"/>
      <c r="Z146" s="204"/>
      <c r="AA146" s="204"/>
      <c r="AB146" s="204"/>
      <c r="AC146" s="204"/>
      <c r="AD146" s="204"/>
      <c r="AE146" s="204"/>
      <c r="AF146" s="204"/>
      <c r="AG146" s="204"/>
      <c r="AH146" s="204"/>
      <c r="AI146" s="204"/>
      <c r="AJ146" s="204"/>
      <c r="AK146" s="204"/>
      <c r="AL146" s="204"/>
      <c r="AM146" s="204"/>
      <c r="AN146" s="204"/>
      <c r="AO146" s="204"/>
      <c r="AP146" s="204"/>
      <c r="AQ146" s="204"/>
      <c r="AR146" s="204"/>
      <c r="AS146" s="204"/>
      <c r="AT146" s="204"/>
      <c r="AU146" s="204"/>
      <c r="AV146" s="204"/>
      <c r="AW146" s="204"/>
      <c r="AX146" s="204"/>
      <c r="AY146" s="204"/>
      <c r="AZ146" s="204"/>
      <c r="BA146" s="204"/>
      <c r="BB146" s="204"/>
      <c r="BC146" s="204"/>
      <c r="BD146" s="204"/>
      <c r="BE146" s="204"/>
      <c r="BF146" s="204"/>
      <c r="BG146" s="204"/>
      <c r="BH146" s="204"/>
      <c r="BI146" s="204"/>
      <c r="BJ146" s="204"/>
      <c r="BK146" s="204"/>
      <c r="BL146" s="204"/>
      <c r="BM146" s="205">
        <v>1</v>
      </c>
    </row>
    <row r="147" spans="1:65">
      <c r="A147" s="29"/>
      <c r="B147" s="19">
        <v>1</v>
      </c>
      <c r="C147" s="9">
        <v>2</v>
      </c>
      <c r="D147" s="206">
        <v>40</v>
      </c>
      <c r="E147" s="203"/>
      <c r="F147" s="204"/>
      <c r="G147" s="204"/>
      <c r="H147" s="204"/>
      <c r="I147" s="204"/>
      <c r="J147" s="204"/>
      <c r="K147" s="204"/>
      <c r="L147" s="204"/>
      <c r="M147" s="204"/>
      <c r="N147" s="204"/>
      <c r="O147" s="204"/>
      <c r="P147" s="204"/>
      <c r="Q147" s="204"/>
      <c r="R147" s="204"/>
      <c r="S147" s="204"/>
      <c r="T147" s="204"/>
      <c r="U147" s="204"/>
      <c r="V147" s="204"/>
      <c r="W147" s="204"/>
      <c r="X147" s="204"/>
      <c r="Y147" s="204"/>
      <c r="Z147" s="204"/>
      <c r="AA147" s="204"/>
      <c r="AB147" s="204"/>
      <c r="AC147" s="204"/>
      <c r="AD147" s="204"/>
      <c r="AE147" s="204"/>
      <c r="AF147" s="204"/>
      <c r="AG147" s="204"/>
      <c r="AH147" s="204"/>
      <c r="AI147" s="204"/>
      <c r="AJ147" s="204"/>
      <c r="AK147" s="204"/>
      <c r="AL147" s="204"/>
      <c r="AM147" s="204"/>
      <c r="AN147" s="204"/>
      <c r="AO147" s="204"/>
      <c r="AP147" s="204"/>
      <c r="AQ147" s="204"/>
      <c r="AR147" s="204"/>
      <c r="AS147" s="204"/>
      <c r="AT147" s="204"/>
      <c r="AU147" s="204"/>
      <c r="AV147" s="204"/>
      <c r="AW147" s="204"/>
      <c r="AX147" s="204"/>
      <c r="AY147" s="204"/>
      <c r="AZ147" s="204"/>
      <c r="BA147" s="204"/>
      <c r="BB147" s="204"/>
      <c r="BC147" s="204"/>
      <c r="BD147" s="204"/>
      <c r="BE147" s="204"/>
      <c r="BF147" s="204"/>
      <c r="BG147" s="204"/>
      <c r="BH147" s="204"/>
      <c r="BI147" s="204"/>
      <c r="BJ147" s="204"/>
      <c r="BK147" s="204"/>
      <c r="BL147" s="204"/>
      <c r="BM147" s="205">
        <v>20</v>
      </c>
    </row>
    <row r="148" spans="1:65">
      <c r="A148" s="29"/>
      <c r="B148" s="20" t="s">
        <v>180</v>
      </c>
      <c r="C148" s="12"/>
      <c r="D148" s="207">
        <v>39</v>
      </c>
      <c r="E148" s="203"/>
      <c r="F148" s="204"/>
      <c r="G148" s="204"/>
      <c r="H148" s="204"/>
      <c r="I148" s="204"/>
      <c r="J148" s="204"/>
      <c r="K148" s="204"/>
      <c r="L148" s="204"/>
      <c r="M148" s="204"/>
      <c r="N148" s="204"/>
      <c r="O148" s="204"/>
      <c r="P148" s="204"/>
      <c r="Q148" s="204"/>
      <c r="R148" s="204"/>
      <c r="S148" s="204"/>
      <c r="T148" s="204"/>
      <c r="U148" s="204"/>
      <c r="V148" s="204"/>
      <c r="W148" s="204"/>
      <c r="X148" s="204"/>
      <c r="Y148" s="204"/>
      <c r="Z148" s="204"/>
      <c r="AA148" s="204"/>
      <c r="AB148" s="204"/>
      <c r="AC148" s="204"/>
      <c r="AD148" s="204"/>
      <c r="AE148" s="204"/>
      <c r="AF148" s="204"/>
      <c r="AG148" s="204"/>
      <c r="AH148" s="204"/>
      <c r="AI148" s="204"/>
      <c r="AJ148" s="204"/>
      <c r="AK148" s="204"/>
      <c r="AL148" s="204"/>
      <c r="AM148" s="204"/>
      <c r="AN148" s="204"/>
      <c r="AO148" s="204"/>
      <c r="AP148" s="204"/>
      <c r="AQ148" s="204"/>
      <c r="AR148" s="204"/>
      <c r="AS148" s="204"/>
      <c r="AT148" s="204"/>
      <c r="AU148" s="204"/>
      <c r="AV148" s="204"/>
      <c r="AW148" s="204"/>
      <c r="AX148" s="204"/>
      <c r="AY148" s="204"/>
      <c r="AZ148" s="204"/>
      <c r="BA148" s="204"/>
      <c r="BB148" s="204"/>
      <c r="BC148" s="204"/>
      <c r="BD148" s="204"/>
      <c r="BE148" s="204"/>
      <c r="BF148" s="204"/>
      <c r="BG148" s="204"/>
      <c r="BH148" s="204"/>
      <c r="BI148" s="204"/>
      <c r="BJ148" s="204"/>
      <c r="BK148" s="204"/>
      <c r="BL148" s="204"/>
      <c r="BM148" s="205">
        <v>16</v>
      </c>
    </row>
    <row r="149" spans="1:65">
      <c r="A149" s="29"/>
      <c r="B149" s="3" t="s">
        <v>181</v>
      </c>
      <c r="C149" s="28"/>
      <c r="D149" s="206">
        <v>39</v>
      </c>
      <c r="E149" s="203"/>
      <c r="F149" s="204"/>
      <c r="G149" s="204"/>
      <c r="H149" s="204"/>
      <c r="I149" s="204"/>
      <c r="J149" s="204"/>
      <c r="K149" s="204"/>
      <c r="L149" s="204"/>
      <c r="M149" s="204"/>
      <c r="N149" s="204"/>
      <c r="O149" s="204"/>
      <c r="P149" s="204"/>
      <c r="Q149" s="204"/>
      <c r="R149" s="204"/>
      <c r="S149" s="204"/>
      <c r="T149" s="204"/>
      <c r="U149" s="204"/>
      <c r="V149" s="204"/>
      <c r="W149" s="204"/>
      <c r="X149" s="204"/>
      <c r="Y149" s="204"/>
      <c r="Z149" s="204"/>
      <c r="AA149" s="204"/>
      <c r="AB149" s="204"/>
      <c r="AC149" s="204"/>
      <c r="AD149" s="204"/>
      <c r="AE149" s="204"/>
      <c r="AF149" s="204"/>
      <c r="AG149" s="204"/>
      <c r="AH149" s="204"/>
      <c r="AI149" s="204"/>
      <c r="AJ149" s="204"/>
      <c r="AK149" s="204"/>
      <c r="AL149" s="204"/>
      <c r="AM149" s="204"/>
      <c r="AN149" s="204"/>
      <c r="AO149" s="204"/>
      <c r="AP149" s="204"/>
      <c r="AQ149" s="204"/>
      <c r="AR149" s="204"/>
      <c r="AS149" s="204"/>
      <c r="AT149" s="204"/>
      <c r="AU149" s="204"/>
      <c r="AV149" s="204"/>
      <c r="AW149" s="204"/>
      <c r="AX149" s="204"/>
      <c r="AY149" s="204"/>
      <c r="AZ149" s="204"/>
      <c r="BA149" s="204"/>
      <c r="BB149" s="204"/>
      <c r="BC149" s="204"/>
      <c r="BD149" s="204"/>
      <c r="BE149" s="204"/>
      <c r="BF149" s="204"/>
      <c r="BG149" s="204"/>
      <c r="BH149" s="204"/>
      <c r="BI149" s="204"/>
      <c r="BJ149" s="204"/>
      <c r="BK149" s="204"/>
      <c r="BL149" s="204"/>
      <c r="BM149" s="205">
        <v>39</v>
      </c>
    </row>
    <row r="150" spans="1:65">
      <c r="A150" s="29"/>
      <c r="B150" s="3" t="s">
        <v>182</v>
      </c>
      <c r="C150" s="28"/>
      <c r="D150" s="206">
        <v>1.4142135623730951</v>
      </c>
      <c r="E150" s="203"/>
      <c r="F150" s="204"/>
      <c r="G150" s="204"/>
      <c r="H150" s="204"/>
      <c r="I150" s="204"/>
      <c r="J150" s="204"/>
      <c r="K150" s="204"/>
      <c r="L150" s="204"/>
      <c r="M150" s="204"/>
      <c r="N150" s="204"/>
      <c r="O150" s="204"/>
      <c r="P150" s="204"/>
      <c r="Q150" s="204"/>
      <c r="R150" s="204"/>
      <c r="S150" s="204"/>
      <c r="T150" s="204"/>
      <c r="U150" s="204"/>
      <c r="V150" s="204"/>
      <c r="W150" s="204"/>
      <c r="X150" s="204"/>
      <c r="Y150" s="204"/>
      <c r="Z150" s="204"/>
      <c r="AA150" s="204"/>
      <c r="AB150" s="204"/>
      <c r="AC150" s="204"/>
      <c r="AD150" s="204"/>
      <c r="AE150" s="204"/>
      <c r="AF150" s="204"/>
      <c r="AG150" s="204"/>
      <c r="AH150" s="204"/>
      <c r="AI150" s="204"/>
      <c r="AJ150" s="204"/>
      <c r="AK150" s="204"/>
      <c r="AL150" s="204"/>
      <c r="AM150" s="204"/>
      <c r="AN150" s="204"/>
      <c r="AO150" s="204"/>
      <c r="AP150" s="204"/>
      <c r="AQ150" s="204"/>
      <c r="AR150" s="204"/>
      <c r="AS150" s="204"/>
      <c r="AT150" s="204"/>
      <c r="AU150" s="204"/>
      <c r="AV150" s="204"/>
      <c r="AW150" s="204"/>
      <c r="AX150" s="204"/>
      <c r="AY150" s="204"/>
      <c r="AZ150" s="204"/>
      <c r="BA150" s="204"/>
      <c r="BB150" s="204"/>
      <c r="BC150" s="204"/>
      <c r="BD150" s="204"/>
      <c r="BE150" s="204"/>
      <c r="BF150" s="204"/>
      <c r="BG150" s="204"/>
      <c r="BH150" s="204"/>
      <c r="BI150" s="204"/>
      <c r="BJ150" s="204"/>
      <c r="BK150" s="204"/>
      <c r="BL150" s="204"/>
      <c r="BM150" s="205">
        <v>26</v>
      </c>
    </row>
    <row r="151" spans="1:65">
      <c r="A151" s="29"/>
      <c r="B151" s="3" t="s">
        <v>75</v>
      </c>
      <c r="C151" s="28"/>
      <c r="D151" s="13">
        <v>3.6261886214694748E-2</v>
      </c>
      <c r="E151" s="14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49"/>
    </row>
    <row r="152" spans="1:65">
      <c r="A152" s="29"/>
      <c r="B152" s="3" t="s">
        <v>183</v>
      </c>
      <c r="C152" s="28"/>
      <c r="D152" s="13">
        <v>0</v>
      </c>
      <c r="E152" s="14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49"/>
    </row>
    <row r="153" spans="1:65">
      <c r="A153" s="29"/>
      <c r="B153" s="44" t="s">
        <v>184</v>
      </c>
      <c r="C153" s="45"/>
      <c r="D153" s="43" t="s">
        <v>185</v>
      </c>
      <c r="E153" s="14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49"/>
    </row>
    <row r="154" spans="1:65">
      <c r="B154" s="30"/>
      <c r="C154" s="20"/>
      <c r="D154" s="20"/>
      <c r="BM154" s="49"/>
    </row>
    <row r="155" spans="1:65" ht="15">
      <c r="B155" s="8" t="s">
        <v>270</v>
      </c>
      <c r="BM155" s="27" t="s">
        <v>194</v>
      </c>
    </row>
    <row r="156" spans="1:65" ht="15">
      <c r="A156" s="24" t="s">
        <v>32</v>
      </c>
      <c r="B156" s="18" t="s">
        <v>95</v>
      </c>
      <c r="C156" s="15" t="s">
        <v>96</v>
      </c>
      <c r="D156" s="16" t="s">
        <v>186</v>
      </c>
      <c r="E156" s="14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7">
        <v>1</v>
      </c>
    </row>
    <row r="157" spans="1:65">
      <c r="A157" s="29"/>
      <c r="B157" s="19" t="s">
        <v>144</v>
      </c>
      <c r="C157" s="9" t="s">
        <v>144</v>
      </c>
      <c r="D157" s="10" t="s">
        <v>97</v>
      </c>
      <c r="E157" s="14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27" t="s">
        <v>3</v>
      </c>
    </row>
    <row r="158" spans="1:65">
      <c r="A158" s="29"/>
      <c r="B158" s="19"/>
      <c r="C158" s="9"/>
      <c r="D158" s="10" t="s">
        <v>196</v>
      </c>
      <c r="E158" s="14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27">
        <v>2</v>
      </c>
    </row>
    <row r="159" spans="1:65">
      <c r="A159" s="29"/>
      <c r="B159" s="19"/>
      <c r="C159" s="9"/>
      <c r="D159" s="25"/>
      <c r="E159" s="14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27">
        <v>2</v>
      </c>
    </row>
    <row r="160" spans="1:65">
      <c r="A160" s="29"/>
      <c r="B160" s="18">
        <v>1</v>
      </c>
      <c r="C160" s="14">
        <v>1</v>
      </c>
      <c r="D160" s="21">
        <v>5.24</v>
      </c>
      <c r="E160" s="14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27">
        <v>1</v>
      </c>
    </row>
    <row r="161" spans="1:65">
      <c r="A161" s="29"/>
      <c r="B161" s="19">
        <v>1</v>
      </c>
      <c r="C161" s="9">
        <v>2</v>
      </c>
      <c r="D161" s="11">
        <v>5.39</v>
      </c>
      <c r="E161" s="14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27">
        <v>21</v>
      </c>
    </row>
    <row r="162" spans="1:65">
      <c r="A162" s="29"/>
      <c r="B162" s="20" t="s">
        <v>180</v>
      </c>
      <c r="C162" s="12"/>
      <c r="D162" s="22">
        <v>5.3149999999999995</v>
      </c>
      <c r="E162" s="14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27">
        <v>16</v>
      </c>
    </row>
    <row r="163" spans="1:65">
      <c r="A163" s="29"/>
      <c r="B163" s="3" t="s">
        <v>181</v>
      </c>
      <c r="C163" s="28"/>
      <c r="D163" s="11">
        <v>5.3149999999999995</v>
      </c>
      <c r="E163" s="14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27">
        <v>5.3150000000000004</v>
      </c>
    </row>
    <row r="164" spans="1:65">
      <c r="A164" s="29"/>
      <c r="B164" s="3" t="s">
        <v>182</v>
      </c>
      <c r="C164" s="28"/>
      <c r="D164" s="23">
        <v>0.10606601717798175</v>
      </c>
      <c r="E164" s="14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7">
        <v>27</v>
      </c>
    </row>
    <row r="165" spans="1:65">
      <c r="A165" s="29"/>
      <c r="B165" s="3" t="s">
        <v>75</v>
      </c>
      <c r="C165" s="28"/>
      <c r="D165" s="13">
        <v>1.9955976891435891E-2</v>
      </c>
      <c r="E165" s="14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49"/>
    </row>
    <row r="166" spans="1:65">
      <c r="A166" s="29"/>
      <c r="B166" s="3" t="s">
        <v>183</v>
      </c>
      <c r="C166" s="28"/>
      <c r="D166" s="13">
        <v>-2.2204460492503131E-16</v>
      </c>
      <c r="E166" s="14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49"/>
    </row>
    <row r="167" spans="1:65">
      <c r="A167" s="29"/>
      <c r="B167" s="44" t="s">
        <v>184</v>
      </c>
      <c r="C167" s="45"/>
      <c r="D167" s="43" t="s">
        <v>185</v>
      </c>
      <c r="E167" s="14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49"/>
    </row>
    <row r="168" spans="1:65">
      <c r="B168" s="30"/>
      <c r="C168" s="20"/>
      <c r="D168" s="20"/>
      <c r="BM168" s="49"/>
    </row>
    <row r="169" spans="1:65" ht="15">
      <c r="B169" s="8" t="s">
        <v>271</v>
      </c>
      <c r="BM169" s="27" t="s">
        <v>194</v>
      </c>
    </row>
    <row r="170" spans="1:65" ht="15">
      <c r="A170" s="24" t="s">
        <v>35</v>
      </c>
      <c r="B170" s="18" t="s">
        <v>95</v>
      </c>
      <c r="C170" s="15" t="s">
        <v>96</v>
      </c>
      <c r="D170" s="16" t="s">
        <v>186</v>
      </c>
      <c r="E170" s="14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7">
        <v>1</v>
      </c>
    </row>
    <row r="171" spans="1:65">
      <c r="A171" s="29"/>
      <c r="B171" s="19" t="s">
        <v>144</v>
      </c>
      <c r="C171" s="9" t="s">
        <v>144</v>
      </c>
      <c r="D171" s="10" t="s">
        <v>97</v>
      </c>
      <c r="E171" s="14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7" t="s">
        <v>3</v>
      </c>
    </row>
    <row r="172" spans="1:65">
      <c r="A172" s="29"/>
      <c r="B172" s="19"/>
      <c r="C172" s="9"/>
      <c r="D172" s="10" t="s">
        <v>196</v>
      </c>
      <c r="E172" s="14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7">
        <v>2</v>
      </c>
    </row>
    <row r="173" spans="1:65">
      <c r="A173" s="29"/>
      <c r="B173" s="19"/>
      <c r="C173" s="9"/>
      <c r="D173" s="25"/>
      <c r="E173" s="14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27">
        <v>2</v>
      </c>
    </row>
    <row r="174" spans="1:65">
      <c r="A174" s="29"/>
      <c r="B174" s="18">
        <v>1</v>
      </c>
      <c r="C174" s="14">
        <v>1</v>
      </c>
      <c r="D174" s="21">
        <v>2.92</v>
      </c>
      <c r="E174" s="14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27">
        <v>1</v>
      </c>
    </row>
    <row r="175" spans="1:65">
      <c r="A175" s="29"/>
      <c r="B175" s="19">
        <v>1</v>
      </c>
      <c r="C175" s="9">
        <v>2</v>
      </c>
      <c r="D175" s="11">
        <v>3.05</v>
      </c>
      <c r="E175" s="14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27">
        <v>22</v>
      </c>
    </row>
    <row r="176" spans="1:65">
      <c r="A176" s="29"/>
      <c r="B176" s="20" t="s">
        <v>180</v>
      </c>
      <c r="C176" s="12"/>
      <c r="D176" s="22">
        <v>2.9849999999999999</v>
      </c>
      <c r="E176" s="14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27">
        <v>16</v>
      </c>
    </row>
    <row r="177" spans="1:65">
      <c r="A177" s="29"/>
      <c r="B177" s="3" t="s">
        <v>181</v>
      </c>
      <c r="C177" s="28"/>
      <c r="D177" s="11">
        <v>2.9849999999999999</v>
      </c>
      <c r="E177" s="14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27">
        <v>2.9849999999999999</v>
      </c>
    </row>
    <row r="178" spans="1:65">
      <c r="A178" s="29"/>
      <c r="B178" s="3" t="s">
        <v>182</v>
      </c>
      <c r="C178" s="28"/>
      <c r="D178" s="23">
        <v>9.1923881554251102E-2</v>
      </c>
      <c r="E178" s="14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27">
        <v>28</v>
      </c>
    </row>
    <row r="179" spans="1:65">
      <c r="A179" s="29"/>
      <c r="B179" s="3" t="s">
        <v>75</v>
      </c>
      <c r="C179" s="28"/>
      <c r="D179" s="13">
        <v>3.0795270202429181E-2</v>
      </c>
      <c r="E179" s="14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49"/>
    </row>
    <row r="180" spans="1:65">
      <c r="A180" s="29"/>
      <c r="B180" s="3" t="s">
        <v>183</v>
      </c>
      <c r="C180" s="28"/>
      <c r="D180" s="13">
        <v>0</v>
      </c>
      <c r="E180" s="14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49"/>
    </row>
    <row r="181" spans="1:65">
      <c r="A181" s="29"/>
      <c r="B181" s="44" t="s">
        <v>184</v>
      </c>
      <c r="C181" s="45"/>
      <c r="D181" s="43" t="s">
        <v>185</v>
      </c>
      <c r="E181" s="14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49"/>
    </row>
    <row r="182" spans="1:65">
      <c r="B182" s="30"/>
      <c r="C182" s="20"/>
      <c r="D182" s="20"/>
      <c r="BM182" s="49"/>
    </row>
    <row r="183" spans="1:65" ht="15">
      <c r="B183" s="8" t="s">
        <v>272</v>
      </c>
      <c r="BM183" s="27" t="s">
        <v>194</v>
      </c>
    </row>
    <row r="184" spans="1:65" ht="15">
      <c r="A184" s="24" t="s">
        <v>38</v>
      </c>
      <c r="B184" s="18" t="s">
        <v>95</v>
      </c>
      <c r="C184" s="15" t="s">
        <v>96</v>
      </c>
      <c r="D184" s="16" t="s">
        <v>186</v>
      </c>
      <c r="E184" s="14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7">
        <v>1</v>
      </c>
    </row>
    <row r="185" spans="1:65">
      <c r="A185" s="29"/>
      <c r="B185" s="19" t="s">
        <v>144</v>
      </c>
      <c r="C185" s="9" t="s">
        <v>144</v>
      </c>
      <c r="D185" s="10" t="s">
        <v>97</v>
      </c>
      <c r="E185" s="14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7" t="s">
        <v>3</v>
      </c>
    </row>
    <row r="186" spans="1:65">
      <c r="A186" s="29"/>
      <c r="B186" s="19"/>
      <c r="C186" s="9"/>
      <c r="D186" s="10" t="s">
        <v>196</v>
      </c>
      <c r="E186" s="14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7">
        <v>2</v>
      </c>
    </row>
    <row r="187" spans="1:65">
      <c r="A187" s="29"/>
      <c r="B187" s="19"/>
      <c r="C187" s="9"/>
      <c r="D187" s="25"/>
      <c r="E187" s="14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7">
        <v>2</v>
      </c>
    </row>
    <row r="188" spans="1:65">
      <c r="A188" s="29"/>
      <c r="B188" s="18">
        <v>1</v>
      </c>
      <c r="C188" s="14">
        <v>1</v>
      </c>
      <c r="D188" s="21">
        <v>1.48</v>
      </c>
      <c r="E188" s="14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7">
        <v>1</v>
      </c>
    </row>
    <row r="189" spans="1:65">
      <c r="A189" s="29"/>
      <c r="B189" s="19">
        <v>1</v>
      </c>
      <c r="C189" s="9">
        <v>2</v>
      </c>
      <c r="D189" s="11">
        <v>1.52</v>
      </c>
      <c r="E189" s="14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7">
        <v>23</v>
      </c>
    </row>
    <row r="190" spans="1:65">
      <c r="A190" s="29"/>
      <c r="B190" s="20" t="s">
        <v>180</v>
      </c>
      <c r="C190" s="12"/>
      <c r="D190" s="22">
        <v>1.5</v>
      </c>
      <c r="E190" s="14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7">
        <v>16</v>
      </c>
    </row>
    <row r="191" spans="1:65">
      <c r="A191" s="29"/>
      <c r="B191" s="3" t="s">
        <v>181</v>
      </c>
      <c r="C191" s="28"/>
      <c r="D191" s="11">
        <v>1.5</v>
      </c>
      <c r="E191" s="14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27">
        <v>1.5</v>
      </c>
    </row>
    <row r="192" spans="1:65">
      <c r="A192" s="29"/>
      <c r="B192" s="3" t="s">
        <v>182</v>
      </c>
      <c r="C192" s="28"/>
      <c r="D192" s="23">
        <v>2.8284271247461926E-2</v>
      </c>
      <c r="E192" s="14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27">
        <v>29</v>
      </c>
    </row>
    <row r="193" spans="1:65">
      <c r="A193" s="29"/>
      <c r="B193" s="3" t="s">
        <v>75</v>
      </c>
      <c r="C193" s="28"/>
      <c r="D193" s="13">
        <v>1.8856180831641284E-2</v>
      </c>
      <c r="E193" s="14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49"/>
    </row>
    <row r="194" spans="1:65">
      <c r="A194" s="29"/>
      <c r="B194" s="3" t="s">
        <v>183</v>
      </c>
      <c r="C194" s="28"/>
      <c r="D194" s="13">
        <v>0</v>
      </c>
      <c r="E194" s="14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49"/>
    </row>
    <row r="195" spans="1:65">
      <c r="A195" s="29"/>
      <c r="B195" s="44" t="s">
        <v>184</v>
      </c>
      <c r="C195" s="45"/>
      <c r="D195" s="43" t="s">
        <v>185</v>
      </c>
      <c r="E195" s="14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49"/>
    </row>
    <row r="196" spans="1:65">
      <c r="B196" s="30"/>
      <c r="C196" s="20"/>
      <c r="D196" s="20"/>
      <c r="BM196" s="49"/>
    </row>
    <row r="197" spans="1:65" ht="15">
      <c r="B197" s="8" t="s">
        <v>273</v>
      </c>
      <c r="BM197" s="27" t="s">
        <v>194</v>
      </c>
    </row>
    <row r="198" spans="1:65" ht="15">
      <c r="A198" s="24" t="s">
        <v>41</v>
      </c>
      <c r="B198" s="18" t="s">
        <v>95</v>
      </c>
      <c r="C198" s="15" t="s">
        <v>96</v>
      </c>
      <c r="D198" s="16" t="s">
        <v>186</v>
      </c>
      <c r="E198" s="14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27">
        <v>1</v>
      </c>
    </row>
    <row r="199" spans="1:65">
      <c r="A199" s="29"/>
      <c r="B199" s="19" t="s">
        <v>144</v>
      </c>
      <c r="C199" s="9" t="s">
        <v>144</v>
      </c>
      <c r="D199" s="10" t="s">
        <v>97</v>
      </c>
      <c r="E199" s="14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27" t="s">
        <v>3</v>
      </c>
    </row>
    <row r="200" spans="1:65">
      <c r="A200" s="29"/>
      <c r="B200" s="19"/>
      <c r="C200" s="9"/>
      <c r="D200" s="10" t="s">
        <v>196</v>
      </c>
      <c r="E200" s="14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7">
        <v>1</v>
      </c>
    </row>
    <row r="201" spans="1:65">
      <c r="A201" s="29"/>
      <c r="B201" s="19"/>
      <c r="C201" s="9"/>
      <c r="D201" s="25"/>
      <c r="E201" s="14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7">
        <v>1</v>
      </c>
    </row>
    <row r="202" spans="1:65">
      <c r="A202" s="29"/>
      <c r="B202" s="18">
        <v>1</v>
      </c>
      <c r="C202" s="14">
        <v>1</v>
      </c>
      <c r="D202" s="202">
        <v>19.100000000000001</v>
      </c>
      <c r="E202" s="203"/>
      <c r="F202" s="204"/>
      <c r="G202" s="204"/>
      <c r="H202" s="204"/>
      <c r="I202" s="204"/>
      <c r="J202" s="204"/>
      <c r="K202" s="204"/>
      <c r="L202" s="204"/>
      <c r="M202" s="204"/>
      <c r="N202" s="204"/>
      <c r="O202" s="204"/>
      <c r="P202" s="204"/>
      <c r="Q202" s="204"/>
      <c r="R202" s="204"/>
      <c r="S202" s="204"/>
      <c r="T202" s="204"/>
      <c r="U202" s="204"/>
      <c r="V202" s="204"/>
      <c r="W202" s="204"/>
      <c r="X202" s="204"/>
      <c r="Y202" s="204"/>
      <c r="Z202" s="204"/>
      <c r="AA202" s="204"/>
      <c r="AB202" s="204"/>
      <c r="AC202" s="204"/>
      <c r="AD202" s="204"/>
      <c r="AE202" s="204"/>
      <c r="AF202" s="204"/>
      <c r="AG202" s="204"/>
      <c r="AH202" s="204"/>
      <c r="AI202" s="204"/>
      <c r="AJ202" s="204"/>
      <c r="AK202" s="204"/>
      <c r="AL202" s="204"/>
      <c r="AM202" s="204"/>
      <c r="AN202" s="204"/>
      <c r="AO202" s="204"/>
      <c r="AP202" s="204"/>
      <c r="AQ202" s="204"/>
      <c r="AR202" s="204"/>
      <c r="AS202" s="204"/>
      <c r="AT202" s="204"/>
      <c r="AU202" s="204"/>
      <c r="AV202" s="204"/>
      <c r="AW202" s="204"/>
      <c r="AX202" s="204"/>
      <c r="AY202" s="204"/>
      <c r="AZ202" s="204"/>
      <c r="BA202" s="204"/>
      <c r="BB202" s="204"/>
      <c r="BC202" s="204"/>
      <c r="BD202" s="204"/>
      <c r="BE202" s="204"/>
      <c r="BF202" s="204"/>
      <c r="BG202" s="204"/>
      <c r="BH202" s="204"/>
      <c r="BI202" s="204"/>
      <c r="BJ202" s="204"/>
      <c r="BK202" s="204"/>
      <c r="BL202" s="204"/>
      <c r="BM202" s="205">
        <v>1</v>
      </c>
    </row>
    <row r="203" spans="1:65">
      <c r="A203" s="29"/>
      <c r="B203" s="19">
        <v>1</v>
      </c>
      <c r="C203" s="9">
        <v>2</v>
      </c>
      <c r="D203" s="206">
        <v>19.5</v>
      </c>
      <c r="E203" s="203"/>
      <c r="F203" s="204"/>
      <c r="G203" s="204"/>
      <c r="H203" s="204"/>
      <c r="I203" s="204"/>
      <c r="J203" s="204"/>
      <c r="K203" s="204"/>
      <c r="L203" s="204"/>
      <c r="M203" s="204"/>
      <c r="N203" s="204"/>
      <c r="O203" s="204"/>
      <c r="P203" s="204"/>
      <c r="Q203" s="204"/>
      <c r="R203" s="204"/>
      <c r="S203" s="204"/>
      <c r="T203" s="204"/>
      <c r="U203" s="204"/>
      <c r="V203" s="204"/>
      <c r="W203" s="204"/>
      <c r="X203" s="204"/>
      <c r="Y203" s="204"/>
      <c r="Z203" s="204"/>
      <c r="AA203" s="204"/>
      <c r="AB203" s="204"/>
      <c r="AC203" s="204"/>
      <c r="AD203" s="204"/>
      <c r="AE203" s="204"/>
      <c r="AF203" s="204"/>
      <c r="AG203" s="204"/>
      <c r="AH203" s="204"/>
      <c r="AI203" s="204"/>
      <c r="AJ203" s="204"/>
      <c r="AK203" s="204"/>
      <c r="AL203" s="204"/>
      <c r="AM203" s="204"/>
      <c r="AN203" s="204"/>
      <c r="AO203" s="204"/>
      <c r="AP203" s="204"/>
      <c r="AQ203" s="204"/>
      <c r="AR203" s="204"/>
      <c r="AS203" s="204"/>
      <c r="AT203" s="204"/>
      <c r="AU203" s="204"/>
      <c r="AV203" s="204"/>
      <c r="AW203" s="204"/>
      <c r="AX203" s="204"/>
      <c r="AY203" s="204"/>
      <c r="AZ203" s="204"/>
      <c r="BA203" s="204"/>
      <c r="BB203" s="204"/>
      <c r="BC203" s="204"/>
      <c r="BD203" s="204"/>
      <c r="BE203" s="204"/>
      <c r="BF203" s="204"/>
      <c r="BG203" s="204"/>
      <c r="BH203" s="204"/>
      <c r="BI203" s="204"/>
      <c r="BJ203" s="204"/>
      <c r="BK203" s="204"/>
      <c r="BL203" s="204"/>
      <c r="BM203" s="205">
        <v>24</v>
      </c>
    </row>
    <row r="204" spans="1:65">
      <c r="A204" s="29"/>
      <c r="B204" s="20" t="s">
        <v>180</v>
      </c>
      <c r="C204" s="12"/>
      <c r="D204" s="207">
        <v>19.3</v>
      </c>
      <c r="E204" s="203"/>
      <c r="F204" s="204"/>
      <c r="G204" s="204"/>
      <c r="H204" s="204"/>
      <c r="I204" s="204"/>
      <c r="J204" s="204"/>
      <c r="K204" s="204"/>
      <c r="L204" s="204"/>
      <c r="M204" s="204"/>
      <c r="N204" s="204"/>
      <c r="O204" s="204"/>
      <c r="P204" s="204"/>
      <c r="Q204" s="204"/>
      <c r="R204" s="204"/>
      <c r="S204" s="204"/>
      <c r="T204" s="204"/>
      <c r="U204" s="204"/>
      <c r="V204" s="204"/>
      <c r="W204" s="204"/>
      <c r="X204" s="204"/>
      <c r="Y204" s="204"/>
      <c r="Z204" s="204"/>
      <c r="AA204" s="204"/>
      <c r="AB204" s="204"/>
      <c r="AC204" s="204"/>
      <c r="AD204" s="204"/>
      <c r="AE204" s="204"/>
      <c r="AF204" s="204"/>
      <c r="AG204" s="204"/>
      <c r="AH204" s="204"/>
      <c r="AI204" s="204"/>
      <c r="AJ204" s="204"/>
      <c r="AK204" s="204"/>
      <c r="AL204" s="204"/>
      <c r="AM204" s="204"/>
      <c r="AN204" s="204"/>
      <c r="AO204" s="204"/>
      <c r="AP204" s="204"/>
      <c r="AQ204" s="204"/>
      <c r="AR204" s="204"/>
      <c r="AS204" s="204"/>
      <c r="AT204" s="204"/>
      <c r="AU204" s="204"/>
      <c r="AV204" s="204"/>
      <c r="AW204" s="204"/>
      <c r="AX204" s="204"/>
      <c r="AY204" s="204"/>
      <c r="AZ204" s="204"/>
      <c r="BA204" s="204"/>
      <c r="BB204" s="204"/>
      <c r="BC204" s="204"/>
      <c r="BD204" s="204"/>
      <c r="BE204" s="204"/>
      <c r="BF204" s="204"/>
      <c r="BG204" s="204"/>
      <c r="BH204" s="204"/>
      <c r="BI204" s="204"/>
      <c r="BJ204" s="204"/>
      <c r="BK204" s="204"/>
      <c r="BL204" s="204"/>
      <c r="BM204" s="205">
        <v>16</v>
      </c>
    </row>
    <row r="205" spans="1:65">
      <c r="A205" s="29"/>
      <c r="B205" s="3" t="s">
        <v>181</v>
      </c>
      <c r="C205" s="28"/>
      <c r="D205" s="206">
        <v>19.3</v>
      </c>
      <c r="E205" s="203"/>
      <c r="F205" s="204"/>
      <c r="G205" s="204"/>
      <c r="H205" s="204"/>
      <c r="I205" s="204"/>
      <c r="J205" s="204"/>
      <c r="K205" s="204"/>
      <c r="L205" s="204"/>
      <c r="M205" s="204"/>
      <c r="N205" s="204"/>
      <c r="O205" s="204"/>
      <c r="P205" s="204"/>
      <c r="Q205" s="204"/>
      <c r="R205" s="204"/>
      <c r="S205" s="204"/>
      <c r="T205" s="204"/>
      <c r="U205" s="204"/>
      <c r="V205" s="204"/>
      <c r="W205" s="204"/>
      <c r="X205" s="204"/>
      <c r="Y205" s="204"/>
      <c r="Z205" s="204"/>
      <c r="AA205" s="204"/>
      <c r="AB205" s="204"/>
      <c r="AC205" s="204"/>
      <c r="AD205" s="204"/>
      <c r="AE205" s="204"/>
      <c r="AF205" s="204"/>
      <c r="AG205" s="204"/>
      <c r="AH205" s="204"/>
      <c r="AI205" s="204"/>
      <c r="AJ205" s="204"/>
      <c r="AK205" s="204"/>
      <c r="AL205" s="204"/>
      <c r="AM205" s="204"/>
      <c r="AN205" s="204"/>
      <c r="AO205" s="204"/>
      <c r="AP205" s="204"/>
      <c r="AQ205" s="204"/>
      <c r="AR205" s="204"/>
      <c r="AS205" s="204"/>
      <c r="AT205" s="204"/>
      <c r="AU205" s="204"/>
      <c r="AV205" s="204"/>
      <c r="AW205" s="204"/>
      <c r="AX205" s="204"/>
      <c r="AY205" s="204"/>
      <c r="AZ205" s="204"/>
      <c r="BA205" s="204"/>
      <c r="BB205" s="204"/>
      <c r="BC205" s="204"/>
      <c r="BD205" s="204"/>
      <c r="BE205" s="204"/>
      <c r="BF205" s="204"/>
      <c r="BG205" s="204"/>
      <c r="BH205" s="204"/>
      <c r="BI205" s="204"/>
      <c r="BJ205" s="204"/>
      <c r="BK205" s="204"/>
      <c r="BL205" s="204"/>
      <c r="BM205" s="205">
        <v>19.3</v>
      </c>
    </row>
    <row r="206" spans="1:65">
      <c r="A206" s="29"/>
      <c r="B206" s="3" t="s">
        <v>182</v>
      </c>
      <c r="C206" s="28"/>
      <c r="D206" s="206">
        <v>0.28284271247461801</v>
      </c>
      <c r="E206" s="203"/>
      <c r="F206" s="204"/>
      <c r="G206" s="204"/>
      <c r="H206" s="204"/>
      <c r="I206" s="204"/>
      <c r="J206" s="204"/>
      <c r="K206" s="204"/>
      <c r="L206" s="204"/>
      <c r="M206" s="204"/>
      <c r="N206" s="204"/>
      <c r="O206" s="204"/>
      <c r="P206" s="204"/>
      <c r="Q206" s="204"/>
      <c r="R206" s="204"/>
      <c r="S206" s="204"/>
      <c r="T206" s="204"/>
      <c r="U206" s="204"/>
      <c r="V206" s="204"/>
      <c r="W206" s="204"/>
      <c r="X206" s="204"/>
      <c r="Y206" s="204"/>
      <c r="Z206" s="204"/>
      <c r="AA206" s="204"/>
      <c r="AB206" s="204"/>
      <c r="AC206" s="204"/>
      <c r="AD206" s="204"/>
      <c r="AE206" s="204"/>
      <c r="AF206" s="204"/>
      <c r="AG206" s="204"/>
      <c r="AH206" s="204"/>
      <c r="AI206" s="204"/>
      <c r="AJ206" s="204"/>
      <c r="AK206" s="204"/>
      <c r="AL206" s="204"/>
      <c r="AM206" s="204"/>
      <c r="AN206" s="204"/>
      <c r="AO206" s="204"/>
      <c r="AP206" s="204"/>
      <c r="AQ206" s="204"/>
      <c r="AR206" s="204"/>
      <c r="AS206" s="204"/>
      <c r="AT206" s="204"/>
      <c r="AU206" s="204"/>
      <c r="AV206" s="204"/>
      <c r="AW206" s="204"/>
      <c r="AX206" s="204"/>
      <c r="AY206" s="204"/>
      <c r="AZ206" s="204"/>
      <c r="BA206" s="204"/>
      <c r="BB206" s="204"/>
      <c r="BC206" s="204"/>
      <c r="BD206" s="204"/>
      <c r="BE206" s="204"/>
      <c r="BF206" s="204"/>
      <c r="BG206" s="204"/>
      <c r="BH206" s="204"/>
      <c r="BI206" s="204"/>
      <c r="BJ206" s="204"/>
      <c r="BK206" s="204"/>
      <c r="BL206" s="204"/>
      <c r="BM206" s="205">
        <v>30</v>
      </c>
    </row>
    <row r="207" spans="1:65">
      <c r="A207" s="29"/>
      <c r="B207" s="3" t="s">
        <v>75</v>
      </c>
      <c r="C207" s="28"/>
      <c r="D207" s="13">
        <v>1.4655062822519067E-2</v>
      </c>
      <c r="E207" s="14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49"/>
    </row>
    <row r="208" spans="1:65">
      <c r="A208" s="29"/>
      <c r="B208" s="3" t="s">
        <v>183</v>
      </c>
      <c r="C208" s="28"/>
      <c r="D208" s="13">
        <v>0</v>
      </c>
      <c r="E208" s="14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49"/>
    </row>
    <row r="209" spans="1:65">
      <c r="A209" s="29"/>
      <c r="B209" s="44" t="s">
        <v>184</v>
      </c>
      <c r="C209" s="45"/>
      <c r="D209" s="43" t="s">
        <v>185</v>
      </c>
      <c r="E209" s="14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49"/>
    </row>
    <row r="210" spans="1:65">
      <c r="B210" s="30"/>
      <c r="C210" s="20"/>
      <c r="D210" s="20"/>
      <c r="BM210" s="49"/>
    </row>
    <row r="211" spans="1:65" ht="15">
      <c r="B211" s="8" t="s">
        <v>274</v>
      </c>
      <c r="BM211" s="27" t="s">
        <v>194</v>
      </c>
    </row>
    <row r="212" spans="1:65" ht="15">
      <c r="A212" s="24" t="s">
        <v>5</v>
      </c>
      <c r="B212" s="18" t="s">
        <v>95</v>
      </c>
      <c r="C212" s="15" t="s">
        <v>96</v>
      </c>
      <c r="D212" s="16" t="s">
        <v>186</v>
      </c>
      <c r="E212" s="14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27">
        <v>1</v>
      </c>
    </row>
    <row r="213" spans="1:65">
      <c r="A213" s="29"/>
      <c r="B213" s="19" t="s">
        <v>144</v>
      </c>
      <c r="C213" s="9" t="s">
        <v>144</v>
      </c>
      <c r="D213" s="10" t="s">
        <v>97</v>
      </c>
      <c r="E213" s="14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27" t="s">
        <v>3</v>
      </c>
    </row>
    <row r="214" spans="1:65">
      <c r="A214" s="29"/>
      <c r="B214" s="19"/>
      <c r="C214" s="9"/>
      <c r="D214" s="10" t="s">
        <v>196</v>
      </c>
      <c r="E214" s="14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27">
        <v>2</v>
      </c>
    </row>
    <row r="215" spans="1:65">
      <c r="A215" s="29"/>
      <c r="B215" s="19"/>
      <c r="C215" s="9"/>
      <c r="D215" s="25"/>
      <c r="E215" s="14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27">
        <v>2</v>
      </c>
    </row>
    <row r="216" spans="1:65">
      <c r="A216" s="29"/>
      <c r="B216" s="18">
        <v>1</v>
      </c>
      <c r="C216" s="14">
        <v>1</v>
      </c>
      <c r="D216" s="21">
        <v>5.93</v>
      </c>
      <c r="E216" s="14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27">
        <v>1</v>
      </c>
    </row>
    <row r="217" spans="1:65">
      <c r="A217" s="29"/>
      <c r="B217" s="19">
        <v>1</v>
      </c>
      <c r="C217" s="9">
        <v>2</v>
      </c>
      <c r="D217" s="11">
        <v>6.11</v>
      </c>
      <c r="E217" s="14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27">
        <v>25</v>
      </c>
    </row>
    <row r="218" spans="1:65">
      <c r="A218" s="29"/>
      <c r="B218" s="20" t="s">
        <v>180</v>
      </c>
      <c r="C218" s="12"/>
      <c r="D218" s="22">
        <v>6.02</v>
      </c>
      <c r="E218" s="14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7">
        <v>16</v>
      </c>
    </row>
    <row r="219" spans="1:65">
      <c r="A219" s="29"/>
      <c r="B219" s="3" t="s">
        <v>181</v>
      </c>
      <c r="C219" s="28"/>
      <c r="D219" s="11">
        <v>6.02</v>
      </c>
      <c r="E219" s="14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7">
        <v>6.02</v>
      </c>
    </row>
    <row r="220" spans="1:65">
      <c r="A220" s="29"/>
      <c r="B220" s="3" t="s">
        <v>182</v>
      </c>
      <c r="C220" s="28"/>
      <c r="D220" s="23">
        <v>0.12727922061357899</v>
      </c>
      <c r="E220" s="14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7">
        <v>31</v>
      </c>
    </row>
    <row r="221" spans="1:65">
      <c r="A221" s="29"/>
      <c r="B221" s="3" t="s">
        <v>75</v>
      </c>
      <c r="C221" s="28"/>
      <c r="D221" s="13">
        <v>2.1142727676674251E-2</v>
      </c>
      <c r="E221" s="14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49"/>
    </row>
    <row r="222" spans="1:65">
      <c r="A222" s="29"/>
      <c r="B222" s="3" t="s">
        <v>183</v>
      </c>
      <c r="C222" s="28"/>
      <c r="D222" s="13">
        <v>0</v>
      </c>
      <c r="E222" s="14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49"/>
    </row>
    <row r="223" spans="1:65">
      <c r="A223" s="29"/>
      <c r="B223" s="44" t="s">
        <v>184</v>
      </c>
      <c r="C223" s="45"/>
      <c r="D223" s="43" t="s">
        <v>185</v>
      </c>
      <c r="E223" s="14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49"/>
    </row>
    <row r="224" spans="1:65">
      <c r="B224" s="30"/>
      <c r="C224" s="20"/>
      <c r="D224" s="20"/>
      <c r="BM224" s="49"/>
    </row>
    <row r="225" spans="1:65" ht="15">
      <c r="B225" s="8" t="s">
        <v>275</v>
      </c>
      <c r="BM225" s="27" t="s">
        <v>194</v>
      </c>
    </row>
    <row r="226" spans="1:65" ht="15">
      <c r="A226" s="24" t="s">
        <v>71</v>
      </c>
      <c r="B226" s="18" t="s">
        <v>95</v>
      </c>
      <c r="C226" s="15" t="s">
        <v>96</v>
      </c>
      <c r="D226" s="16" t="s">
        <v>186</v>
      </c>
      <c r="E226" s="14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7">
        <v>1</v>
      </c>
    </row>
    <row r="227" spans="1:65">
      <c r="A227" s="29"/>
      <c r="B227" s="19" t="s">
        <v>144</v>
      </c>
      <c r="C227" s="9" t="s">
        <v>144</v>
      </c>
      <c r="D227" s="10" t="s">
        <v>97</v>
      </c>
      <c r="E227" s="14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7" t="s">
        <v>3</v>
      </c>
    </row>
    <row r="228" spans="1:65">
      <c r="A228" s="29"/>
      <c r="B228" s="19"/>
      <c r="C228" s="9"/>
      <c r="D228" s="10" t="s">
        <v>196</v>
      </c>
      <c r="E228" s="14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7">
        <v>2</v>
      </c>
    </row>
    <row r="229" spans="1:65">
      <c r="A229" s="29"/>
      <c r="B229" s="19"/>
      <c r="C229" s="9"/>
      <c r="D229" s="25"/>
      <c r="E229" s="14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7">
        <v>2</v>
      </c>
    </row>
    <row r="230" spans="1:65">
      <c r="A230" s="29"/>
      <c r="B230" s="18">
        <v>1</v>
      </c>
      <c r="C230" s="14">
        <v>1</v>
      </c>
      <c r="D230" s="21">
        <v>1.4</v>
      </c>
      <c r="E230" s="14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27">
        <v>1</v>
      </c>
    </row>
    <row r="231" spans="1:65">
      <c r="A231" s="29"/>
      <c r="B231" s="19">
        <v>1</v>
      </c>
      <c r="C231" s="9">
        <v>2</v>
      </c>
      <c r="D231" s="11">
        <v>1.35</v>
      </c>
      <c r="E231" s="14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27">
        <v>26</v>
      </c>
    </row>
    <row r="232" spans="1:65">
      <c r="A232" s="29"/>
      <c r="B232" s="20" t="s">
        <v>180</v>
      </c>
      <c r="C232" s="12"/>
      <c r="D232" s="22">
        <v>1.375</v>
      </c>
      <c r="E232" s="14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27">
        <v>16</v>
      </c>
    </row>
    <row r="233" spans="1:65">
      <c r="A233" s="29"/>
      <c r="B233" s="3" t="s">
        <v>181</v>
      </c>
      <c r="C233" s="28"/>
      <c r="D233" s="11">
        <v>1.375</v>
      </c>
      <c r="E233" s="14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27">
        <v>1.375</v>
      </c>
    </row>
    <row r="234" spans="1:65">
      <c r="A234" s="29"/>
      <c r="B234" s="3" t="s">
        <v>182</v>
      </c>
      <c r="C234" s="28"/>
      <c r="D234" s="23">
        <v>3.5355339059327251E-2</v>
      </c>
      <c r="E234" s="14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27">
        <v>32</v>
      </c>
    </row>
    <row r="235" spans="1:65">
      <c r="A235" s="29"/>
      <c r="B235" s="3" t="s">
        <v>75</v>
      </c>
      <c r="C235" s="28"/>
      <c r="D235" s="13">
        <v>2.5712973861328911E-2</v>
      </c>
      <c r="E235" s="14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49"/>
    </row>
    <row r="236" spans="1:65">
      <c r="A236" s="29"/>
      <c r="B236" s="3" t="s">
        <v>183</v>
      </c>
      <c r="C236" s="28"/>
      <c r="D236" s="13">
        <v>0</v>
      </c>
      <c r="E236" s="14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49"/>
    </row>
    <row r="237" spans="1:65">
      <c r="A237" s="29"/>
      <c r="B237" s="44" t="s">
        <v>184</v>
      </c>
      <c r="C237" s="45"/>
      <c r="D237" s="43" t="s">
        <v>185</v>
      </c>
      <c r="E237" s="14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49"/>
    </row>
    <row r="238" spans="1:65">
      <c r="B238" s="30"/>
      <c r="C238" s="20"/>
      <c r="D238" s="20"/>
      <c r="BM238" s="49"/>
    </row>
    <row r="239" spans="1:65" ht="15">
      <c r="B239" s="8" t="s">
        <v>276</v>
      </c>
      <c r="BM239" s="27" t="s">
        <v>194</v>
      </c>
    </row>
    <row r="240" spans="1:65" ht="15">
      <c r="A240" s="24" t="s">
        <v>8</v>
      </c>
      <c r="B240" s="18" t="s">
        <v>95</v>
      </c>
      <c r="C240" s="15" t="s">
        <v>96</v>
      </c>
      <c r="D240" s="16" t="s">
        <v>186</v>
      </c>
      <c r="E240" s="14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7">
        <v>1</v>
      </c>
    </row>
    <row r="241" spans="1:65">
      <c r="A241" s="29"/>
      <c r="B241" s="19" t="s">
        <v>144</v>
      </c>
      <c r="C241" s="9" t="s">
        <v>144</v>
      </c>
      <c r="D241" s="10" t="s">
        <v>97</v>
      </c>
      <c r="E241" s="14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7" t="s">
        <v>3</v>
      </c>
    </row>
    <row r="242" spans="1:65">
      <c r="A242" s="29"/>
      <c r="B242" s="19"/>
      <c r="C242" s="9"/>
      <c r="D242" s="10" t="s">
        <v>196</v>
      </c>
      <c r="E242" s="14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7">
        <v>2</v>
      </c>
    </row>
    <row r="243" spans="1:65">
      <c r="A243" s="29"/>
      <c r="B243" s="19"/>
      <c r="C243" s="9"/>
      <c r="D243" s="25"/>
      <c r="E243" s="14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7">
        <v>2</v>
      </c>
    </row>
    <row r="244" spans="1:65">
      <c r="A244" s="29"/>
      <c r="B244" s="18">
        <v>1</v>
      </c>
      <c r="C244" s="14">
        <v>1</v>
      </c>
      <c r="D244" s="21">
        <v>5.76</v>
      </c>
      <c r="E244" s="14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7">
        <v>1</v>
      </c>
    </row>
    <row r="245" spans="1:65">
      <c r="A245" s="29"/>
      <c r="B245" s="19">
        <v>1</v>
      </c>
      <c r="C245" s="9">
        <v>2</v>
      </c>
      <c r="D245" s="11">
        <v>5.98</v>
      </c>
      <c r="E245" s="14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7">
        <v>10</v>
      </c>
    </row>
    <row r="246" spans="1:65">
      <c r="A246" s="29"/>
      <c r="B246" s="20" t="s">
        <v>180</v>
      </c>
      <c r="C246" s="12"/>
      <c r="D246" s="22">
        <v>5.87</v>
      </c>
      <c r="E246" s="14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7">
        <v>16</v>
      </c>
    </row>
    <row r="247" spans="1:65">
      <c r="A247" s="29"/>
      <c r="B247" s="3" t="s">
        <v>181</v>
      </c>
      <c r="C247" s="28"/>
      <c r="D247" s="11">
        <v>5.87</v>
      </c>
      <c r="E247" s="14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27">
        <v>5.87</v>
      </c>
    </row>
    <row r="248" spans="1:65">
      <c r="A248" s="29"/>
      <c r="B248" s="3" t="s">
        <v>182</v>
      </c>
      <c r="C248" s="28"/>
      <c r="D248" s="23">
        <v>0.1555634918610409</v>
      </c>
      <c r="E248" s="14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27">
        <v>16</v>
      </c>
    </row>
    <row r="249" spans="1:65">
      <c r="A249" s="29"/>
      <c r="B249" s="3" t="s">
        <v>75</v>
      </c>
      <c r="C249" s="28"/>
      <c r="D249" s="13">
        <v>2.6501446654351092E-2</v>
      </c>
      <c r="E249" s="14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49"/>
    </row>
    <row r="250" spans="1:65">
      <c r="A250" s="29"/>
      <c r="B250" s="3" t="s">
        <v>183</v>
      </c>
      <c r="C250" s="28"/>
      <c r="D250" s="13">
        <v>0</v>
      </c>
      <c r="E250" s="14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49"/>
    </row>
    <row r="251" spans="1:65">
      <c r="A251" s="29"/>
      <c r="B251" s="44" t="s">
        <v>184</v>
      </c>
      <c r="C251" s="45"/>
      <c r="D251" s="43" t="s">
        <v>185</v>
      </c>
      <c r="E251" s="14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49"/>
    </row>
    <row r="252" spans="1:65">
      <c r="B252" s="30"/>
      <c r="C252" s="20"/>
      <c r="D252" s="20"/>
      <c r="BM252" s="49"/>
    </row>
    <row r="253" spans="1:65" ht="15">
      <c r="B253" s="8" t="s">
        <v>277</v>
      </c>
      <c r="BM253" s="27" t="s">
        <v>194</v>
      </c>
    </row>
    <row r="254" spans="1:65" ht="15">
      <c r="A254" s="24" t="s">
        <v>11</v>
      </c>
      <c r="B254" s="18" t="s">
        <v>95</v>
      </c>
      <c r="C254" s="15" t="s">
        <v>96</v>
      </c>
      <c r="D254" s="16" t="s">
        <v>186</v>
      </c>
      <c r="E254" s="14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7">
        <v>1</v>
      </c>
    </row>
    <row r="255" spans="1:65">
      <c r="A255" s="29"/>
      <c r="B255" s="19" t="s">
        <v>144</v>
      </c>
      <c r="C255" s="9" t="s">
        <v>144</v>
      </c>
      <c r="D255" s="10" t="s">
        <v>97</v>
      </c>
      <c r="E255" s="14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7" t="s">
        <v>3</v>
      </c>
    </row>
    <row r="256" spans="1:65">
      <c r="A256" s="29"/>
      <c r="B256" s="19"/>
      <c r="C256" s="9"/>
      <c r="D256" s="10" t="s">
        <v>196</v>
      </c>
      <c r="E256" s="14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7">
        <v>2</v>
      </c>
    </row>
    <row r="257" spans="1:65">
      <c r="A257" s="29"/>
      <c r="B257" s="19"/>
      <c r="C257" s="9"/>
      <c r="D257" s="25"/>
      <c r="E257" s="14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7">
        <v>2</v>
      </c>
    </row>
    <row r="258" spans="1:65">
      <c r="A258" s="29"/>
      <c r="B258" s="18">
        <v>1</v>
      </c>
      <c r="C258" s="14">
        <v>1</v>
      </c>
      <c r="D258" s="21">
        <v>1.03</v>
      </c>
      <c r="E258" s="14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7">
        <v>1</v>
      </c>
    </row>
    <row r="259" spans="1:65">
      <c r="A259" s="29"/>
      <c r="B259" s="19">
        <v>1</v>
      </c>
      <c r="C259" s="9">
        <v>2</v>
      </c>
      <c r="D259" s="11">
        <v>1.06</v>
      </c>
      <c r="E259" s="14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7">
        <v>11</v>
      </c>
    </row>
    <row r="260" spans="1:65">
      <c r="A260" s="29"/>
      <c r="B260" s="20" t="s">
        <v>180</v>
      </c>
      <c r="C260" s="12"/>
      <c r="D260" s="22">
        <v>1.0449999999999999</v>
      </c>
      <c r="E260" s="14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7">
        <v>16</v>
      </c>
    </row>
    <row r="261" spans="1:65">
      <c r="A261" s="29"/>
      <c r="B261" s="3" t="s">
        <v>181</v>
      </c>
      <c r="C261" s="28"/>
      <c r="D261" s="11">
        <v>1.0449999999999999</v>
      </c>
      <c r="E261" s="14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7">
        <v>1.0449999999999999</v>
      </c>
    </row>
    <row r="262" spans="1:65">
      <c r="A262" s="29"/>
      <c r="B262" s="3" t="s">
        <v>182</v>
      </c>
      <c r="C262" s="28"/>
      <c r="D262" s="23">
        <v>2.1213203435596444E-2</v>
      </c>
      <c r="E262" s="14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7">
        <v>17</v>
      </c>
    </row>
    <row r="263" spans="1:65">
      <c r="A263" s="29"/>
      <c r="B263" s="3" t="s">
        <v>75</v>
      </c>
      <c r="C263" s="28"/>
      <c r="D263" s="13">
        <v>2.029971620631239E-2</v>
      </c>
      <c r="E263" s="14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49"/>
    </row>
    <row r="264" spans="1:65">
      <c r="A264" s="29"/>
      <c r="B264" s="3" t="s">
        <v>183</v>
      </c>
      <c r="C264" s="28"/>
      <c r="D264" s="13">
        <v>0</v>
      </c>
      <c r="E264" s="14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49"/>
    </row>
    <row r="265" spans="1:65">
      <c r="A265" s="29"/>
      <c r="B265" s="44" t="s">
        <v>184</v>
      </c>
      <c r="C265" s="45"/>
      <c r="D265" s="43" t="s">
        <v>185</v>
      </c>
      <c r="E265" s="14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49"/>
    </row>
    <row r="266" spans="1:65">
      <c r="B266" s="30"/>
      <c r="C266" s="20"/>
      <c r="D266" s="20"/>
      <c r="BM266" s="49"/>
    </row>
    <row r="267" spans="1:65" ht="15">
      <c r="B267" s="8" t="s">
        <v>278</v>
      </c>
      <c r="BM267" s="27" t="s">
        <v>194</v>
      </c>
    </row>
    <row r="268" spans="1:65" ht="15">
      <c r="A268" s="24" t="s">
        <v>14</v>
      </c>
      <c r="B268" s="18" t="s">
        <v>95</v>
      </c>
      <c r="C268" s="15" t="s">
        <v>96</v>
      </c>
      <c r="D268" s="16" t="s">
        <v>186</v>
      </c>
      <c r="E268" s="14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27">
        <v>1</v>
      </c>
    </row>
    <row r="269" spans="1:65">
      <c r="A269" s="29"/>
      <c r="B269" s="19" t="s">
        <v>144</v>
      </c>
      <c r="C269" s="9" t="s">
        <v>144</v>
      </c>
      <c r="D269" s="10" t="s">
        <v>97</v>
      </c>
      <c r="E269" s="14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27" t="s">
        <v>3</v>
      </c>
    </row>
    <row r="270" spans="1:65">
      <c r="A270" s="29"/>
      <c r="B270" s="19"/>
      <c r="C270" s="9"/>
      <c r="D270" s="10" t="s">
        <v>196</v>
      </c>
      <c r="E270" s="14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27">
        <v>3</v>
      </c>
    </row>
    <row r="271" spans="1:65">
      <c r="A271" s="29"/>
      <c r="B271" s="19"/>
      <c r="C271" s="9"/>
      <c r="D271" s="25"/>
      <c r="E271" s="14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27">
        <v>3</v>
      </c>
    </row>
    <row r="272" spans="1:65">
      <c r="A272" s="29"/>
      <c r="B272" s="18">
        <v>1</v>
      </c>
      <c r="C272" s="14">
        <v>1</v>
      </c>
      <c r="D272" s="188" t="s">
        <v>197</v>
      </c>
      <c r="E272" s="189"/>
      <c r="F272" s="190"/>
      <c r="G272" s="190"/>
      <c r="H272" s="190"/>
      <c r="I272" s="190"/>
      <c r="J272" s="190"/>
      <c r="K272" s="190"/>
      <c r="L272" s="190"/>
      <c r="M272" s="190"/>
      <c r="N272" s="190"/>
      <c r="O272" s="190"/>
      <c r="P272" s="190"/>
      <c r="Q272" s="190"/>
      <c r="R272" s="190"/>
      <c r="S272" s="190"/>
      <c r="T272" s="190"/>
      <c r="U272" s="190"/>
      <c r="V272" s="190"/>
      <c r="W272" s="190"/>
      <c r="X272" s="190"/>
      <c r="Y272" s="190"/>
      <c r="Z272" s="190"/>
      <c r="AA272" s="190"/>
      <c r="AB272" s="190"/>
      <c r="AC272" s="190"/>
      <c r="AD272" s="190"/>
      <c r="AE272" s="190"/>
      <c r="AF272" s="190"/>
      <c r="AG272" s="190"/>
      <c r="AH272" s="190"/>
      <c r="AI272" s="190"/>
      <c r="AJ272" s="190"/>
      <c r="AK272" s="190"/>
      <c r="AL272" s="190"/>
      <c r="AM272" s="190"/>
      <c r="AN272" s="190"/>
      <c r="AO272" s="190"/>
      <c r="AP272" s="190"/>
      <c r="AQ272" s="190"/>
      <c r="AR272" s="190"/>
      <c r="AS272" s="190"/>
      <c r="AT272" s="190"/>
      <c r="AU272" s="190"/>
      <c r="AV272" s="190"/>
      <c r="AW272" s="190"/>
      <c r="AX272" s="190"/>
      <c r="AY272" s="190"/>
      <c r="AZ272" s="190"/>
      <c r="BA272" s="190"/>
      <c r="BB272" s="190"/>
      <c r="BC272" s="190"/>
      <c r="BD272" s="190"/>
      <c r="BE272" s="190"/>
      <c r="BF272" s="190"/>
      <c r="BG272" s="190"/>
      <c r="BH272" s="190"/>
      <c r="BI272" s="190"/>
      <c r="BJ272" s="190"/>
      <c r="BK272" s="190"/>
      <c r="BL272" s="190"/>
      <c r="BM272" s="191">
        <v>1</v>
      </c>
    </row>
    <row r="273" spans="1:65">
      <c r="A273" s="29"/>
      <c r="B273" s="19">
        <v>1</v>
      </c>
      <c r="C273" s="9">
        <v>2</v>
      </c>
      <c r="D273" s="23">
        <v>0.05</v>
      </c>
      <c r="E273" s="189"/>
      <c r="F273" s="190"/>
      <c r="G273" s="190"/>
      <c r="H273" s="190"/>
      <c r="I273" s="190"/>
      <c r="J273" s="190"/>
      <c r="K273" s="190"/>
      <c r="L273" s="190"/>
      <c r="M273" s="190"/>
      <c r="N273" s="190"/>
      <c r="O273" s="190"/>
      <c r="P273" s="190"/>
      <c r="Q273" s="190"/>
      <c r="R273" s="190"/>
      <c r="S273" s="190"/>
      <c r="T273" s="190"/>
      <c r="U273" s="190"/>
      <c r="V273" s="190"/>
      <c r="W273" s="190"/>
      <c r="X273" s="190"/>
      <c r="Y273" s="190"/>
      <c r="Z273" s="190"/>
      <c r="AA273" s="190"/>
      <c r="AB273" s="190"/>
      <c r="AC273" s="190"/>
      <c r="AD273" s="190"/>
      <c r="AE273" s="190"/>
      <c r="AF273" s="190"/>
      <c r="AG273" s="190"/>
      <c r="AH273" s="190"/>
      <c r="AI273" s="190"/>
      <c r="AJ273" s="190"/>
      <c r="AK273" s="190"/>
      <c r="AL273" s="190"/>
      <c r="AM273" s="190"/>
      <c r="AN273" s="190"/>
      <c r="AO273" s="190"/>
      <c r="AP273" s="190"/>
      <c r="AQ273" s="190"/>
      <c r="AR273" s="190"/>
      <c r="AS273" s="190"/>
      <c r="AT273" s="190"/>
      <c r="AU273" s="190"/>
      <c r="AV273" s="190"/>
      <c r="AW273" s="190"/>
      <c r="AX273" s="190"/>
      <c r="AY273" s="190"/>
      <c r="AZ273" s="190"/>
      <c r="BA273" s="190"/>
      <c r="BB273" s="190"/>
      <c r="BC273" s="190"/>
      <c r="BD273" s="190"/>
      <c r="BE273" s="190"/>
      <c r="BF273" s="190"/>
      <c r="BG273" s="190"/>
      <c r="BH273" s="190"/>
      <c r="BI273" s="190"/>
      <c r="BJ273" s="190"/>
      <c r="BK273" s="190"/>
      <c r="BL273" s="190"/>
      <c r="BM273" s="191">
        <v>12</v>
      </c>
    </row>
    <row r="274" spans="1:65">
      <c r="A274" s="29"/>
      <c r="B274" s="20" t="s">
        <v>180</v>
      </c>
      <c r="C274" s="12"/>
      <c r="D274" s="193">
        <v>0.05</v>
      </c>
      <c r="E274" s="189"/>
      <c r="F274" s="190"/>
      <c r="G274" s="190"/>
      <c r="H274" s="190"/>
      <c r="I274" s="190"/>
      <c r="J274" s="190"/>
      <c r="K274" s="190"/>
      <c r="L274" s="190"/>
      <c r="M274" s="190"/>
      <c r="N274" s="190"/>
      <c r="O274" s="190"/>
      <c r="P274" s="190"/>
      <c r="Q274" s="190"/>
      <c r="R274" s="190"/>
      <c r="S274" s="190"/>
      <c r="T274" s="190"/>
      <c r="U274" s="190"/>
      <c r="V274" s="190"/>
      <c r="W274" s="190"/>
      <c r="X274" s="190"/>
      <c r="Y274" s="190"/>
      <c r="Z274" s="190"/>
      <c r="AA274" s="190"/>
      <c r="AB274" s="190"/>
      <c r="AC274" s="190"/>
      <c r="AD274" s="190"/>
      <c r="AE274" s="190"/>
      <c r="AF274" s="190"/>
      <c r="AG274" s="190"/>
      <c r="AH274" s="190"/>
      <c r="AI274" s="190"/>
      <c r="AJ274" s="190"/>
      <c r="AK274" s="190"/>
      <c r="AL274" s="190"/>
      <c r="AM274" s="190"/>
      <c r="AN274" s="190"/>
      <c r="AO274" s="190"/>
      <c r="AP274" s="190"/>
      <c r="AQ274" s="190"/>
      <c r="AR274" s="190"/>
      <c r="AS274" s="190"/>
      <c r="AT274" s="190"/>
      <c r="AU274" s="190"/>
      <c r="AV274" s="190"/>
      <c r="AW274" s="190"/>
      <c r="AX274" s="190"/>
      <c r="AY274" s="190"/>
      <c r="AZ274" s="190"/>
      <c r="BA274" s="190"/>
      <c r="BB274" s="190"/>
      <c r="BC274" s="190"/>
      <c r="BD274" s="190"/>
      <c r="BE274" s="190"/>
      <c r="BF274" s="190"/>
      <c r="BG274" s="190"/>
      <c r="BH274" s="190"/>
      <c r="BI274" s="190"/>
      <c r="BJ274" s="190"/>
      <c r="BK274" s="190"/>
      <c r="BL274" s="190"/>
      <c r="BM274" s="191">
        <v>16</v>
      </c>
    </row>
    <row r="275" spans="1:65">
      <c r="A275" s="29"/>
      <c r="B275" s="3" t="s">
        <v>181</v>
      </c>
      <c r="C275" s="28"/>
      <c r="D275" s="23">
        <v>0.05</v>
      </c>
      <c r="E275" s="189"/>
      <c r="F275" s="190"/>
      <c r="G275" s="190"/>
      <c r="H275" s="190"/>
      <c r="I275" s="190"/>
      <c r="J275" s="190"/>
      <c r="K275" s="190"/>
      <c r="L275" s="190"/>
      <c r="M275" s="190"/>
      <c r="N275" s="190"/>
      <c r="O275" s="190"/>
      <c r="P275" s="190"/>
      <c r="Q275" s="190"/>
      <c r="R275" s="190"/>
      <c r="S275" s="190"/>
      <c r="T275" s="190"/>
      <c r="U275" s="190"/>
      <c r="V275" s="190"/>
      <c r="W275" s="190"/>
      <c r="X275" s="190"/>
      <c r="Y275" s="190"/>
      <c r="Z275" s="190"/>
      <c r="AA275" s="190"/>
      <c r="AB275" s="190"/>
      <c r="AC275" s="190"/>
      <c r="AD275" s="190"/>
      <c r="AE275" s="190"/>
      <c r="AF275" s="190"/>
      <c r="AG275" s="190"/>
      <c r="AH275" s="190"/>
      <c r="AI275" s="190"/>
      <c r="AJ275" s="190"/>
      <c r="AK275" s="190"/>
      <c r="AL275" s="190"/>
      <c r="AM275" s="190"/>
      <c r="AN275" s="190"/>
      <c r="AO275" s="190"/>
      <c r="AP275" s="190"/>
      <c r="AQ275" s="190"/>
      <c r="AR275" s="190"/>
      <c r="AS275" s="190"/>
      <c r="AT275" s="190"/>
      <c r="AU275" s="190"/>
      <c r="AV275" s="190"/>
      <c r="AW275" s="190"/>
      <c r="AX275" s="190"/>
      <c r="AY275" s="190"/>
      <c r="AZ275" s="190"/>
      <c r="BA275" s="190"/>
      <c r="BB275" s="190"/>
      <c r="BC275" s="190"/>
      <c r="BD275" s="190"/>
      <c r="BE275" s="190"/>
      <c r="BF275" s="190"/>
      <c r="BG275" s="190"/>
      <c r="BH275" s="190"/>
      <c r="BI275" s="190"/>
      <c r="BJ275" s="190"/>
      <c r="BK275" s="190"/>
      <c r="BL275" s="190"/>
      <c r="BM275" s="191">
        <v>3.7499999999999999E-2</v>
      </c>
    </row>
    <row r="276" spans="1:65">
      <c r="A276" s="29"/>
      <c r="B276" s="3" t="s">
        <v>182</v>
      </c>
      <c r="C276" s="28"/>
      <c r="D276" s="23" t="s">
        <v>310</v>
      </c>
      <c r="E276" s="189"/>
      <c r="F276" s="190"/>
      <c r="G276" s="190"/>
      <c r="H276" s="190"/>
      <c r="I276" s="190"/>
      <c r="J276" s="190"/>
      <c r="K276" s="190"/>
      <c r="L276" s="190"/>
      <c r="M276" s="190"/>
      <c r="N276" s="190"/>
      <c r="O276" s="190"/>
      <c r="P276" s="190"/>
      <c r="Q276" s="190"/>
      <c r="R276" s="190"/>
      <c r="S276" s="190"/>
      <c r="T276" s="190"/>
      <c r="U276" s="190"/>
      <c r="V276" s="190"/>
      <c r="W276" s="190"/>
      <c r="X276" s="190"/>
      <c r="Y276" s="190"/>
      <c r="Z276" s="190"/>
      <c r="AA276" s="190"/>
      <c r="AB276" s="190"/>
      <c r="AC276" s="190"/>
      <c r="AD276" s="190"/>
      <c r="AE276" s="190"/>
      <c r="AF276" s="190"/>
      <c r="AG276" s="190"/>
      <c r="AH276" s="190"/>
      <c r="AI276" s="190"/>
      <c r="AJ276" s="190"/>
      <c r="AK276" s="190"/>
      <c r="AL276" s="190"/>
      <c r="AM276" s="190"/>
      <c r="AN276" s="190"/>
      <c r="AO276" s="190"/>
      <c r="AP276" s="190"/>
      <c r="AQ276" s="190"/>
      <c r="AR276" s="190"/>
      <c r="AS276" s="190"/>
      <c r="AT276" s="190"/>
      <c r="AU276" s="190"/>
      <c r="AV276" s="190"/>
      <c r="AW276" s="190"/>
      <c r="AX276" s="190"/>
      <c r="AY276" s="190"/>
      <c r="AZ276" s="190"/>
      <c r="BA276" s="190"/>
      <c r="BB276" s="190"/>
      <c r="BC276" s="190"/>
      <c r="BD276" s="190"/>
      <c r="BE276" s="190"/>
      <c r="BF276" s="190"/>
      <c r="BG276" s="190"/>
      <c r="BH276" s="190"/>
      <c r="BI276" s="190"/>
      <c r="BJ276" s="190"/>
      <c r="BK276" s="190"/>
      <c r="BL276" s="190"/>
      <c r="BM276" s="191">
        <v>18</v>
      </c>
    </row>
    <row r="277" spans="1:65">
      <c r="A277" s="29"/>
      <c r="B277" s="3" t="s">
        <v>75</v>
      </c>
      <c r="C277" s="28"/>
      <c r="D277" s="13" t="s">
        <v>310</v>
      </c>
      <c r="E277" s="14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49"/>
    </row>
    <row r="278" spans="1:65">
      <c r="A278" s="29"/>
      <c r="B278" s="3" t="s">
        <v>183</v>
      </c>
      <c r="C278" s="28"/>
      <c r="D278" s="13">
        <v>0.33333333333333348</v>
      </c>
      <c r="E278" s="14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49"/>
    </row>
    <row r="279" spans="1:65">
      <c r="A279" s="29"/>
      <c r="B279" s="44" t="s">
        <v>184</v>
      </c>
      <c r="C279" s="45"/>
      <c r="D279" s="43" t="s">
        <v>185</v>
      </c>
      <c r="E279" s="14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49"/>
    </row>
    <row r="280" spans="1:65">
      <c r="B280" s="30"/>
      <c r="C280" s="20"/>
      <c r="D280" s="20"/>
      <c r="BM280" s="49"/>
    </row>
    <row r="281" spans="1:65" ht="15">
      <c r="B281" s="8" t="s">
        <v>279</v>
      </c>
      <c r="BM281" s="27" t="s">
        <v>194</v>
      </c>
    </row>
    <row r="282" spans="1:65" ht="15">
      <c r="A282" s="24" t="s">
        <v>17</v>
      </c>
      <c r="B282" s="18" t="s">
        <v>95</v>
      </c>
      <c r="C282" s="15" t="s">
        <v>96</v>
      </c>
      <c r="D282" s="16" t="s">
        <v>186</v>
      </c>
      <c r="E282" s="14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7">
        <v>1</v>
      </c>
    </row>
    <row r="283" spans="1:65">
      <c r="A283" s="29"/>
      <c r="B283" s="19" t="s">
        <v>144</v>
      </c>
      <c r="C283" s="9" t="s">
        <v>144</v>
      </c>
      <c r="D283" s="10" t="s">
        <v>97</v>
      </c>
      <c r="E283" s="14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7" t="s">
        <v>3</v>
      </c>
    </row>
    <row r="284" spans="1:65">
      <c r="A284" s="29"/>
      <c r="B284" s="19"/>
      <c r="C284" s="9"/>
      <c r="D284" s="10" t="s">
        <v>196</v>
      </c>
      <c r="E284" s="14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7">
        <v>1</v>
      </c>
    </row>
    <row r="285" spans="1:65">
      <c r="A285" s="29"/>
      <c r="B285" s="19"/>
      <c r="C285" s="9"/>
      <c r="D285" s="25"/>
      <c r="E285" s="14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7">
        <v>1</v>
      </c>
    </row>
    <row r="286" spans="1:65">
      <c r="A286" s="29"/>
      <c r="B286" s="18">
        <v>1</v>
      </c>
      <c r="C286" s="14">
        <v>1</v>
      </c>
      <c r="D286" s="202">
        <v>34.1</v>
      </c>
      <c r="E286" s="203"/>
      <c r="F286" s="204"/>
      <c r="G286" s="204"/>
      <c r="H286" s="204"/>
      <c r="I286" s="204"/>
      <c r="J286" s="204"/>
      <c r="K286" s="204"/>
      <c r="L286" s="204"/>
      <c r="M286" s="204"/>
      <c r="N286" s="204"/>
      <c r="O286" s="204"/>
      <c r="P286" s="204"/>
      <c r="Q286" s="204"/>
      <c r="R286" s="204"/>
      <c r="S286" s="204"/>
      <c r="T286" s="204"/>
      <c r="U286" s="204"/>
      <c r="V286" s="204"/>
      <c r="W286" s="204"/>
      <c r="X286" s="204"/>
      <c r="Y286" s="204"/>
      <c r="Z286" s="204"/>
      <c r="AA286" s="204"/>
      <c r="AB286" s="204"/>
      <c r="AC286" s="204"/>
      <c r="AD286" s="204"/>
      <c r="AE286" s="204"/>
      <c r="AF286" s="204"/>
      <c r="AG286" s="204"/>
      <c r="AH286" s="204"/>
      <c r="AI286" s="204"/>
      <c r="AJ286" s="204"/>
      <c r="AK286" s="204"/>
      <c r="AL286" s="204"/>
      <c r="AM286" s="204"/>
      <c r="AN286" s="204"/>
      <c r="AO286" s="204"/>
      <c r="AP286" s="204"/>
      <c r="AQ286" s="204"/>
      <c r="AR286" s="204"/>
      <c r="AS286" s="204"/>
      <c r="AT286" s="204"/>
      <c r="AU286" s="204"/>
      <c r="AV286" s="204"/>
      <c r="AW286" s="204"/>
      <c r="AX286" s="204"/>
      <c r="AY286" s="204"/>
      <c r="AZ286" s="204"/>
      <c r="BA286" s="204"/>
      <c r="BB286" s="204"/>
      <c r="BC286" s="204"/>
      <c r="BD286" s="204"/>
      <c r="BE286" s="204"/>
      <c r="BF286" s="204"/>
      <c r="BG286" s="204"/>
      <c r="BH286" s="204"/>
      <c r="BI286" s="204"/>
      <c r="BJ286" s="204"/>
      <c r="BK286" s="204"/>
      <c r="BL286" s="204"/>
      <c r="BM286" s="205">
        <v>1</v>
      </c>
    </row>
    <row r="287" spans="1:65">
      <c r="A287" s="29"/>
      <c r="B287" s="19">
        <v>1</v>
      </c>
      <c r="C287" s="9">
        <v>2</v>
      </c>
      <c r="D287" s="206">
        <v>33.799999999999997</v>
      </c>
      <c r="E287" s="203"/>
      <c r="F287" s="204"/>
      <c r="G287" s="204"/>
      <c r="H287" s="204"/>
      <c r="I287" s="204"/>
      <c r="J287" s="204"/>
      <c r="K287" s="204"/>
      <c r="L287" s="204"/>
      <c r="M287" s="204"/>
      <c r="N287" s="204"/>
      <c r="O287" s="204"/>
      <c r="P287" s="204"/>
      <c r="Q287" s="204"/>
      <c r="R287" s="204"/>
      <c r="S287" s="204"/>
      <c r="T287" s="204"/>
      <c r="U287" s="204"/>
      <c r="V287" s="204"/>
      <c r="W287" s="204"/>
      <c r="X287" s="204"/>
      <c r="Y287" s="204"/>
      <c r="Z287" s="204"/>
      <c r="AA287" s="204"/>
      <c r="AB287" s="204"/>
      <c r="AC287" s="204"/>
      <c r="AD287" s="204"/>
      <c r="AE287" s="204"/>
      <c r="AF287" s="204"/>
      <c r="AG287" s="204"/>
      <c r="AH287" s="204"/>
      <c r="AI287" s="204"/>
      <c r="AJ287" s="204"/>
      <c r="AK287" s="204"/>
      <c r="AL287" s="204"/>
      <c r="AM287" s="204"/>
      <c r="AN287" s="204"/>
      <c r="AO287" s="204"/>
      <c r="AP287" s="204"/>
      <c r="AQ287" s="204"/>
      <c r="AR287" s="204"/>
      <c r="AS287" s="204"/>
      <c r="AT287" s="204"/>
      <c r="AU287" s="204"/>
      <c r="AV287" s="204"/>
      <c r="AW287" s="204"/>
      <c r="AX287" s="204"/>
      <c r="AY287" s="204"/>
      <c r="AZ287" s="204"/>
      <c r="BA287" s="204"/>
      <c r="BB287" s="204"/>
      <c r="BC287" s="204"/>
      <c r="BD287" s="204"/>
      <c r="BE287" s="204"/>
      <c r="BF287" s="204"/>
      <c r="BG287" s="204"/>
      <c r="BH287" s="204"/>
      <c r="BI287" s="204"/>
      <c r="BJ287" s="204"/>
      <c r="BK287" s="204"/>
      <c r="BL287" s="204"/>
      <c r="BM287" s="205">
        <v>13</v>
      </c>
    </row>
    <row r="288" spans="1:65">
      <c r="A288" s="29"/>
      <c r="B288" s="20" t="s">
        <v>180</v>
      </c>
      <c r="C288" s="12"/>
      <c r="D288" s="207">
        <v>33.950000000000003</v>
      </c>
      <c r="E288" s="203"/>
      <c r="F288" s="204"/>
      <c r="G288" s="204"/>
      <c r="H288" s="204"/>
      <c r="I288" s="204"/>
      <c r="J288" s="204"/>
      <c r="K288" s="204"/>
      <c r="L288" s="204"/>
      <c r="M288" s="204"/>
      <c r="N288" s="204"/>
      <c r="O288" s="204"/>
      <c r="P288" s="204"/>
      <c r="Q288" s="204"/>
      <c r="R288" s="204"/>
      <c r="S288" s="204"/>
      <c r="T288" s="204"/>
      <c r="U288" s="204"/>
      <c r="V288" s="204"/>
      <c r="W288" s="204"/>
      <c r="X288" s="204"/>
      <c r="Y288" s="204"/>
      <c r="Z288" s="204"/>
      <c r="AA288" s="204"/>
      <c r="AB288" s="204"/>
      <c r="AC288" s="204"/>
      <c r="AD288" s="204"/>
      <c r="AE288" s="204"/>
      <c r="AF288" s="204"/>
      <c r="AG288" s="204"/>
      <c r="AH288" s="204"/>
      <c r="AI288" s="204"/>
      <c r="AJ288" s="204"/>
      <c r="AK288" s="204"/>
      <c r="AL288" s="204"/>
      <c r="AM288" s="204"/>
      <c r="AN288" s="204"/>
      <c r="AO288" s="204"/>
      <c r="AP288" s="204"/>
      <c r="AQ288" s="204"/>
      <c r="AR288" s="204"/>
      <c r="AS288" s="204"/>
      <c r="AT288" s="204"/>
      <c r="AU288" s="204"/>
      <c r="AV288" s="204"/>
      <c r="AW288" s="204"/>
      <c r="AX288" s="204"/>
      <c r="AY288" s="204"/>
      <c r="AZ288" s="204"/>
      <c r="BA288" s="204"/>
      <c r="BB288" s="204"/>
      <c r="BC288" s="204"/>
      <c r="BD288" s="204"/>
      <c r="BE288" s="204"/>
      <c r="BF288" s="204"/>
      <c r="BG288" s="204"/>
      <c r="BH288" s="204"/>
      <c r="BI288" s="204"/>
      <c r="BJ288" s="204"/>
      <c r="BK288" s="204"/>
      <c r="BL288" s="204"/>
      <c r="BM288" s="205">
        <v>16</v>
      </c>
    </row>
    <row r="289" spans="1:65">
      <c r="A289" s="29"/>
      <c r="B289" s="3" t="s">
        <v>181</v>
      </c>
      <c r="C289" s="28"/>
      <c r="D289" s="206">
        <v>33.950000000000003</v>
      </c>
      <c r="E289" s="203"/>
      <c r="F289" s="204"/>
      <c r="G289" s="204"/>
      <c r="H289" s="204"/>
      <c r="I289" s="204"/>
      <c r="J289" s="204"/>
      <c r="K289" s="204"/>
      <c r="L289" s="204"/>
      <c r="M289" s="204"/>
      <c r="N289" s="204"/>
      <c r="O289" s="204"/>
      <c r="P289" s="204"/>
      <c r="Q289" s="204"/>
      <c r="R289" s="204"/>
      <c r="S289" s="204"/>
      <c r="T289" s="204"/>
      <c r="U289" s="204"/>
      <c r="V289" s="204"/>
      <c r="W289" s="204"/>
      <c r="X289" s="204"/>
      <c r="Y289" s="204"/>
      <c r="Z289" s="204"/>
      <c r="AA289" s="204"/>
      <c r="AB289" s="204"/>
      <c r="AC289" s="204"/>
      <c r="AD289" s="204"/>
      <c r="AE289" s="204"/>
      <c r="AF289" s="204"/>
      <c r="AG289" s="204"/>
      <c r="AH289" s="204"/>
      <c r="AI289" s="204"/>
      <c r="AJ289" s="204"/>
      <c r="AK289" s="204"/>
      <c r="AL289" s="204"/>
      <c r="AM289" s="204"/>
      <c r="AN289" s="204"/>
      <c r="AO289" s="204"/>
      <c r="AP289" s="204"/>
      <c r="AQ289" s="204"/>
      <c r="AR289" s="204"/>
      <c r="AS289" s="204"/>
      <c r="AT289" s="204"/>
      <c r="AU289" s="204"/>
      <c r="AV289" s="204"/>
      <c r="AW289" s="204"/>
      <c r="AX289" s="204"/>
      <c r="AY289" s="204"/>
      <c r="AZ289" s="204"/>
      <c r="BA289" s="204"/>
      <c r="BB289" s="204"/>
      <c r="BC289" s="204"/>
      <c r="BD289" s="204"/>
      <c r="BE289" s="204"/>
      <c r="BF289" s="204"/>
      <c r="BG289" s="204"/>
      <c r="BH289" s="204"/>
      <c r="BI289" s="204"/>
      <c r="BJ289" s="204"/>
      <c r="BK289" s="204"/>
      <c r="BL289" s="204"/>
      <c r="BM289" s="205">
        <v>33.950000000000003</v>
      </c>
    </row>
    <row r="290" spans="1:65">
      <c r="A290" s="29"/>
      <c r="B290" s="3" t="s">
        <v>182</v>
      </c>
      <c r="C290" s="28"/>
      <c r="D290" s="206">
        <v>0.21213203435596725</v>
      </c>
      <c r="E290" s="203"/>
      <c r="F290" s="204"/>
      <c r="G290" s="204"/>
      <c r="H290" s="204"/>
      <c r="I290" s="204"/>
      <c r="J290" s="204"/>
      <c r="K290" s="204"/>
      <c r="L290" s="204"/>
      <c r="M290" s="204"/>
      <c r="N290" s="204"/>
      <c r="O290" s="204"/>
      <c r="P290" s="204"/>
      <c r="Q290" s="204"/>
      <c r="R290" s="204"/>
      <c r="S290" s="204"/>
      <c r="T290" s="204"/>
      <c r="U290" s="204"/>
      <c r="V290" s="204"/>
      <c r="W290" s="204"/>
      <c r="X290" s="204"/>
      <c r="Y290" s="204"/>
      <c r="Z290" s="204"/>
      <c r="AA290" s="204"/>
      <c r="AB290" s="204"/>
      <c r="AC290" s="204"/>
      <c r="AD290" s="204"/>
      <c r="AE290" s="204"/>
      <c r="AF290" s="204"/>
      <c r="AG290" s="204"/>
      <c r="AH290" s="204"/>
      <c r="AI290" s="204"/>
      <c r="AJ290" s="204"/>
      <c r="AK290" s="204"/>
      <c r="AL290" s="204"/>
      <c r="AM290" s="204"/>
      <c r="AN290" s="204"/>
      <c r="AO290" s="204"/>
      <c r="AP290" s="204"/>
      <c r="AQ290" s="204"/>
      <c r="AR290" s="204"/>
      <c r="AS290" s="204"/>
      <c r="AT290" s="204"/>
      <c r="AU290" s="204"/>
      <c r="AV290" s="204"/>
      <c r="AW290" s="204"/>
      <c r="AX290" s="204"/>
      <c r="AY290" s="204"/>
      <c r="AZ290" s="204"/>
      <c r="BA290" s="204"/>
      <c r="BB290" s="204"/>
      <c r="BC290" s="204"/>
      <c r="BD290" s="204"/>
      <c r="BE290" s="204"/>
      <c r="BF290" s="204"/>
      <c r="BG290" s="204"/>
      <c r="BH290" s="204"/>
      <c r="BI290" s="204"/>
      <c r="BJ290" s="204"/>
      <c r="BK290" s="204"/>
      <c r="BL290" s="204"/>
      <c r="BM290" s="205">
        <v>19</v>
      </c>
    </row>
    <row r="291" spans="1:65">
      <c r="A291" s="29"/>
      <c r="B291" s="3" t="s">
        <v>75</v>
      </c>
      <c r="C291" s="28"/>
      <c r="D291" s="13">
        <v>6.2483662549622163E-3</v>
      </c>
      <c r="E291" s="14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49"/>
    </row>
    <row r="292" spans="1:65">
      <c r="A292" s="29"/>
      <c r="B292" s="3" t="s">
        <v>183</v>
      </c>
      <c r="C292" s="28"/>
      <c r="D292" s="13">
        <v>0</v>
      </c>
      <c r="E292" s="14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49"/>
    </row>
    <row r="293" spans="1:65">
      <c r="A293" s="29"/>
      <c r="B293" s="44" t="s">
        <v>184</v>
      </c>
      <c r="C293" s="45"/>
      <c r="D293" s="43" t="s">
        <v>185</v>
      </c>
      <c r="E293" s="14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49"/>
    </row>
    <row r="294" spans="1:65">
      <c r="B294" s="30"/>
      <c r="C294" s="20"/>
      <c r="D294" s="20"/>
      <c r="BM294" s="49"/>
    </row>
    <row r="295" spans="1:65" ht="15">
      <c r="B295" s="8" t="s">
        <v>280</v>
      </c>
      <c r="BM295" s="27" t="s">
        <v>194</v>
      </c>
    </row>
    <row r="296" spans="1:65" ht="15">
      <c r="A296" s="24" t="s">
        <v>22</v>
      </c>
      <c r="B296" s="18" t="s">
        <v>95</v>
      </c>
      <c r="C296" s="15" t="s">
        <v>96</v>
      </c>
      <c r="D296" s="16" t="s">
        <v>186</v>
      </c>
      <c r="E296" s="14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7">
        <v>1</v>
      </c>
    </row>
    <row r="297" spans="1:65">
      <c r="A297" s="29"/>
      <c r="B297" s="19" t="s">
        <v>144</v>
      </c>
      <c r="C297" s="9" t="s">
        <v>144</v>
      </c>
      <c r="D297" s="10" t="s">
        <v>97</v>
      </c>
      <c r="E297" s="14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7" t="s">
        <v>3</v>
      </c>
    </row>
    <row r="298" spans="1:65">
      <c r="A298" s="29"/>
      <c r="B298" s="19"/>
      <c r="C298" s="9"/>
      <c r="D298" s="10" t="s">
        <v>196</v>
      </c>
      <c r="E298" s="14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7">
        <v>2</v>
      </c>
    </row>
    <row r="299" spans="1:65">
      <c r="A299" s="29"/>
      <c r="B299" s="19"/>
      <c r="C299" s="9"/>
      <c r="D299" s="25"/>
      <c r="E299" s="14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7">
        <v>2</v>
      </c>
    </row>
    <row r="300" spans="1:65">
      <c r="A300" s="29"/>
      <c r="B300" s="18">
        <v>1</v>
      </c>
      <c r="C300" s="14">
        <v>1</v>
      </c>
      <c r="D300" s="21">
        <v>0.41</v>
      </c>
      <c r="E300" s="14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7">
        <v>1</v>
      </c>
    </row>
    <row r="301" spans="1:65">
      <c r="A301" s="29"/>
      <c r="B301" s="19">
        <v>1</v>
      </c>
      <c r="C301" s="9">
        <v>2</v>
      </c>
      <c r="D301" s="11">
        <v>0.38</v>
      </c>
      <c r="E301" s="14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7">
        <v>14</v>
      </c>
    </row>
    <row r="302" spans="1:65">
      <c r="A302" s="29"/>
      <c r="B302" s="20" t="s">
        <v>180</v>
      </c>
      <c r="C302" s="12"/>
      <c r="D302" s="22">
        <v>0.39500000000000002</v>
      </c>
      <c r="E302" s="14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7">
        <v>16</v>
      </c>
    </row>
    <row r="303" spans="1:65">
      <c r="A303" s="29"/>
      <c r="B303" s="3" t="s">
        <v>181</v>
      </c>
      <c r="C303" s="28"/>
      <c r="D303" s="11">
        <v>0.39500000000000002</v>
      </c>
      <c r="E303" s="14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27">
        <v>0.39500000000000002</v>
      </c>
    </row>
    <row r="304" spans="1:65">
      <c r="A304" s="29"/>
      <c r="B304" s="3" t="s">
        <v>182</v>
      </c>
      <c r="C304" s="28"/>
      <c r="D304" s="23">
        <v>2.1213203435596406E-2</v>
      </c>
      <c r="E304" s="14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27">
        <v>20</v>
      </c>
    </row>
    <row r="305" spans="1:65">
      <c r="A305" s="29"/>
      <c r="B305" s="3" t="s">
        <v>75</v>
      </c>
      <c r="C305" s="28"/>
      <c r="D305" s="13">
        <v>5.3704312495180775E-2</v>
      </c>
      <c r="E305" s="14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49"/>
    </row>
    <row r="306" spans="1:65">
      <c r="A306" s="29"/>
      <c r="B306" s="3" t="s">
        <v>183</v>
      </c>
      <c r="C306" s="28"/>
      <c r="D306" s="13">
        <v>0</v>
      </c>
      <c r="E306" s="14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49"/>
    </row>
    <row r="307" spans="1:65">
      <c r="A307" s="29"/>
      <c r="B307" s="44" t="s">
        <v>184</v>
      </c>
      <c r="C307" s="45"/>
      <c r="D307" s="43" t="s">
        <v>185</v>
      </c>
      <c r="E307" s="14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49"/>
    </row>
    <row r="308" spans="1:65">
      <c r="B308" s="30"/>
      <c r="C308" s="20"/>
      <c r="D308" s="20"/>
      <c r="BM308" s="49"/>
    </row>
    <row r="309" spans="1:65" ht="15">
      <c r="B309" s="8" t="s">
        <v>281</v>
      </c>
      <c r="BM309" s="27" t="s">
        <v>194</v>
      </c>
    </row>
    <row r="310" spans="1:65" ht="15">
      <c r="A310" s="24" t="s">
        <v>48</v>
      </c>
      <c r="B310" s="18" t="s">
        <v>95</v>
      </c>
      <c r="C310" s="15" t="s">
        <v>96</v>
      </c>
      <c r="D310" s="16" t="s">
        <v>186</v>
      </c>
      <c r="E310" s="14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7">
        <v>1</v>
      </c>
    </row>
    <row r="311" spans="1:65">
      <c r="A311" s="29"/>
      <c r="B311" s="19" t="s">
        <v>144</v>
      </c>
      <c r="C311" s="9" t="s">
        <v>144</v>
      </c>
      <c r="D311" s="10" t="s">
        <v>97</v>
      </c>
      <c r="E311" s="14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7" t="s">
        <v>1</v>
      </c>
    </row>
    <row r="312" spans="1:65">
      <c r="A312" s="29"/>
      <c r="B312" s="19"/>
      <c r="C312" s="9"/>
      <c r="D312" s="10" t="s">
        <v>196</v>
      </c>
      <c r="E312" s="14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7">
        <v>3</v>
      </c>
    </row>
    <row r="313" spans="1:65">
      <c r="A313" s="29"/>
      <c r="B313" s="19"/>
      <c r="C313" s="9"/>
      <c r="D313" s="25"/>
      <c r="E313" s="14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7">
        <v>3</v>
      </c>
    </row>
    <row r="314" spans="1:65">
      <c r="A314" s="29"/>
      <c r="B314" s="18">
        <v>1</v>
      </c>
      <c r="C314" s="14">
        <v>1</v>
      </c>
      <c r="D314" s="188">
        <v>6.6699999999999995E-2</v>
      </c>
      <c r="E314" s="189"/>
      <c r="F314" s="190"/>
      <c r="G314" s="190"/>
      <c r="H314" s="190"/>
      <c r="I314" s="190"/>
      <c r="J314" s="190"/>
      <c r="K314" s="190"/>
      <c r="L314" s="190"/>
      <c r="M314" s="190"/>
      <c r="N314" s="190"/>
      <c r="O314" s="190"/>
      <c r="P314" s="190"/>
      <c r="Q314" s="190"/>
      <c r="R314" s="190"/>
      <c r="S314" s="190"/>
      <c r="T314" s="190"/>
      <c r="U314" s="190"/>
      <c r="V314" s="190"/>
      <c r="W314" s="190"/>
      <c r="X314" s="190"/>
      <c r="Y314" s="190"/>
      <c r="Z314" s="190"/>
      <c r="AA314" s="190"/>
      <c r="AB314" s="190"/>
      <c r="AC314" s="190"/>
      <c r="AD314" s="190"/>
      <c r="AE314" s="190"/>
      <c r="AF314" s="190"/>
      <c r="AG314" s="190"/>
      <c r="AH314" s="190"/>
      <c r="AI314" s="190"/>
      <c r="AJ314" s="190"/>
      <c r="AK314" s="190"/>
      <c r="AL314" s="190"/>
      <c r="AM314" s="190"/>
      <c r="AN314" s="190"/>
      <c r="AO314" s="190"/>
      <c r="AP314" s="190"/>
      <c r="AQ314" s="190"/>
      <c r="AR314" s="190"/>
      <c r="AS314" s="190"/>
      <c r="AT314" s="190"/>
      <c r="AU314" s="190"/>
      <c r="AV314" s="190"/>
      <c r="AW314" s="190"/>
      <c r="AX314" s="190"/>
      <c r="AY314" s="190"/>
      <c r="AZ314" s="190"/>
      <c r="BA314" s="190"/>
      <c r="BB314" s="190"/>
      <c r="BC314" s="190"/>
      <c r="BD314" s="190"/>
      <c r="BE314" s="190"/>
      <c r="BF314" s="190"/>
      <c r="BG314" s="190"/>
      <c r="BH314" s="190"/>
      <c r="BI314" s="190"/>
      <c r="BJ314" s="190"/>
      <c r="BK314" s="190"/>
      <c r="BL314" s="190"/>
      <c r="BM314" s="191">
        <v>1</v>
      </c>
    </row>
    <row r="315" spans="1:65">
      <c r="A315" s="29"/>
      <c r="B315" s="19">
        <v>1</v>
      </c>
      <c r="C315" s="9">
        <v>2</v>
      </c>
      <c r="D315" s="23">
        <v>6.7500000000000004E-2</v>
      </c>
      <c r="E315" s="189"/>
      <c r="F315" s="190"/>
      <c r="G315" s="190"/>
      <c r="H315" s="190"/>
      <c r="I315" s="190"/>
      <c r="J315" s="190"/>
      <c r="K315" s="190"/>
      <c r="L315" s="190"/>
      <c r="M315" s="190"/>
      <c r="N315" s="190"/>
      <c r="O315" s="190"/>
      <c r="P315" s="190"/>
      <c r="Q315" s="190"/>
      <c r="R315" s="190"/>
      <c r="S315" s="190"/>
      <c r="T315" s="190"/>
      <c r="U315" s="190"/>
      <c r="V315" s="190"/>
      <c r="W315" s="190"/>
      <c r="X315" s="190"/>
      <c r="Y315" s="190"/>
      <c r="Z315" s="190"/>
      <c r="AA315" s="190"/>
      <c r="AB315" s="190"/>
      <c r="AC315" s="190"/>
      <c r="AD315" s="190"/>
      <c r="AE315" s="190"/>
      <c r="AF315" s="190"/>
      <c r="AG315" s="190"/>
      <c r="AH315" s="190"/>
      <c r="AI315" s="190"/>
      <c r="AJ315" s="190"/>
      <c r="AK315" s="190"/>
      <c r="AL315" s="190"/>
      <c r="AM315" s="190"/>
      <c r="AN315" s="190"/>
      <c r="AO315" s="190"/>
      <c r="AP315" s="190"/>
      <c r="AQ315" s="190"/>
      <c r="AR315" s="190"/>
      <c r="AS315" s="190"/>
      <c r="AT315" s="190"/>
      <c r="AU315" s="190"/>
      <c r="AV315" s="190"/>
      <c r="AW315" s="190"/>
      <c r="AX315" s="190"/>
      <c r="AY315" s="190"/>
      <c r="AZ315" s="190"/>
      <c r="BA315" s="190"/>
      <c r="BB315" s="190"/>
      <c r="BC315" s="190"/>
      <c r="BD315" s="190"/>
      <c r="BE315" s="190"/>
      <c r="BF315" s="190"/>
      <c r="BG315" s="190"/>
      <c r="BH315" s="190"/>
      <c r="BI315" s="190"/>
      <c r="BJ315" s="190"/>
      <c r="BK315" s="190"/>
      <c r="BL315" s="190"/>
      <c r="BM315" s="191">
        <v>15</v>
      </c>
    </row>
    <row r="316" spans="1:65">
      <c r="A316" s="29"/>
      <c r="B316" s="20" t="s">
        <v>180</v>
      </c>
      <c r="C316" s="12"/>
      <c r="D316" s="193">
        <v>6.7099999999999993E-2</v>
      </c>
      <c r="E316" s="189"/>
      <c r="F316" s="190"/>
      <c r="G316" s="190"/>
      <c r="H316" s="190"/>
      <c r="I316" s="190"/>
      <c r="J316" s="190"/>
      <c r="K316" s="190"/>
      <c r="L316" s="190"/>
      <c r="M316" s="190"/>
      <c r="N316" s="190"/>
      <c r="O316" s="190"/>
      <c r="P316" s="190"/>
      <c r="Q316" s="190"/>
      <c r="R316" s="190"/>
      <c r="S316" s="190"/>
      <c r="T316" s="190"/>
      <c r="U316" s="190"/>
      <c r="V316" s="190"/>
      <c r="W316" s="190"/>
      <c r="X316" s="190"/>
      <c r="Y316" s="190"/>
      <c r="Z316" s="190"/>
      <c r="AA316" s="190"/>
      <c r="AB316" s="190"/>
      <c r="AC316" s="190"/>
      <c r="AD316" s="190"/>
      <c r="AE316" s="190"/>
      <c r="AF316" s="190"/>
      <c r="AG316" s="190"/>
      <c r="AH316" s="190"/>
      <c r="AI316" s="190"/>
      <c r="AJ316" s="190"/>
      <c r="AK316" s="190"/>
      <c r="AL316" s="190"/>
      <c r="AM316" s="190"/>
      <c r="AN316" s="190"/>
      <c r="AO316" s="190"/>
      <c r="AP316" s="190"/>
      <c r="AQ316" s="190"/>
      <c r="AR316" s="190"/>
      <c r="AS316" s="190"/>
      <c r="AT316" s="190"/>
      <c r="AU316" s="190"/>
      <c r="AV316" s="190"/>
      <c r="AW316" s="190"/>
      <c r="AX316" s="190"/>
      <c r="AY316" s="190"/>
      <c r="AZ316" s="190"/>
      <c r="BA316" s="190"/>
      <c r="BB316" s="190"/>
      <c r="BC316" s="190"/>
      <c r="BD316" s="190"/>
      <c r="BE316" s="190"/>
      <c r="BF316" s="190"/>
      <c r="BG316" s="190"/>
      <c r="BH316" s="190"/>
      <c r="BI316" s="190"/>
      <c r="BJ316" s="190"/>
      <c r="BK316" s="190"/>
      <c r="BL316" s="190"/>
      <c r="BM316" s="191">
        <v>16</v>
      </c>
    </row>
    <row r="317" spans="1:65">
      <c r="A317" s="29"/>
      <c r="B317" s="3" t="s">
        <v>181</v>
      </c>
      <c r="C317" s="28"/>
      <c r="D317" s="23">
        <v>6.7099999999999993E-2</v>
      </c>
      <c r="E317" s="189"/>
      <c r="F317" s="190"/>
      <c r="G317" s="190"/>
      <c r="H317" s="190"/>
      <c r="I317" s="190"/>
      <c r="J317" s="190"/>
      <c r="K317" s="190"/>
      <c r="L317" s="190"/>
      <c r="M317" s="190"/>
      <c r="N317" s="190"/>
      <c r="O317" s="190"/>
      <c r="P317" s="190"/>
      <c r="Q317" s="190"/>
      <c r="R317" s="190"/>
      <c r="S317" s="190"/>
      <c r="T317" s="190"/>
      <c r="U317" s="190"/>
      <c r="V317" s="190"/>
      <c r="W317" s="190"/>
      <c r="X317" s="190"/>
      <c r="Y317" s="190"/>
      <c r="Z317" s="190"/>
      <c r="AA317" s="190"/>
      <c r="AB317" s="190"/>
      <c r="AC317" s="190"/>
      <c r="AD317" s="190"/>
      <c r="AE317" s="190"/>
      <c r="AF317" s="190"/>
      <c r="AG317" s="190"/>
      <c r="AH317" s="190"/>
      <c r="AI317" s="190"/>
      <c r="AJ317" s="190"/>
      <c r="AK317" s="190"/>
      <c r="AL317" s="190"/>
      <c r="AM317" s="190"/>
      <c r="AN317" s="190"/>
      <c r="AO317" s="190"/>
      <c r="AP317" s="190"/>
      <c r="AQ317" s="190"/>
      <c r="AR317" s="190"/>
      <c r="AS317" s="190"/>
      <c r="AT317" s="190"/>
      <c r="AU317" s="190"/>
      <c r="AV317" s="190"/>
      <c r="AW317" s="190"/>
      <c r="AX317" s="190"/>
      <c r="AY317" s="190"/>
      <c r="AZ317" s="190"/>
      <c r="BA317" s="190"/>
      <c r="BB317" s="190"/>
      <c r="BC317" s="190"/>
      <c r="BD317" s="190"/>
      <c r="BE317" s="190"/>
      <c r="BF317" s="190"/>
      <c r="BG317" s="190"/>
      <c r="BH317" s="190"/>
      <c r="BI317" s="190"/>
      <c r="BJ317" s="190"/>
      <c r="BK317" s="190"/>
      <c r="BL317" s="190"/>
      <c r="BM317" s="191">
        <v>6.7100000000000007E-2</v>
      </c>
    </row>
    <row r="318" spans="1:65">
      <c r="A318" s="29"/>
      <c r="B318" s="3" t="s">
        <v>182</v>
      </c>
      <c r="C318" s="28"/>
      <c r="D318" s="23">
        <v>5.6568542494924443E-4</v>
      </c>
      <c r="E318" s="189"/>
      <c r="F318" s="190"/>
      <c r="G318" s="190"/>
      <c r="H318" s="190"/>
      <c r="I318" s="190"/>
      <c r="J318" s="190"/>
      <c r="K318" s="190"/>
      <c r="L318" s="190"/>
      <c r="M318" s="190"/>
      <c r="N318" s="190"/>
      <c r="O318" s="190"/>
      <c r="P318" s="190"/>
      <c r="Q318" s="190"/>
      <c r="R318" s="190"/>
      <c r="S318" s="190"/>
      <c r="T318" s="190"/>
      <c r="U318" s="190"/>
      <c r="V318" s="190"/>
      <c r="W318" s="190"/>
      <c r="X318" s="190"/>
      <c r="Y318" s="190"/>
      <c r="Z318" s="190"/>
      <c r="AA318" s="190"/>
      <c r="AB318" s="190"/>
      <c r="AC318" s="190"/>
      <c r="AD318" s="190"/>
      <c r="AE318" s="190"/>
      <c r="AF318" s="190"/>
      <c r="AG318" s="190"/>
      <c r="AH318" s="190"/>
      <c r="AI318" s="190"/>
      <c r="AJ318" s="190"/>
      <c r="AK318" s="190"/>
      <c r="AL318" s="190"/>
      <c r="AM318" s="190"/>
      <c r="AN318" s="190"/>
      <c r="AO318" s="190"/>
      <c r="AP318" s="190"/>
      <c r="AQ318" s="190"/>
      <c r="AR318" s="190"/>
      <c r="AS318" s="190"/>
      <c r="AT318" s="190"/>
      <c r="AU318" s="190"/>
      <c r="AV318" s="190"/>
      <c r="AW318" s="190"/>
      <c r="AX318" s="190"/>
      <c r="AY318" s="190"/>
      <c r="AZ318" s="190"/>
      <c r="BA318" s="190"/>
      <c r="BB318" s="190"/>
      <c r="BC318" s="190"/>
      <c r="BD318" s="190"/>
      <c r="BE318" s="190"/>
      <c r="BF318" s="190"/>
      <c r="BG318" s="190"/>
      <c r="BH318" s="190"/>
      <c r="BI318" s="190"/>
      <c r="BJ318" s="190"/>
      <c r="BK318" s="190"/>
      <c r="BL318" s="190"/>
      <c r="BM318" s="191">
        <v>21</v>
      </c>
    </row>
    <row r="319" spans="1:65">
      <c r="A319" s="29"/>
      <c r="B319" s="3" t="s">
        <v>75</v>
      </c>
      <c r="C319" s="28"/>
      <c r="D319" s="13">
        <v>8.4304832332227197E-3</v>
      </c>
      <c r="E319" s="14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49"/>
    </row>
    <row r="320" spans="1:65">
      <c r="A320" s="29"/>
      <c r="B320" s="3" t="s">
        <v>183</v>
      </c>
      <c r="C320" s="28"/>
      <c r="D320" s="13">
        <v>-2.2204460492503131E-16</v>
      </c>
      <c r="E320" s="14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49"/>
    </row>
    <row r="321" spans="1:65">
      <c r="A321" s="29"/>
      <c r="B321" s="44" t="s">
        <v>184</v>
      </c>
      <c r="C321" s="45"/>
      <c r="D321" s="43" t="s">
        <v>185</v>
      </c>
      <c r="E321" s="14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49"/>
    </row>
    <row r="322" spans="1:65">
      <c r="B322" s="30"/>
      <c r="C322" s="20"/>
      <c r="D322" s="20"/>
      <c r="BM322" s="49"/>
    </row>
    <row r="323" spans="1:65" ht="15">
      <c r="B323" s="8" t="s">
        <v>282</v>
      </c>
      <c r="BM323" s="27" t="s">
        <v>194</v>
      </c>
    </row>
    <row r="324" spans="1:65" ht="15">
      <c r="A324" s="24" t="s">
        <v>25</v>
      </c>
      <c r="B324" s="18" t="s">
        <v>95</v>
      </c>
      <c r="C324" s="15" t="s">
        <v>96</v>
      </c>
      <c r="D324" s="16" t="s">
        <v>186</v>
      </c>
      <c r="E324" s="14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27">
        <v>1</v>
      </c>
    </row>
    <row r="325" spans="1:65">
      <c r="A325" s="29"/>
      <c r="B325" s="19" t="s">
        <v>144</v>
      </c>
      <c r="C325" s="9" t="s">
        <v>144</v>
      </c>
      <c r="D325" s="10" t="s">
        <v>97</v>
      </c>
      <c r="E325" s="14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27" t="s">
        <v>3</v>
      </c>
    </row>
    <row r="326" spans="1:65">
      <c r="A326" s="29"/>
      <c r="B326" s="19"/>
      <c r="C326" s="9"/>
      <c r="D326" s="10" t="s">
        <v>196</v>
      </c>
      <c r="E326" s="14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7">
        <v>2</v>
      </c>
    </row>
    <row r="327" spans="1:65">
      <c r="A327" s="29"/>
      <c r="B327" s="19"/>
      <c r="C327" s="9"/>
      <c r="D327" s="25"/>
      <c r="E327" s="14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7">
        <v>2</v>
      </c>
    </row>
    <row r="328" spans="1:65">
      <c r="A328" s="29"/>
      <c r="B328" s="18">
        <v>1</v>
      </c>
      <c r="C328" s="14">
        <v>1</v>
      </c>
      <c r="D328" s="21">
        <v>1</v>
      </c>
      <c r="E328" s="14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7">
        <v>1</v>
      </c>
    </row>
    <row r="329" spans="1:65">
      <c r="A329" s="29"/>
      <c r="B329" s="19">
        <v>1</v>
      </c>
      <c r="C329" s="9">
        <v>2</v>
      </c>
      <c r="D329" s="11">
        <v>1.2</v>
      </c>
      <c r="E329" s="14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7">
        <v>16</v>
      </c>
    </row>
    <row r="330" spans="1:65">
      <c r="A330" s="29"/>
      <c r="B330" s="20" t="s">
        <v>180</v>
      </c>
      <c r="C330" s="12"/>
      <c r="D330" s="22">
        <v>1.1000000000000001</v>
      </c>
      <c r="E330" s="14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7">
        <v>16</v>
      </c>
    </row>
    <row r="331" spans="1:65">
      <c r="A331" s="29"/>
      <c r="B331" s="3" t="s">
        <v>181</v>
      </c>
      <c r="C331" s="28"/>
      <c r="D331" s="11">
        <v>1.1000000000000001</v>
      </c>
      <c r="E331" s="14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7">
        <v>1.1000000000000001</v>
      </c>
    </row>
    <row r="332" spans="1:65">
      <c r="A332" s="29"/>
      <c r="B332" s="3" t="s">
        <v>182</v>
      </c>
      <c r="C332" s="28"/>
      <c r="D332" s="23">
        <v>0.14142135623730948</v>
      </c>
      <c r="E332" s="14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7">
        <v>22</v>
      </c>
    </row>
    <row r="333" spans="1:65">
      <c r="A333" s="29"/>
      <c r="B333" s="3" t="s">
        <v>75</v>
      </c>
      <c r="C333" s="28"/>
      <c r="D333" s="13">
        <v>0.12856486930664496</v>
      </c>
      <c r="E333" s="14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49"/>
    </row>
    <row r="334" spans="1:65">
      <c r="A334" s="29"/>
      <c r="B334" s="3" t="s">
        <v>183</v>
      </c>
      <c r="C334" s="28"/>
      <c r="D334" s="13">
        <v>0</v>
      </c>
      <c r="E334" s="14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49"/>
    </row>
    <row r="335" spans="1:65">
      <c r="A335" s="29"/>
      <c r="B335" s="44" t="s">
        <v>184</v>
      </c>
      <c r="C335" s="45"/>
      <c r="D335" s="43" t="s">
        <v>185</v>
      </c>
      <c r="E335" s="14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49"/>
    </row>
    <row r="336" spans="1:65">
      <c r="B336" s="30"/>
      <c r="C336" s="20"/>
      <c r="D336" s="20"/>
      <c r="BM336" s="49"/>
    </row>
    <row r="337" spans="1:65" ht="15">
      <c r="B337" s="8" t="s">
        <v>283</v>
      </c>
      <c r="BM337" s="27" t="s">
        <v>194</v>
      </c>
    </row>
    <row r="338" spans="1:65" ht="15">
      <c r="A338" s="24" t="s">
        <v>28</v>
      </c>
      <c r="B338" s="18" t="s">
        <v>95</v>
      </c>
      <c r="C338" s="15" t="s">
        <v>96</v>
      </c>
      <c r="D338" s="16" t="s">
        <v>186</v>
      </c>
      <c r="E338" s="14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27">
        <v>1</v>
      </c>
    </row>
    <row r="339" spans="1:65">
      <c r="A339" s="29"/>
      <c r="B339" s="19" t="s">
        <v>144</v>
      </c>
      <c r="C339" s="9" t="s">
        <v>144</v>
      </c>
      <c r="D339" s="10" t="s">
        <v>97</v>
      </c>
      <c r="E339" s="14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27" t="s">
        <v>3</v>
      </c>
    </row>
    <row r="340" spans="1:65">
      <c r="A340" s="29"/>
      <c r="B340" s="19"/>
      <c r="C340" s="9"/>
      <c r="D340" s="10" t="s">
        <v>196</v>
      </c>
      <c r="E340" s="14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27">
        <v>1</v>
      </c>
    </row>
    <row r="341" spans="1:65">
      <c r="A341" s="29"/>
      <c r="B341" s="19"/>
      <c r="C341" s="9"/>
      <c r="D341" s="25"/>
      <c r="E341" s="14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27">
        <v>1</v>
      </c>
    </row>
    <row r="342" spans="1:65">
      <c r="A342" s="29"/>
      <c r="B342" s="18">
        <v>1</v>
      </c>
      <c r="C342" s="14">
        <v>1</v>
      </c>
      <c r="D342" s="202">
        <v>18.399999999999999</v>
      </c>
      <c r="E342" s="203"/>
      <c r="F342" s="204"/>
      <c r="G342" s="204"/>
      <c r="H342" s="204"/>
      <c r="I342" s="204"/>
      <c r="J342" s="204"/>
      <c r="K342" s="204"/>
      <c r="L342" s="204"/>
      <c r="M342" s="204"/>
      <c r="N342" s="204"/>
      <c r="O342" s="204"/>
      <c r="P342" s="204"/>
      <c r="Q342" s="204"/>
      <c r="R342" s="204"/>
      <c r="S342" s="204"/>
      <c r="T342" s="204"/>
      <c r="U342" s="204"/>
      <c r="V342" s="204"/>
      <c r="W342" s="204"/>
      <c r="X342" s="204"/>
      <c r="Y342" s="204"/>
      <c r="Z342" s="204"/>
      <c r="AA342" s="204"/>
      <c r="AB342" s="204"/>
      <c r="AC342" s="204"/>
      <c r="AD342" s="204"/>
      <c r="AE342" s="204"/>
      <c r="AF342" s="204"/>
      <c r="AG342" s="204"/>
      <c r="AH342" s="204"/>
      <c r="AI342" s="204"/>
      <c r="AJ342" s="204"/>
      <c r="AK342" s="204"/>
      <c r="AL342" s="204"/>
      <c r="AM342" s="204"/>
      <c r="AN342" s="204"/>
      <c r="AO342" s="204"/>
      <c r="AP342" s="204"/>
      <c r="AQ342" s="204"/>
      <c r="AR342" s="204"/>
      <c r="AS342" s="204"/>
      <c r="AT342" s="204"/>
      <c r="AU342" s="204"/>
      <c r="AV342" s="204"/>
      <c r="AW342" s="204"/>
      <c r="AX342" s="204"/>
      <c r="AY342" s="204"/>
      <c r="AZ342" s="204"/>
      <c r="BA342" s="204"/>
      <c r="BB342" s="204"/>
      <c r="BC342" s="204"/>
      <c r="BD342" s="204"/>
      <c r="BE342" s="204"/>
      <c r="BF342" s="204"/>
      <c r="BG342" s="204"/>
      <c r="BH342" s="204"/>
      <c r="BI342" s="204"/>
      <c r="BJ342" s="204"/>
      <c r="BK342" s="204"/>
      <c r="BL342" s="204"/>
      <c r="BM342" s="205">
        <v>1</v>
      </c>
    </row>
    <row r="343" spans="1:65">
      <c r="A343" s="29"/>
      <c r="B343" s="19">
        <v>1</v>
      </c>
      <c r="C343" s="9">
        <v>2</v>
      </c>
      <c r="D343" s="206">
        <v>18.2</v>
      </c>
      <c r="E343" s="203"/>
      <c r="F343" s="204"/>
      <c r="G343" s="204"/>
      <c r="H343" s="204"/>
      <c r="I343" s="204"/>
      <c r="J343" s="204"/>
      <c r="K343" s="204"/>
      <c r="L343" s="204"/>
      <c r="M343" s="204"/>
      <c r="N343" s="204"/>
      <c r="O343" s="204"/>
      <c r="P343" s="204"/>
      <c r="Q343" s="204"/>
      <c r="R343" s="204"/>
      <c r="S343" s="204"/>
      <c r="T343" s="204"/>
      <c r="U343" s="204"/>
      <c r="V343" s="204"/>
      <c r="W343" s="204"/>
      <c r="X343" s="204"/>
      <c r="Y343" s="204"/>
      <c r="Z343" s="204"/>
      <c r="AA343" s="204"/>
      <c r="AB343" s="204"/>
      <c r="AC343" s="204"/>
      <c r="AD343" s="204"/>
      <c r="AE343" s="204"/>
      <c r="AF343" s="204"/>
      <c r="AG343" s="204"/>
      <c r="AH343" s="204"/>
      <c r="AI343" s="204"/>
      <c r="AJ343" s="204"/>
      <c r="AK343" s="204"/>
      <c r="AL343" s="204"/>
      <c r="AM343" s="204"/>
      <c r="AN343" s="204"/>
      <c r="AO343" s="204"/>
      <c r="AP343" s="204"/>
      <c r="AQ343" s="204"/>
      <c r="AR343" s="204"/>
      <c r="AS343" s="204"/>
      <c r="AT343" s="204"/>
      <c r="AU343" s="204"/>
      <c r="AV343" s="204"/>
      <c r="AW343" s="204"/>
      <c r="AX343" s="204"/>
      <c r="AY343" s="204"/>
      <c r="AZ343" s="204"/>
      <c r="BA343" s="204"/>
      <c r="BB343" s="204"/>
      <c r="BC343" s="204"/>
      <c r="BD343" s="204"/>
      <c r="BE343" s="204"/>
      <c r="BF343" s="204"/>
      <c r="BG343" s="204"/>
      <c r="BH343" s="204"/>
      <c r="BI343" s="204"/>
      <c r="BJ343" s="204"/>
      <c r="BK343" s="204"/>
      <c r="BL343" s="204"/>
      <c r="BM343" s="205">
        <v>17</v>
      </c>
    </row>
    <row r="344" spans="1:65">
      <c r="A344" s="29"/>
      <c r="B344" s="20" t="s">
        <v>180</v>
      </c>
      <c r="C344" s="12"/>
      <c r="D344" s="207">
        <v>18.299999999999997</v>
      </c>
      <c r="E344" s="203"/>
      <c r="F344" s="204"/>
      <c r="G344" s="204"/>
      <c r="H344" s="204"/>
      <c r="I344" s="204"/>
      <c r="J344" s="204"/>
      <c r="K344" s="204"/>
      <c r="L344" s="204"/>
      <c r="M344" s="204"/>
      <c r="N344" s="204"/>
      <c r="O344" s="204"/>
      <c r="P344" s="204"/>
      <c r="Q344" s="204"/>
      <c r="R344" s="204"/>
      <c r="S344" s="204"/>
      <c r="T344" s="204"/>
      <c r="U344" s="204"/>
      <c r="V344" s="204"/>
      <c r="W344" s="204"/>
      <c r="X344" s="204"/>
      <c r="Y344" s="204"/>
      <c r="Z344" s="204"/>
      <c r="AA344" s="204"/>
      <c r="AB344" s="204"/>
      <c r="AC344" s="204"/>
      <c r="AD344" s="204"/>
      <c r="AE344" s="204"/>
      <c r="AF344" s="204"/>
      <c r="AG344" s="204"/>
      <c r="AH344" s="204"/>
      <c r="AI344" s="204"/>
      <c r="AJ344" s="204"/>
      <c r="AK344" s="204"/>
      <c r="AL344" s="204"/>
      <c r="AM344" s="204"/>
      <c r="AN344" s="204"/>
      <c r="AO344" s="204"/>
      <c r="AP344" s="204"/>
      <c r="AQ344" s="204"/>
      <c r="AR344" s="204"/>
      <c r="AS344" s="204"/>
      <c r="AT344" s="204"/>
      <c r="AU344" s="204"/>
      <c r="AV344" s="204"/>
      <c r="AW344" s="204"/>
      <c r="AX344" s="204"/>
      <c r="AY344" s="204"/>
      <c r="AZ344" s="204"/>
      <c r="BA344" s="204"/>
      <c r="BB344" s="204"/>
      <c r="BC344" s="204"/>
      <c r="BD344" s="204"/>
      <c r="BE344" s="204"/>
      <c r="BF344" s="204"/>
      <c r="BG344" s="204"/>
      <c r="BH344" s="204"/>
      <c r="BI344" s="204"/>
      <c r="BJ344" s="204"/>
      <c r="BK344" s="204"/>
      <c r="BL344" s="204"/>
      <c r="BM344" s="205">
        <v>16</v>
      </c>
    </row>
    <row r="345" spans="1:65">
      <c r="A345" s="29"/>
      <c r="B345" s="3" t="s">
        <v>181</v>
      </c>
      <c r="C345" s="28"/>
      <c r="D345" s="206">
        <v>18.299999999999997</v>
      </c>
      <c r="E345" s="203"/>
      <c r="F345" s="204"/>
      <c r="G345" s="204"/>
      <c r="H345" s="204"/>
      <c r="I345" s="204"/>
      <c r="J345" s="204"/>
      <c r="K345" s="204"/>
      <c r="L345" s="204"/>
      <c r="M345" s="204"/>
      <c r="N345" s="204"/>
      <c r="O345" s="204"/>
      <c r="P345" s="204"/>
      <c r="Q345" s="204"/>
      <c r="R345" s="204"/>
      <c r="S345" s="204"/>
      <c r="T345" s="204"/>
      <c r="U345" s="204"/>
      <c r="V345" s="204"/>
      <c r="W345" s="204"/>
      <c r="X345" s="204"/>
      <c r="Y345" s="204"/>
      <c r="Z345" s="204"/>
      <c r="AA345" s="204"/>
      <c r="AB345" s="204"/>
      <c r="AC345" s="204"/>
      <c r="AD345" s="204"/>
      <c r="AE345" s="204"/>
      <c r="AF345" s="204"/>
      <c r="AG345" s="204"/>
      <c r="AH345" s="204"/>
      <c r="AI345" s="204"/>
      <c r="AJ345" s="204"/>
      <c r="AK345" s="204"/>
      <c r="AL345" s="204"/>
      <c r="AM345" s="204"/>
      <c r="AN345" s="204"/>
      <c r="AO345" s="204"/>
      <c r="AP345" s="204"/>
      <c r="AQ345" s="204"/>
      <c r="AR345" s="204"/>
      <c r="AS345" s="204"/>
      <c r="AT345" s="204"/>
      <c r="AU345" s="204"/>
      <c r="AV345" s="204"/>
      <c r="AW345" s="204"/>
      <c r="AX345" s="204"/>
      <c r="AY345" s="204"/>
      <c r="AZ345" s="204"/>
      <c r="BA345" s="204"/>
      <c r="BB345" s="204"/>
      <c r="BC345" s="204"/>
      <c r="BD345" s="204"/>
      <c r="BE345" s="204"/>
      <c r="BF345" s="204"/>
      <c r="BG345" s="204"/>
      <c r="BH345" s="204"/>
      <c r="BI345" s="204"/>
      <c r="BJ345" s="204"/>
      <c r="BK345" s="204"/>
      <c r="BL345" s="204"/>
      <c r="BM345" s="205">
        <v>18.3</v>
      </c>
    </row>
    <row r="346" spans="1:65">
      <c r="A346" s="29"/>
      <c r="B346" s="3" t="s">
        <v>182</v>
      </c>
      <c r="C346" s="28"/>
      <c r="D346" s="206">
        <v>0.141421356237309</v>
      </c>
      <c r="E346" s="203"/>
      <c r="F346" s="204"/>
      <c r="G346" s="204"/>
      <c r="H346" s="204"/>
      <c r="I346" s="204"/>
      <c r="J346" s="204"/>
      <c r="K346" s="204"/>
      <c r="L346" s="204"/>
      <c r="M346" s="204"/>
      <c r="N346" s="204"/>
      <c r="O346" s="204"/>
      <c r="P346" s="204"/>
      <c r="Q346" s="204"/>
      <c r="R346" s="204"/>
      <c r="S346" s="204"/>
      <c r="T346" s="204"/>
      <c r="U346" s="204"/>
      <c r="V346" s="204"/>
      <c r="W346" s="204"/>
      <c r="X346" s="204"/>
      <c r="Y346" s="204"/>
      <c r="Z346" s="204"/>
      <c r="AA346" s="204"/>
      <c r="AB346" s="204"/>
      <c r="AC346" s="204"/>
      <c r="AD346" s="204"/>
      <c r="AE346" s="204"/>
      <c r="AF346" s="204"/>
      <c r="AG346" s="204"/>
      <c r="AH346" s="204"/>
      <c r="AI346" s="204"/>
      <c r="AJ346" s="204"/>
      <c r="AK346" s="204"/>
      <c r="AL346" s="204"/>
      <c r="AM346" s="204"/>
      <c r="AN346" s="204"/>
      <c r="AO346" s="204"/>
      <c r="AP346" s="204"/>
      <c r="AQ346" s="204"/>
      <c r="AR346" s="204"/>
      <c r="AS346" s="204"/>
      <c r="AT346" s="204"/>
      <c r="AU346" s="204"/>
      <c r="AV346" s="204"/>
      <c r="AW346" s="204"/>
      <c r="AX346" s="204"/>
      <c r="AY346" s="204"/>
      <c r="AZ346" s="204"/>
      <c r="BA346" s="204"/>
      <c r="BB346" s="204"/>
      <c r="BC346" s="204"/>
      <c r="BD346" s="204"/>
      <c r="BE346" s="204"/>
      <c r="BF346" s="204"/>
      <c r="BG346" s="204"/>
      <c r="BH346" s="204"/>
      <c r="BI346" s="204"/>
      <c r="BJ346" s="204"/>
      <c r="BK346" s="204"/>
      <c r="BL346" s="204"/>
      <c r="BM346" s="205">
        <v>23</v>
      </c>
    </row>
    <row r="347" spans="1:65">
      <c r="A347" s="29"/>
      <c r="B347" s="3" t="s">
        <v>75</v>
      </c>
      <c r="C347" s="28"/>
      <c r="D347" s="13">
        <v>7.7279429637873787E-3</v>
      </c>
      <c r="E347" s="14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49"/>
    </row>
    <row r="348" spans="1:65">
      <c r="A348" s="29"/>
      <c r="B348" s="3" t="s">
        <v>183</v>
      </c>
      <c r="C348" s="28"/>
      <c r="D348" s="13">
        <v>-2.2204460492503131E-16</v>
      </c>
      <c r="E348" s="14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49"/>
    </row>
    <row r="349" spans="1:65">
      <c r="A349" s="29"/>
      <c r="B349" s="44" t="s">
        <v>184</v>
      </c>
      <c r="C349" s="45"/>
      <c r="D349" s="43" t="s">
        <v>185</v>
      </c>
      <c r="E349" s="14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49"/>
    </row>
    <row r="350" spans="1:65">
      <c r="B350" s="30"/>
      <c r="C350" s="20"/>
      <c r="D350" s="20"/>
      <c r="BM350" s="49"/>
    </row>
    <row r="351" spans="1:65" ht="15">
      <c r="B351" s="8" t="s">
        <v>284</v>
      </c>
      <c r="BM351" s="27" t="s">
        <v>194</v>
      </c>
    </row>
    <row r="352" spans="1:65" ht="15">
      <c r="A352" s="24" t="s">
        <v>30</v>
      </c>
      <c r="B352" s="18" t="s">
        <v>95</v>
      </c>
      <c r="C352" s="15" t="s">
        <v>96</v>
      </c>
      <c r="D352" s="16" t="s">
        <v>186</v>
      </c>
      <c r="E352" s="14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7">
        <v>1</v>
      </c>
    </row>
    <row r="353" spans="1:65">
      <c r="A353" s="29"/>
      <c r="B353" s="19" t="s">
        <v>144</v>
      </c>
      <c r="C353" s="9" t="s">
        <v>144</v>
      </c>
      <c r="D353" s="10" t="s">
        <v>97</v>
      </c>
      <c r="E353" s="14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7" t="s">
        <v>3</v>
      </c>
    </row>
    <row r="354" spans="1:65">
      <c r="A354" s="29"/>
      <c r="B354" s="19"/>
      <c r="C354" s="9"/>
      <c r="D354" s="10" t="s">
        <v>196</v>
      </c>
      <c r="E354" s="14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7">
        <v>1</v>
      </c>
    </row>
    <row r="355" spans="1:65">
      <c r="A355" s="29"/>
      <c r="B355" s="19"/>
      <c r="C355" s="9"/>
      <c r="D355" s="25"/>
      <c r="E355" s="14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7">
        <v>1</v>
      </c>
    </row>
    <row r="356" spans="1:65">
      <c r="A356" s="29"/>
      <c r="B356" s="18">
        <v>1</v>
      </c>
      <c r="C356" s="14">
        <v>1</v>
      </c>
      <c r="D356" s="202">
        <v>31.6</v>
      </c>
      <c r="E356" s="203"/>
      <c r="F356" s="204"/>
      <c r="G356" s="204"/>
      <c r="H356" s="204"/>
      <c r="I356" s="204"/>
      <c r="J356" s="204"/>
      <c r="K356" s="204"/>
      <c r="L356" s="204"/>
      <c r="M356" s="204"/>
      <c r="N356" s="204"/>
      <c r="O356" s="204"/>
      <c r="P356" s="204"/>
      <c r="Q356" s="204"/>
      <c r="R356" s="204"/>
      <c r="S356" s="204"/>
      <c r="T356" s="204"/>
      <c r="U356" s="204"/>
      <c r="V356" s="204"/>
      <c r="W356" s="204"/>
      <c r="X356" s="204"/>
      <c r="Y356" s="204"/>
      <c r="Z356" s="204"/>
      <c r="AA356" s="204"/>
      <c r="AB356" s="204"/>
      <c r="AC356" s="204"/>
      <c r="AD356" s="204"/>
      <c r="AE356" s="204"/>
      <c r="AF356" s="204"/>
      <c r="AG356" s="204"/>
      <c r="AH356" s="204"/>
      <c r="AI356" s="204"/>
      <c r="AJ356" s="204"/>
      <c r="AK356" s="204"/>
      <c r="AL356" s="204"/>
      <c r="AM356" s="204"/>
      <c r="AN356" s="204"/>
      <c r="AO356" s="204"/>
      <c r="AP356" s="204"/>
      <c r="AQ356" s="204"/>
      <c r="AR356" s="204"/>
      <c r="AS356" s="204"/>
      <c r="AT356" s="204"/>
      <c r="AU356" s="204"/>
      <c r="AV356" s="204"/>
      <c r="AW356" s="204"/>
      <c r="AX356" s="204"/>
      <c r="AY356" s="204"/>
      <c r="AZ356" s="204"/>
      <c r="BA356" s="204"/>
      <c r="BB356" s="204"/>
      <c r="BC356" s="204"/>
      <c r="BD356" s="204"/>
      <c r="BE356" s="204"/>
      <c r="BF356" s="204"/>
      <c r="BG356" s="204"/>
      <c r="BH356" s="204"/>
      <c r="BI356" s="204"/>
      <c r="BJ356" s="204"/>
      <c r="BK356" s="204"/>
      <c r="BL356" s="204"/>
      <c r="BM356" s="205">
        <v>1</v>
      </c>
    </row>
    <row r="357" spans="1:65">
      <c r="A357" s="29"/>
      <c r="B357" s="19">
        <v>1</v>
      </c>
      <c r="C357" s="9">
        <v>2</v>
      </c>
      <c r="D357" s="206">
        <v>31.5</v>
      </c>
      <c r="E357" s="203"/>
      <c r="F357" s="204"/>
      <c r="G357" s="204"/>
      <c r="H357" s="204"/>
      <c r="I357" s="204"/>
      <c r="J357" s="204"/>
      <c r="K357" s="204"/>
      <c r="L357" s="204"/>
      <c r="M357" s="204"/>
      <c r="N357" s="204"/>
      <c r="O357" s="204"/>
      <c r="P357" s="204"/>
      <c r="Q357" s="204"/>
      <c r="R357" s="204"/>
      <c r="S357" s="204"/>
      <c r="T357" s="204"/>
      <c r="U357" s="204"/>
      <c r="V357" s="204"/>
      <c r="W357" s="204"/>
      <c r="X357" s="204"/>
      <c r="Y357" s="204"/>
      <c r="Z357" s="204"/>
      <c r="AA357" s="204"/>
      <c r="AB357" s="204"/>
      <c r="AC357" s="204"/>
      <c r="AD357" s="204"/>
      <c r="AE357" s="204"/>
      <c r="AF357" s="204"/>
      <c r="AG357" s="204"/>
      <c r="AH357" s="204"/>
      <c r="AI357" s="204"/>
      <c r="AJ357" s="204"/>
      <c r="AK357" s="204"/>
      <c r="AL357" s="204"/>
      <c r="AM357" s="204"/>
      <c r="AN357" s="204"/>
      <c r="AO357" s="204"/>
      <c r="AP357" s="204"/>
      <c r="AQ357" s="204"/>
      <c r="AR357" s="204"/>
      <c r="AS357" s="204"/>
      <c r="AT357" s="204"/>
      <c r="AU357" s="204"/>
      <c r="AV357" s="204"/>
      <c r="AW357" s="204"/>
      <c r="AX357" s="204"/>
      <c r="AY357" s="204"/>
      <c r="AZ357" s="204"/>
      <c r="BA357" s="204"/>
      <c r="BB357" s="204"/>
      <c r="BC357" s="204"/>
      <c r="BD357" s="204"/>
      <c r="BE357" s="204"/>
      <c r="BF357" s="204"/>
      <c r="BG357" s="204"/>
      <c r="BH357" s="204"/>
      <c r="BI357" s="204"/>
      <c r="BJ357" s="204"/>
      <c r="BK357" s="204"/>
      <c r="BL357" s="204"/>
      <c r="BM357" s="205">
        <v>18</v>
      </c>
    </row>
    <row r="358" spans="1:65">
      <c r="A358" s="29"/>
      <c r="B358" s="20" t="s">
        <v>180</v>
      </c>
      <c r="C358" s="12"/>
      <c r="D358" s="207">
        <v>31.55</v>
      </c>
      <c r="E358" s="203"/>
      <c r="F358" s="204"/>
      <c r="G358" s="204"/>
      <c r="H358" s="204"/>
      <c r="I358" s="204"/>
      <c r="J358" s="204"/>
      <c r="K358" s="204"/>
      <c r="L358" s="204"/>
      <c r="M358" s="204"/>
      <c r="N358" s="204"/>
      <c r="O358" s="204"/>
      <c r="P358" s="204"/>
      <c r="Q358" s="204"/>
      <c r="R358" s="204"/>
      <c r="S358" s="204"/>
      <c r="T358" s="204"/>
      <c r="U358" s="204"/>
      <c r="V358" s="204"/>
      <c r="W358" s="204"/>
      <c r="X358" s="204"/>
      <c r="Y358" s="204"/>
      <c r="Z358" s="204"/>
      <c r="AA358" s="204"/>
      <c r="AB358" s="204"/>
      <c r="AC358" s="204"/>
      <c r="AD358" s="204"/>
      <c r="AE358" s="204"/>
      <c r="AF358" s="204"/>
      <c r="AG358" s="204"/>
      <c r="AH358" s="204"/>
      <c r="AI358" s="204"/>
      <c r="AJ358" s="204"/>
      <c r="AK358" s="204"/>
      <c r="AL358" s="204"/>
      <c r="AM358" s="204"/>
      <c r="AN358" s="204"/>
      <c r="AO358" s="204"/>
      <c r="AP358" s="204"/>
      <c r="AQ358" s="204"/>
      <c r="AR358" s="204"/>
      <c r="AS358" s="204"/>
      <c r="AT358" s="204"/>
      <c r="AU358" s="204"/>
      <c r="AV358" s="204"/>
      <c r="AW358" s="204"/>
      <c r="AX358" s="204"/>
      <c r="AY358" s="204"/>
      <c r="AZ358" s="204"/>
      <c r="BA358" s="204"/>
      <c r="BB358" s="204"/>
      <c r="BC358" s="204"/>
      <c r="BD358" s="204"/>
      <c r="BE358" s="204"/>
      <c r="BF358" s="204"/>
      <c r="BG358" s="204"/>
      <c r="BH358" s="204"/>
      <c r="BI358" s="204"/>
      <c r="BJ358" s="204"/>
      <c r="BK358" s="204"/>
      <c r="BL358" s="204"/>
      <c r="BM358" s="205">
        <v>16</v>
      </c>
    </row>
    <row r="359" spans="1:65">
      <c r="A359" s="29"/>
      <c r="B359" s="3" t="s">
        <v>181</v>
      </c>
      <c r="C359" s="28"/>
      <c r="D359" s="206">
        <v>31.55</v>
      </c>
      <c r="E359" s="203"/>
      <c r="F359" s="204"/>
      <c r="G359" s="204"/>
      <c r="H359" s="204"/>
      <c r="I359" s="204"/>
      <c r="J359" s="204"/>
      <c r="K359" s="204"/>
      <c r="L359" s="204"/>
      <c r="M359" s="204"/>
      <c r="N359" s="204"/>
      <c r="O359" s="204"/>
      <c r="P359" s="204"/>
      <c r="Q359" s="204"/>
      <c r="R359" s="204"/>
      <c r="S359" s="204"/>
      <c r="T359" s="204"/>
      <c r="U359" s="204"/>
      <c r="V359" s="204"/>
      <c r="W359" s="204"/>
      <c r="X359" s="204"/>
      <c r="Y359" s="204"/>
      <c r="Z359" s="204"/>
      <c r="AA359" s="204"/>
      <c r="AB359" s="204"/>
      <c r="AC359" s="204"/>
      <c r="AD359" s="204"/>
      <c r="AE359" s="204"/>
      <c r="AF359" s="204"/>
      <c r="AG359" s="204"/>
      <c r="AH359" s="204"/>
      <c r="AI359" s="204"/>
      <c r="AJ359" s="204"/>
      <c r="AK359" s="204"/>
      <c r="AL359" s="204"/>
      <c r="AM359" s="204"/>
      <c r="AN359" s="204"/>
      <c r="AO359" s="204"/>
      <c r="AP359" s="204"/>
      <c r="AQ359" s="204"/>
      <c r="AR359" s="204"/>
      <c r="AS359" s="204"/>
      <c r="AT359" s="204"/>
      <c r="AU359" s="204"/>
      <c r="AV359" s="204"/>
      <c r="AW359" s="204"/>
      <c r="AX359" s="204"/>
      <c r="AY359" s="204"/>
      <c r="AZ359" s="204"/>
      <c r="BA359" s="204"/>
      <c r="BB359" s="204"/>
      <c r="BC359" s="204"/>
      <c r="BD359" s="204"/>
      <c r="BE359" s="204"/>
      <c r="BF359" s="204"/>
      <c r="BG359" s="204"/>
      <c r="BH359" s="204"/>
      <c r="BI359" s="204"/>
      <c r="BJ359" s="204"/>
      <c r="BK359" s="204"/>
      <c r="BL359" s="204"/>
      <c r="BM359" s="205">
        <v>31.55</v>
      </c>
    </row>
    <row r="360" spans="1:65">
      <c r="A360" s="29"/>
      <c r="B360" s="3" t="s">
        <v>182</v>
      </c>
      <c r="C360" s="28"/>
      <c r="D360" s="206">
        <v>7.0710678118655765E-2</v>
      </c>
      <c r="E360" s="203"/>
      <c r="F360" s="204"/>
      <c r="G360" s="204"/>
      <c r="H360" s="204"/>
      <c r="I360" s="204"/>
      <c r="J360" s="204"/>
      <c r="K360" s="204"/>
      <c r="L360" s="204"/>
      <c r="M360" s="204"/>
      <c r="N360" s="204"/>
      <c r="O360" s="204"/>
      <c r="P360" s="204"/>
      <c r="Q360" s="204"/>
      <c r="R360" s="204"/>
      <c r="S360" s="204"/>
      <c r="T360" s="204"/>
      <c r="U360" s="204"/>
      <c r="V360" s="204"/>
      <c r="W360" s="204"/>
      <c r="X360" s="204"/>
      <c r="Y360" s="204"/>
      <c r="Z360" s="204"/>
      <c r="AA360" s="204"/>
      <c r="AB360" s="204"/>
      <c r="AC360" s="204"/>
      <c r="AD360" s="204"/>
      <c r="AE360" s="204"/>
      <c r="AF360" s="204"/>
      <c r="AG360" s="204"/>
      <c r="AH360" s="204"/>
      <c r="AI360" s="204"/>
      <c r="AJ360" s="204"/>
      <c r="AK360" s="204"/>
      <c r="AL360" s="204"/>
      <c r="AM360" s="204"/>
      <c r="AN360" s="204"/>
      <c r="AO360" s="204"/>
      <c r="AP360" s="204"/>
      <c r="AQ360" s="204"/>
      <c r="AR360" s="204"/>
      <c r="AS360" s="204"/>
      <c r="AT360" s="204"/>
      <c r="AU360" s="204"/>
      <c r="AV360" s="204"/>
      <c r="AW360" s="204"/>
      <c r="AX360" s="204"/>
      <c r="AY360" s="204"/>
      <c r="AZ360" s="204"/>
      <c r="BA360" s="204"/>
      <c r="BB360" s="204"/>
      <c r="BC360" s="204"/>
      <c r="BD360" s="204"/>
      <c r="BE360" s="204"/>
      <c r="BF360" s="204"/>
      <c r="BG360" s="204"/>
      <c r="BH360" s="204"/>
      <c r="BI360" s="204"/>
      <c r="BJ360" s="204"/>
      <c r="BK360" s="204"/>
      <c r="BL360" s="204"/>
      <c r="BM360" s="205">
        <v>24</v>
      </c>
    </row>
    <row r="361" spans="1:65">
      <c r="A361" s="29"/>
      <c r="B361" s="3" t="s">
        <v>75</v>
      </c>
      <c r="C361" s="28"/>
      <c r="D361" s="13">
        <v>2.2412259308607213E-3</v>
      </c>
      <c r="E361" s="14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49"/>
    </row>
    <row r="362" spans="1:65">
      <c r="A362" s="29"/>
      <c r="B362" s="3" t="s">
        <v>183</v>
      </c>
      <c r="C362" s="28"/>
      <c r="D362" s="13">
        <v>0</v>
      </c>
      <c r="E362" s="14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49"/>
    </row>
    <row r="363" spans="1:65">
      <c r="A363" s="29"/>
      <c r="B363" s="44" t="s">
        <v>184</v>
      </c>
      <c r="C363" s="45"/>
      <c r="D363" s="43" t="s">
        <v>185</v>
      </c>
      <c r="E363" s="14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49"/>
    </row>
    <row r="364" spans="1:65">
      <c r="B364" s="30"/>
      <c r="C364" s="20"/>
      <c r="D364" s="20"/>
      <c r="BM364" s="49"/>
    </row>
    <row r="365" spans="1:65" ht="15">
      <c r="B365" s="8" t="s">
        <v>285</v>
      </c>
      <c r="BM365" s="27" t="s">
        <v>194</v>
      </c>
    </row>
    <row r="366" spans="1:65" ht="15">
      <c r="A366" s="24" t="s">
        <v>33</v>
      </c>
      <c r="B366" s="18" t="s">
        <v>95</v>
      </c>
      <c r="C366" s="15" t="s">
        <v>96</v>
      </c>
      <c r="D366" s="16" t="s">
        <v>186</v>
      </c>
      <c r="E366" s="14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7">
        <v>1</v>
      </c>
    </row>
    <row r="367" spans="1:65">
      <c r="A367" s="29"/>
      <c r="B367" s="19" t="s">
        <v>144</v>
      </c>
      <c r="C367" s="9" t="s">
        <v>144</v>
      </c>
      <c r="D367" s="10" t="s">
        <v>97</v>
      </c>
      <c r="E367" s="14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7" t="s">
        <v>3</v>
      </c>
    </row>
    <row r="368" spans="1:65">
      <c r="A368" s="29"/>
      <c r="B368" s="19"/>
      <c r="C368" s="9"/>
      <c r="D368" s="10" t="s">
        <v>196</v>
      </c>
      <c r="E368" s="14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7">
        <v>0</v>
      </c>
    </row>
    <row r="369" spans="1:65">
      <c r="A369" s="29"/>
      <c r="B369" s="19"/>
      <c r="C369" s="9"/>
      <c r="D369" s="25"/>
      <c r="E369" s="14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7">
        <v>0</v>
      </c>
    </row>
    <row r="370" spans="1:65">
      <c r="A370" s="29"/>
      <c r="B370" s="18">
        <v>1</v>
      </c>
      <c r="C370" s="14">
        <v>1</v>
      </c>
      <c r="D370" s="196">
        <v>106</v>
      </c>
      <c r="E370" s="197"/>
      <c r="F370" s="198"/>
      <c r="G370" s="198"/>
      <c r="H370" s="198"/>
      <c r="I370" s="198"/>
      <c r="J370" s="198"/>
      <c r="K370" s="198"/>
      <c r="L370" s="198"/>
      <c r="M370" s="198"/>
      <c r="N370" s="198"/>
      <c r="O370" s="198"/>
      <c r="P370" s="198"/>
      <c r="Q370" s="198"/>
      <c r="R370" s="198"/>
      <c r="S370" s="198"/>
      <c r="T370" s="198"/>
      <c r="U370" s="198"/>
      <c r="V370" s="198"/>
      <c r="W370" s="198"/>
      <c r="X370" s="198"/>
      <c r="Y370" s="198"/>
      <c r="Z370" s="198"/>
      <c r="AA370" s="198"/>
      <c r="AB370" s="198"/>
      <c r="AC370" s="198"/>
      <c r="AD370" s="198"/>
      <c r="AE370" s="198"/>
      <c r="AF370" s="198"/>
      <c r="AG370" s="198"/>
      <c r="AH370" s="198"/>
      <c r="AI370" s="198"/>
      <c r="AJ370" s="198"/>
      <c r="AK370" s="198"/>
      <c r="AL370" s="198"/>
      <c r="AM370" s="198"/>
      <c r="AN370" s="198"/>
      <c r="AO370" s="198"/>
      <c r="AP370" s="198"/>
      <c r="AQ370" s="198"/>
      <c r="AR370" s="198"/>
      <c r="AS370" s="198"/>
      <c r="AT370" s="198"/>
      <c r="AU370" s="198"/>
      <c r="AV370" s="198"/>
      <c r="AW370" s="198"/>
      <c r="AX370" s="198"/>
      <c r="AY370" s="198"/>
      <c r="AZ370" s="198"/>
      <c r="BA370" s="198"/>
      <c r="BB370" s="198"/>
      <c r="BC370" s="198"/>
      <c r="BD370" s="198"/>
      <c r="BE370" s="198"/>
      <c r="BF370" s="198"/>
      <c r="BG370" s="198"/>
      <c r="BH370" s="198"/>
      <c r="BI370" s="198"/>
      <c r="BJ370" s="198"/>
      <c r="BK370" s="198"/>
      <c r="BL370" s="198"/>
      <c r="BM370" s="199">
        <v>1</v>
      </c>
    </row>
    <row r="371" spans="1:65">
      <c r="A371" s="29"/>
      <c r="B371" s="19">
        <v>1</v>
      </c>
      <c r="C371" s="9">
        <v>2</v>
      </c>
      <c r="D371" s="200">
        <v>100</v>
      </c>
      <c r="E371" s="197"/>
      <c r="F371" s="198"/>
      <c r="G371" s="198"/>
      <c r="H371" s="198"/>
      <c r="I371" s="198"/>
      <c r="J371" s="198"/>
      <c r="K371" s="198"/>
      <c r="L371" s="198"/>
      <c r="M371" s="198"/>
      <c r="N371" s="198"/>
      <c r="O371" s="198"/>
      <c r="P371" s="198"/>
      <c r="Q371" s="198"/>
      <c r="R371" s="198"/>
      <c r="S371" s="198"/>
      <c r="T371" s="198"/>
      <c r="U371" s="198"/>
      <c r="V371" s="198"/>
      <c r="W371" s="198"/>
      <c r="X371" s="198"/>
      <c r="Y371" s="198"/>
      <c r="Z371" s="198"/>
      <c r="AA371" s="198"/>
      <c r="AB371" s="198"/>
      <c r="AC371" s="198"/>
      <c r="AD371" s="198"/>
      <c r="AE371" s="198"/>
      <c r="AF371" s="198"/>
      <c r="AG371" s="198"/>
      <c r="AH371" s="198"/>
      <c r="AI371" s="198"/>
      <c r="AJ371" s="198"/>
      <c r="AK371" s="198"/>
      <c r="AL371" s="198"/>
      <c r="AM371" s="198"/>
      <c r="AN371" s="198"/>
      <c r="AO371" s="198"/>
      <c r="AP371" s="198"/>
      <c r="AQ371" s="198"/>
      <c r="AR371" s="198"/>
      <c r="AS371" s="198"/>
      <c r="AT371" s="198"/>
      <c r="AU371" s="198"/>
      <c r="AV371" s="198"/>
      <c r="AW371" s="198"/>
      <c r="AX371" s="198"/>
      <c r="AY371" s="198"/>
      <c r="AZ371" s="198"/>
      <c r="BA371" s="198"/>
      <c r="BB371" s="198"/>
      <c r="BC371" s="198"/>
      <c r="BD371" s="198"/>
      <c r="BE371" s="198"/>
      <c r="BF371" s="198"/>
      <c r="BG371" s="198"/>
      <c r="BH371" s="198"/>
      <c r="BI371" s="198"/>
      <c r="BJ371" s="198"/>
      <c r="BK371" s="198"/>
      <c r="BL371" s="198"/>
      <c r="BM371" s="199">
        <v>19</v>
      </c>
    </row>
    <row r="372" spans="1:65">
      <c r="A372" s="29"/>
      <c r="B372" s="20" t="s">
        <v>180</v>
      </c>
      <c r="C372" s="12"/>
      <c r="D372" s="201">
        <v>103</v>
      </c>
      <c r="E372" s="197"/>
      <c r="F372" s="198"/>
      <c r="G372" s="198"/>
      <c r="H372" s="198"/>
      <c r="I372" s="198"/>
      <c r="J372" s="198"/>
      <c r="K372" s="198"/>
      <c r="L372" s="198"/>
      <c r="M372" s="198"/>
      <c r="N372" s="198"/>
      <c r="O372" s="198"/>
      <c r="P372" s="198"/>
      <c r="Q372" s="198"/>
      <c r="R372" s="198"/>
      <c r="S372" s="198"/>
      <c r="T372" s="198"/>
      <c r="U372" s="198"/>
      <c r="V372" s="198"/>
      <c r="W372" s="198"/>
      <c r="X372" s="198"/>
      <c r="Y372" s="198"/>
      <c r="Z372" s="198"/>
      <c r="AA372" s="198"/>
      <c r="AB372" s="198"/>
      <c r="AC372" s="198"/>
      <c r="AD372" s="198"/>
      <c r="AE372" s="198"/>
      <c r="AF372" s="198"/>
      <c r="AG372" s="198"/>
      <c r="AH372" s="198"/>
      <c r="AI372" s="198"/>
      <c r="AJ372" s="198"/>
      <c r="AK372" s="198"/>
      <c r="AL372" s="198"/>
      <c r="AM372" s="198"/>
      <c r="AN372" s="198"/>
      <c r="AO372" s="198"/>
      <c r="AP372" s="198"/>
      <c r="AQ372" s="198"/>
      <c r="AR372" s="198"/>
      <c r="AS372" s="198"/>
      <c r="AT372" s="198"/>
      <c r="AU372" s="198"/>
      <c r="AV372" s="198"/>
      <c r="AW372" s="198"/>
      <c r="AX372" s="198"/>
      <c r="AY372" s="198"/>
      <c r="AZ372" s="198"/>
      <c r="BA372" s="198"/>
      <c r="BB372" s="198"/>
      <c r="BC372" s="198"/>
      <c r="BD372" s="198"/>
      <c r="BE372" s="198"/>
      <c r="BF372" s="198"/>
      <c r="BG372" s="198"/>
      <c r="BH372" s="198"/>
      <c r="BI372" s="198"/>
      <c r="BJ372" s="198"/>
      <c r="BK372" s="198"/>
      <c r="BL372" s="198"/>
      <c r="BM372" s="199">
        <v>16</v>
      </c>
    </row>
    <row r="373" spans="1:65">
      <c r="A373" s="29"/>
      <c r="B373" s="3" t="s">
        <v>181</v>
      </c>
      <c r="C373" s="28"/>
      <c r="D373" s="200">
        <v>103</v>
      </c>
      <c r="E373" s="197"/>
      <c r="F373" s="198"/>
      <c r="G373" s="198"/>
      <c r="H373" s="198"/>
      <c r="I373" s="198"/>
      <c r="J373" s="198"/>
      <c r="K373" s="198"/>
      <c r="L373" s="198"/>
      <c r="M373" s="198"/>
      <c r="N373" s="198"/>
      <c r="O373" s="198"/>
      <c r="P373" s="198"/>
      <c r="Q373" s="198"/>
      <c r="R373" s="198"/>
      <c r="S373" s="198"/>
      <c r="T373" s="198"/>
      <c r="U373" s="198"/>
      <c r="V373" s="198"/>
      <c r="W373" s="198"/>
      <c r="X373" s="198"/>
      <c r="Y373" s="198"/>
      <c r="Z373" s="198"/>
      <c r="AA373" s="198"/>
      <c r="AB373" s="198"/>
      <c r="AC373" s="198"/>
      <c r="AD373" s="198"/>
      <c r="AE373" s="198"/>
      <c r="AF373" s="198"/>
      <c r="AG373" s="198"/>
      <c r="AH373" s="198"/>
      <c r="AI373" s="198"/>
      <c r="AJ373" s="198"/>
      <c r="AK373" s="198"/>
      <c r="AL373" s="198"/>
      <c r="AM373" s="198"/>
      <c r="AN373" s="198"/>
      <c r="AO373" s="198"/>
      <c r="AP373" s="198"/>
      <c r="AQ373" s="198"/>
      <c r="AR373" s="198"/>
      <c r="AS373" s="198"/>
      <c r="AT373" s="198"/>
      <c r="AU373" s="198"/>
      <c r="AV373" s="198"/>
      <c r="AW373" s="198"/>
      <c r="AX373" s="198"/>
      <c r="AY373" s="198"/>
      <c r="AZ373" s="198"/>
      <c r="BA373" s="198"/>
      <c r="BB373" s="198"/>
      <c r="BC373" s="198"/>
      <c r="BD373" s="198"/>
      <c r="BE373" s="198"/>
      <c r="BF373" s="198"/>
      <c r="BG373" s="198"/>
      <c r="BH373" s="198"/>
      <c r="BI373" s="198"/>
      <c r="BJ373" s="198"/>
      <c r="BK373" s="198"/>
      <c r="BL373" s="198"/>
      <c r="BM373" s="199">
        <v>103</v>
      </c>
    </row>
    <row r="374" spans="1:65">
      <c r="A374" s="29"/>
      <c r="B374" s="3" t="s">
        <v>182</v>
      </c>
      <c r="C374" s="28"/>
      <c r="D374" s="200">
        <v>4.2426406871192848</v>
      </c>
      <c r="E374" s="197"/>
      <c r="F374" s="198"/>
      <c r="G374" s="198"/>
      <c r="H374" s="198"/>
      <c r="I374" s="198"/>
      <c r="J374" s="198"/>
      <c r="K374" s="198"/>
      <c r="L374" s="198"/>
      <c r="M374" s="198"/>
      <c r="N374" s="198"/>
      <c r="O374" s="198"/>
      <c r="P374" s="198"/>
      <c r="Q374" s="198"/>
      <c r="R374" s="198"/>
      <c r="S374" s="198"/>
      <c r="T374" s="198"/>
      <c r="U374" s="198"/>
      <c r="V374" s="198"/>
      <c r="W374" s="198"/>
      <c r="X374" s="198"/>
      <c r="Y374" s="198"/>
      <c r="Z374" s="198"/>
      <c r="AA374" s="198"/>
      <c r="AB374" s="198"/>
      <c r="AC374" s="198"/>
      <c r="AD374" s="198"/>
      <c r="AE374" s="198"/>
      <c r="AF374" s="198"/>
      <c r="AG374" s="198"/>
      <c r="AH374" s="198"/>
      <c r="AI374" s="198"/>
      <c r="AJ374" s="198"/>
      <c r="AK374" s="198"/>
      <c r="AL374" s="198"/>
      <c r="AM374" s="198"/>
      <c r="AN374" s="198"/>
      <c r="AO374" s="198"/>
      <c r="AP374" s="198"/>
      <c r="AQ374" s="198"/>
      <c r="AR374" s="198"/>
      <c r="AS374" s="198"/>
      <c r="AT374" s="198"/>
      <c r="AU374" s="198"/>
      <c r="AV374" s="198"/>
      <c r="AW374" s="198"/>
      <c r="AX374" s="198"/>
      <c r="AY374" s="198"/>
      <c r="AZ374" s="198"/>
      <c r="BA374" s="198"/>
      <c r="BB374" s="198"/>
      <c r="BC374" s="198"/>
      <c r="BD374" s="198"/>
      <c r="BE374" s="198"/>
      <c r="BF374" s="198"/>
      <c r="BG374" s="198"/>
      <c r="BH374" s="198"/>
      <c r="BI374" s="198"/>
      <c r="BJ374" s="198"/>
      <c r="BK374" s="198"/>
      <c r="BL374" s="198"/>
      <c r="BM374" s="199">
        <v>25</v>
      </c>
    </row>
    <row r="375" spans="1:65">
      <c r="A375" s="29"/>
      <c r="B375" s="3" t="s">
        <v>75</v>
      </c>
      <c r="C375" s="28"/>
      <c r="D375" s="13">
        <v>4.1190686282711504E-2</v>
      </c>
      <c r="E375" s="14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49"/>
    </row>
    <row r="376" spans="1:65">
      <c r="A376" s="29"/>
      <c r="B376" s="3" t="s">
        <v>183</v>
      </c>
      <c r="C376" s="28"/>
      <c r="D376" s="13">
        <v>0</v>
      </c>
      <c r="E376" s="14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49"/>
    </row>
    <row r="377" spans="1:65">
      <c r="A377" s="29"/>
      <c r="B377" s="44" t="s">
        <v>184</v>
      </c>
      <c r="C377" s="45"/>
      <c r="D377" s="43" t="s">
        <v>185</v>
      </c>
      <c r="E377" s="14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49"/>
    </row>
    <row r="378" spans="1:65">
      <c r="B378" s="30"/>
      <c r="C378" s="20"/>
      <c r="D378" s="20"/>
      <c r="BM378" s="49"/>
    </row>
    <row r="379" spans="1:65" ht="15">
      <c r="B379" s="8" t="s">
        <v>286</v>
      </c>
      <c r="BM379" s="27" t="s">
        <v>194</v>
      </c>
    </row>
    <row r="380" spans="1:65" ht="15">
      <c r="A380" s="24" t="s">
        <v>36</v>
      </c>
      <c r="B380" s="18" t="s">
        <v>95</v>
      </c>
      <c r="C380" s="15" t="s">
        <v>96</v>
      </c>
      <c r="D380" s="16" t="s">
        <v>186</v>
      </c>
      <c r="E380" s="14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27">
        <v>1</v>
      </c>
    </row>
    <row r="381" spans="1:65">
      <c r="A381" s="29"/>
      <c r="B381" s="19" t="s">
        <v>144</v>
      </c>
      <c r="C381" s="9" t="s">
        <v>144</v>
      </c>
      <c r="D381" s="10" t="s">
        <v>97</v>
      </c>
      <c r="E381" s="14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7" t="s">
        <v>3</v>
      </c>
    </row>
    <row r="382" spans="1:65">
      <c r="A382" s="29"/>
      <c r="B382" s="19"/>
      <c r="C382" s="9"/>
      <c r="D382" s="10" t="s">
        <v>196</v>
      </c>
      <c r="E382" s="14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7">
        <v>1</v>
      </c>
    </row>
    <row r="383" spans="1:65">
      <c r="A383" s="29"/>
      <c r="B383" s="19"/>
      <c r="C383" s="9"/>
      <c r="D383" s="25"/>
      <c r="E383" s="14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7">
        <v>1</v>
      </c>
    </row>
    <row r="384" spans="1:65">
      <c r="A384" s="29"/>
      <c r="B384" s="18">
        <v>1</v>
      </c>
      <c r="C384" s="14">
        <v>1</v>
      </c>
      <c r="D384" s="202">
        <v>13</v>
      </c>
      <c r="E384" s="203"/>
      <c r="F384" s="204"/>
      <c r="G384" s="204"/>
      <c r="H384" s="204"/>
      <c r="I384" s="204"/>
      <c r="J384" s="204"/>
      <c r="K384" s="204"/>
      <c r="L384" s="204"/>
      <c r="M384" s="204"/>
      <c r="N384" s="204"/>
      <c r="O384" s="204"/>
      <c r="P384" s="204"/>
      <c r="Q384" s="204"/>
      <c r="R384" s="204"/>
      <c r="S384" s="204"/>
      <c r="T384" s="204"/>
      <c r="U384" s="204"/>
      <c r="V384" s="204"/>
      <c r="W384" s="204"/>
      <c r="X384" s="204"/>
      <c r="Y384" s="204"/>
      <c r="Z384" s="204"/>
      <c r="AA384" s="204"/>
      <c r="AB384" s="204"/>
      <c r="AC384" s="204"/>
      <c r="AD384" s="204"/>
      <c r="AE384" s="204"/>
      <c r="AF384" s="204"/>
      <c r="AG384" s="204"/>
      <c r="AH384" s="204"/>
      <c r="AI384" s="204"/>
      <c r="AJ384" s="204"/>
      <c r="AK384" s="204"/>
      <c r="AL384" s="204"/>
      <c r="AM384" s="204"/>
      <c r="AN384" s="204"/>
      <c r="AO384" s="204"/>
      <c r="AP384" s="204"/>
      <c r="AQ384" s="204"/>
      <c r="AR384" s="204"/>
      <c r="AS384" s="204"/>
      <c r="AT384" s="204"/>
      <c r="AU384" s="204"/>
      <c r="AV384" s="204"/>
      <c r="AW384" s="204"/>
      <c r="AX384" s="204"/>
      <c r="AY384" s="204"/>
      <c r="AZ384" s="204"/>
      <c r="BA384" s="204"/>
      <c r="BB384" s="204"/>
      <c r="BC384" s="204"/>
      <c r="BD384" s="204"/>
      <c r="BE384" s="204"/>
      <c r="BF384" s="204"/>
      <c r="BG384" s="204"/>
      <c r="BH384" s="204"/>
      <c r="BI384" s="204"/>
      <c r="BJ384" s="204"/>
      <c r="BK384" s="204"/>
      <c r="BL384" s="204"/>
      <c r="BM384" s="205">
        <v>1</v>
      </c>
    </row>
    <row r="385" spans="1:65">
      <c r="A385" s="29"/>
      <c r="B385" s="19">
        <v>1</v>
      </c>
      <c r="C385" s="9">
        <v>2</v>
      </c>
      <c r="D385" s="206">
        <v>14</v>
      </c>
      <c r="E385" s="203"/>
      <c r="F385" s="204"/>
      <c r="G385" s="204"/>
      <c r="H385" s="204"/>
      <c r="I385" s="204"/>
      <c r="J385" s="204"/>
      <c r="K385" s="204"/>
      <c r="L385" s="204"/>
      <c r="M385" s="204"/>
      <c r="N385" s="204"/>
      <c r="O385" s="204"/>
      <c r="P385" s="204"/>
      <c r="Q385" s="204"/>
      <c r="R385" s="204"/>
      <c r="S385" s="204"/>
      <c r="T385" s="204"/>
      <c r="U385" s="204"/>
      <c r="V385" s="204"/>
      <c r="W385" s="204"/>
      <c r="X385" s="204"/>
      <c r="Y385" s="204"/>
      <c r="Z385" s="204"/>
      <c r="AA385" s="204"/>
      <c r="AB385" s="204"/>
      <c r="AC385" s="204"/>
      <c r="AD385" s="204"/>
      <c r="AE385" s="204"/>
      <c r="AF385" s="204"/>
      <c r="AG385" s="204"/>
      <c r="AH385" s="204"/>
      <c r="AI385" s="204"/>
      <c r="AJ385" s="204"/>
      <c r="AK385" s="204"/>
      <c r="AL385" s="204"/>
      <c r="AM385" s="204"/>
      <c r="AN385" s="204"/>
      <c r="AO385" s="204"/>
      <c r="AP385" s="204"/>
      <c r="AQ385" s="204"/>
      <c r="AR385" s="204"/>
      <c r="AS385" s="204"/>
      <c r="AT385" s="204"/>
      <c r="AU385" s="204"/>
      <c r="AV385" s="204"/>
      <c r="AW385" s="204"/>
      <c r="AX385" s="204"/>
      <c r="AY385" s="204"/>
      <c r="AZ385" s="204"/>
      <c r="BA385" s="204"/>
      <c r="BB385" s="204"/>
      <c r="BC385" s="204"/>
      <c r="BD385" s="204"/>
      <c r="BE385" s="204"/>
      <c r="BF385" s="204"/>
      <c r="BG385" s="204"/>
      <c r="BH385" s="204"/>
      <c r="BI385" s="204"/>
      <c r="BJ385" s="204"/>
      <c r="BK385" s="204"/>
      <c r="BL385" s="204"/>
      <c r="BM385" s="205">
        <v>20</v>
      </c>
    </row>
    <row r="386" spans="1:65">
      <c r="A386" s="29"/>
      <c r="B386" s="20" t="s">
        <v>180</v>
      </c>
      <c r="C386" s="12"/>
      <c r="D386" s="207">
        <v>13.5</v>
      </c>
      <c r="E386" s="203"/>
      <c r="F386" s="204"/>
      <c r="G386" s="204"/>
      <c r="H386" s="204"/>
      <c r="I386" s="204"/>
      <c r="J386" s="204"/>
      <c r="K386" s="204"/>
      <c r="L386" s="204"/>
      <c r="M386" s="204"/>
      <c r="N386" s="204"/>
      <c r="O386" s="204"/>
      <c r="P386" s="204"/>
      <c r="Q386" s="204"/>
      <c r="R386" s="204"/>
      <c r="S386" s="204"/>
      <c r="T386" s="204"/>
      <c r="U386" s="204"/>
      <c r="V386" s="204"/>
      <c r="W386" s="204"/>
      <c r="X386" s="204"/>
      <c r="Y386" s="204"/>
      <c r="Z386" s="204"/>
      <c r="AA386" s="204"/>
      <c r="AB386" s="204"/>
      <c r="AC386" s="204"/>
      <c r="AD386" s="204"/>
      <c r="AE386" s="204"/>
      <c r="AF386" s="204"/>
      <c r="AG386" s="204"/>
      <c r="AH386" s="204"/>
      <c r="AI386" s="204"/>
      <c r="AJ386" s="204"/>
      <c r="AK386" s="204"/>
      <c r="AL386" s="204"/>
      <c r="AM386" s="204"/>
      <c r="AN386" s="204"/>
      <c r="AO386" s="204"/>
      <c r="AP386" s="204"/>
      <c r="AQ386" s="204"/>
      <c r="AR386" s="204"/>
      <c r="AS386" s="204"/>
      <c r="AT386" s="204"/>
      <c r="AU386" s="204"/>
      <c r="AV386" s="204"/>
      <c r="AW386" s="204"/>
      <c r="AX386" s="204"/>
      <c r="AY386" s="204"/>
      <c r="AZ386" s="204"/>
      <c r="BA386" s="204"/>
      <c r="BB386" s="204"/>
      <c r="BC386" s="204"/>
      <c r="BD386" s="204"/>
      <c r="BE386" s="204"/>
      <c r="BF386" s="204"/>
      <c r="BG386" s="204"/>
      <c r="BH386" s="204"/>
      <c r="BI386" s="204"/>
      <c r="BJ386" s="204"/>
      <c r="BK386" s="204"/>
      <c r="BL386" s="204"/>
      <c r="BM386" s="205">
        <v>16</v>
      </c>
    </row>
    <row r="387" spans="1:65">
      <c r="A387" s="29"/>
      <c r="B387" s="3" t="s">
        <v>181</v>
      </c>
      <c r="C387" s="28"/>
      <c r="D387" s="206">
        <v>13.5</v>
      </c>
      <c r="E387" s="203"/>
      <c r="F387" s="204"/>
      <c r="G387" s="204"/>
      <c r="H387" s="204"/>
      <c r="I387" s="204"/>
      <c r="J387" s="204"/>
      <c r="K387" s="204"/>
      <c r="L387" s="204"/>
      <c r="M387" s="204"/>
      <c r="N387" s="204"/>
      <c r="O387" s="204"/>
      <c r="P387" s="204"/>
      <c r="Q387" s="204"/>
      <c r="R387" s="204"/>
      <c r="S387" s="204"/>
      <c r="T387" s="204"/>
      <c r="U387" s="204"/>
      <c r="V387" s="204"/>
      <c r="W387" s="204"/>
      <c r="X387" s="204"/>
      <c r="Y387" s="204"/>
      <c r="Z387" s="204"/>
      <c r="AA387" s="204"/>
      <c r="AB387" s="204"/>
      <c r="AC387" s="204"/>
      <c r="AD387" s="204"/>
      <c r="AE387" s="204"/>
      <c r="AF387" s="204"/>
      <c r="AG387" s="204"/>
      <c r="AH387" s="204"/>
      <c r="AI387" s="204"/>
      <c r="AJ387" s="204"/>
      <c r="AK387" s="204"/>
      <c r="AL387" s="204"/>
      <c r="AM387" s="204"/>
      <c r="AN387" s="204"/>
      <c r="AO387" s="204"/>
      <c r="AP387" s="204"/>
      <c r="AQ387" s="204"/>
      <c r="AR387" s="204"/>
      <c r="AS387" s="204"/>
      <c r="AT387" s="204"/>
      <c r="AU387" s="204"/>
      <c r="AV387" s="204"/>
      <c r="AW387" s="204"/>
      <c r="AX387" s="204"/>
      <c r="AY387" s="204"/>
      <c r="AZ387" s="204"/>
      <c r="BA387" s="204"/>
      <c r="BB387" s="204"/>
      <c r="BC387" s="204"/>
      <c r="BD387" s="204"/>
      <c r="BE387" s="204"/>
      <c r="BF387" s="204"/>
      <c r="BG387" s="204"/>
      <c r="BH387" s="204"/>
      <c r="BI387" s="204"/>
      <c r="BJ387" s="204"/>
      <c r="BK387" s="204"/>
      <c r="BL387" s="204"/>
      <c r="BM387" s="205">
        <v>13.5</v>
      </c>
    </row>
    <row r="388" spans="1:65">
      <c r="A388" s="29"/>
      <c r="B388" s="3" t="s">
        <v>182</v>
      </c>
      <c r="C388" s="28"/>
      <c r="D388" s="206">
        <v>0.70710678118654757</v>
      </c>
      <c r="E388" s="203"/>
      <c r="F388" s="204"/>
      <c r="G388" s="204"/>
      <c r="H388" s="204"/>
      <c r="I388" s="204"/>
      <c r="J388" s="204"/>
      <c r="K388" s="204"/>
      <c r="L388" s="204"/>
      <c r="M388" s="204"/>
      <c r="N388" s="204"/>
      <c r="O388" s="204"/>
      <c r="P388" s="204"/>
      <c r="Q388" s="204"/>
      <c r="R388" s="204"/>
      <c r="S388" s="204"/>
      <c r="T388" s="204"/>
      <c r="U388" s="204"/>
      <c r="V388" s="204"/>
      <c r="W388" s="204"/>
      <c r="X388" s="204"/>
      <c r="Y388" s="204"/>
      <c r="Z388" s="204"/>
      <c r="AA388" s="204"/>
      <c r="AB388" s="204"/>
      <c r="AC388" s="204"/>
      <c r="AD388" s="204"/>
      <c r="AE388" s="204"/>
      <c r="AF388" s="204"/>
      <c r="AG388" s="204"/>
      <c r="AH388" s="204"/>
      <c r="AI388" s="204"/>
      <c r="AJ388" s="204"/>
      <c r="AK388" s="204"/>
      <c r="AL388" s="204"/>
      <c r="AM388" s="204"/>
      <c r="AN388" s="204"/>
      <c r="AO388" s="204"/>
      <c r="AP388" s="204"/>
      <c r="AQ388" s="204"/>
      <c r="AR388" s="204"/>
      <c r="AS388" s="204"/>
      <c r="AT388" s="204"/>
      <c r="AU388" s="204"/>
      <c r="AV388" s="204"/>
      <c r="AW388" s="204"/>
      <c r="AX388" s="204"/>
      <c r="AY388" s="204"/>
      <c r="AZ388" s="204"/>
      <c r="BA388" s="204"/>
      <c r="BB388" s="204"/>
      <c r="BC388" s="204"/>
      <c r="BD388" s="204"/>
      <c r="BE388" s="204"/>
      <c r="BF388" s="204"/>
      <c r="BG388" s="204"/>
      <c r="BH388" s="204"/>
      <c r="BI388" s="204"/>
      <c r="BJ388" s="204"/>
      <c r="BK388" s="204"/>
      <c r="BL388" s="204"/>
      <c r="BM388" s="205">
        <v>26</v>
      </c>
    </row>
    <row r="389" spans="1:65">
      <c r="A389" s="29"/>
      <c r="B389" s="3" t="s">
        <v>75</v>
      </c>
      <c r="C389" s="28"/>
      <c r="D389" s="13">
        <v>5.2378280087892415E-2</v>
      </c>
      <c r="E389" s="14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49"/>
    </row>
    <row r="390" spans="1:65">
      <c r="A390" s="29"/>
      <c r="B390" s="3" t="s">
        <v>183</v>
      </c>
      <c r="C390" s="28"/>
      <c r="D390" s="13">
        <v>0</v>
      </c>
      <c r="E390" s="14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49"/>
    </row>
    <row r="391" spans="1:65">
      <c r="A391" s="29"/>
      <c r="B391" s="44" t="s">
        <v>184</v>
      </c>
      <c r="C391" s="45"/>
      <c r="D391" s="43" t="s">
        <v>185</v>
      </c>
      <c r="E391" s="14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49"/>
    </row>
    <row r="392" spans="1:65">
      <c r="B392" s="30"/>
      <c r="C392" s="20"/>
      <c r="D392" s="20"/>
      <c r="BM392" s="49"/>
    </row>
    <row r="393" spans="1:65" ht="15">
      <c r="B393" s="8" t="s">
        <v>287</v>
      </c>
      <c r="BM393" s="27" t="s">
        <v>194</v>
      </c>
    </row>
    <row r="394" spans="1:65" ht="15">
      <c r="A394" s="24" t="s">
        <v>39</v>
      </c>
      <c r="B394" s="18" t="s">
        <v>95</v>
      </c>
      <c r="C394" s="15" t="s">
        <v>96</v>
      </c>
      <c r="D394" s="16" t="s">
        <v>186</v>
      </c>
      <c r="E394" s="14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7">
        <v>1</v>
      </c>
    </row>
    <row r="395" spans="1:65">
      <c r="A395" s="29"/>
      <c r="B395" s="19" t="s">
        <v>144</v>
      </c>
      <c r="C395" s="9" t="s">
        <v>144</v>
      </c>
      <c r="D395" s="10" t="s">
        <v>97</v>
      </c>
      <c r="E395" s="14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27" t="s">
        <v>3</v>
      </c>
    </row>
    <row r="396" spans="1:65">
      <c r="A396" s="29"/>
      <c r="B396" s="19"/>
      <c r="C396" s="9"/>
      <c r="D396" s="10" t="s">
        <v>196</v>
      </c>
      <c r="E396" s="14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27">
        <v>2</v>
      </c>
    </row>
    <row r="397" spans="1:65">
      <c r="A397" s="29"/>
      <c r="B397" s="19"/>
      <c r="C397" s="9"/>
      <c r="D397" s="25"/>
      <c r="E397" s="14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27">
        <v>2</v>
      </c>
    </row>
    <row r="398" spans="1:65">
      <c r="A398" s="29"/>
      <c r="B398" s="18">
        <v>1</v>
      </c>
      <c r="C398" s="14">
        <v>1</v>
      </c>
      <c r="D398" s="21">
        <v>8.09</v>
      </c>
      <c r="E398" s="14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27">
        <v>1</v>
      </c>
    </row>
    <row r="399" spans="1:65">
      <c r="A399" s="29"/>
      <c r="B399" s="19">
        <v>1</v>
      </c>
      <c r="C399" s="9">
        <v>2</v>
      </c>
      <c r="D399" s="11">
        <v>8.02</v>
      </c>
      <c r="E399" s="14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27">
        <v>21</v>
      </c>
    </row>
    <row r="400" spans="1:65">
      <c r="A400" s="29"/>
      <c r="B400" s="20" t="s">
        <v>180</v>
      </c>
      <c r="C400" s="12"/>
      <c r="D400" s="22">
        <v>8.0549999999999997</v>
      </c>
      <c r="E400" s="14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27">
        <v>16</v>
      </c>
    </row>
    <row r="401" spans="1:65">
      <c r="A401" s="29"/>
      <c r="B401" s="3" t="s">
        <v>181</v>
      </c>
      <c r="C401" s="28"/>
      <c r="D401" s="11">
        <v>8.0549999999999997</v>
      </c>
      <c r="E401" s="14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7">
        <v>8.0549999999999997</v>
      </c>
    </row>
    <row r="402" spans="1:65">
      <c r="A402" s="29"/>
      <c r="B402" s="3" t="s">
        <v>182</v>
      </c>
      <c r="C402" s="28"/>
      <c r="D402" s="23">
        <v>4.9497474683058526E-2</v>
      </c>
      <c r="E402" s="14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7">
        <v>27</v>
      </c>
    </row>
    <row r="403" spans="1:65">
      <c r="A403" s="29"/>
      <c r="B403" s="3" t="s">
        <v>75</v>
      </c>
      <c r="C403" s="28"/>
      <c r="D403" s="13">
        <v>6.1449378874063971E-3</v>
      </c>
      <c r="E403" s="14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49"/>
    </row>
    <row r="404" spans="1:65">
      <c r="A404" s="29"/>
      <c r="B404" s="3" t="s">
        <v>183</v>
      </c>
      <c r="C404" s="28"/>
      <c r="D404" s="13">
        <v>0</v>
      </c>
      <c r="E404" s="14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49"/>
    </row>
    <row r="405" spans="1:65">
      <c r="A405" s="29"/>
      <c r="B405" s="44" t="s">
        <v>184</v>
      </c>
      <c r="C405" s="45"/>
      <c r="D405" s="43" t="s">
        <v>185</v>
      </c>
      <c r="E405" s="14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49"/>
    </row>
    <row r="406" spans="1:65">
      <c r="B406" s="30"/>
      <c r="C406" s="20"/>
      <c r="D406" s="20"/>
      <c r="BM406" s="49"/>
    </row>
    <row r="407" spans="1:65" ht="15">
      <c r="B407" s="8" t="s">
        <v>288</v>
      </c>
      <c r="BM407" s="27" t="s">
        <v>194</v>
      </c>
    </row>
    <row r="408" spans="1:65" ht="15">
      <c r="A408" s="24" t="s">
        <v>42</v>
      </c>
      <c r="B408" s="18" t="s">
        <v>95</v>
      </c>
      <c r="C408" s="15" t="s">
        <v>96</v>
      </c>
      <c r="D408" s="16" t="s">
        <v>186</v>
      </c>
      <c r="E408" s="14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7">
        <v>1</v>
      </c>
    </row>
    <row r="409" spans="1:65">
      <c r="A409" s="29"/>
      <c r="B409" s="19" t="s">
        <v>144</v>
      </c>
      <c r="C409" s="9" t="s">
        <v>144</v>
      </c>
      <c r="D409" s="10" t="s">
        <v>97</v>
      </c>
      <c r="E409" s="14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7" t="s">
        <v>3</v>
      </c>
    </row>
    <row r="410" spans="1:65">
      <c r="A410" s="29"/>
      <c r="B410" s="19"/>
      <c r="C410" s="9"/>
      <c r="D410" s="10" t="s">
        <v>196</v>
      </c>
      <c r="E410" s="14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7">
        <v>0</v>
      </c>
    </row>
    <row r="411" spans="1:65">
      <c r="A411" s="29"/>
      <c r="B411" s="19"/>
      <c r="C411" s="9"/>
      <c r="D411" s="25"/>
      <c r="E411" s="14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27">
        <v>0</v>
      </c>
    </row>
    <row r="412" spans="1:65">
      <c r="A412" s="29"/>
      <c r="B412" s="18">
        <v>1</v>
      </c>
      <c r="C412" s="14">
        <v>1</v>
      </c>
      <c r="D412" s="196">
        <v>108</v>
      </c>
      <c r="E412" s="197"/>
      <c r="F412" s="198"/>
      <c r="G412" s="198"/>
      <c r="H412" s="198"/>
      <c r="I412" s="198"/>
      <c r="J412" s="198"/>
      <c r="K412" s="198"/>
      <c r="L412" s="198"/>
      <c r="M412" s="198"/>
      <c r="N412" s="198"/>
      <c r="O412" s="198"/>
      <c r="P412" s="198"/>
      <c r="Q412" s="198"/>
      <c r="R412" s="198"/>
      <c r="S412" s="198"/>
      <c r="T412" s="198"/>
      <c r="U412" s="198"/>
      <c r="V412" s="198"/>
      <c r="W412" s="198"/>
      <c r="X412" s="198"/>
      <c r="Y412" s="198"/>
      <c r="Z412" s="198"/>
      <c r="AA412" s="198"/>
      <c r="AB412" s="198"/>
      <c r="AC412" s="198"/>
      <c r="AD412" s="198"/>
      <c r="AE412" s="198"/>
      <c r="AF412" s="198"/>
      <c r="AG412" s="198"/>
      <c r="AH412" s="198"/>
      <c r="AI412" s="198"/>
      <c r="AJ412" s="198"/>
      <c r="AK412" s="198"/>
      <c r="AL412" s="198"/>
      <c r="AM412" s="198"/>
      <c r="AN412" s="198"/>
      <c r="AO412" s="198"/>
      <c r="AP412" s="198"/>
      <c r="AQ412" s="198"/>
      <c r="AR412" s="198"/>
      <c r="AS412" s="198"/>
      <c r="AT412" s="198"/>
      <c r="AU412" s="198"/>
      <c r="AV412" s="198"/>
      <c r="AW412" s="198"/>
      <c r="AX412" s="198"/>
      <c r="AY412" s="198"/>
      <c r="AZ412" s="198"/>
      <c r="BA412" s="198"/>
      <c r="BB412" s="198"/>
      <c r="BC412" s="198"/>
      <c r="BD412" s="198"/>
      <c r="BE412" s="198"/>
      <c r="BF412" s="198"/>
      <c r="BG412" s="198"/>
      <c r="BH412" s="198"/>
      <c r="BI412" s="198"/>
      <c r="BJ412" s="198"/>
      <c r="BK412" s="198"/>
      <c r="BL412" s="198"/>
      <c r="BM412" s="199">
        <v>1</v>
      </c>
    </row>
    <row r="413" spans="1:65">
      <c r="A413" s="29"/>
      <c r="B413" s="19">
        <v>1</v>
      </c>
      <c r="C413" s="9">
        <v>2</v>
      </c>
      <c r="D413" s="200">
        <v>110</v>
      </c>
      <c r="E413" s="197"/>
      <c r="F413" s="198"/>
      <c r="G413" s="198"/>
      <c r="H413" s="198"/>
      <c r="I413" s="198"/>
      <c r="J413" s="198"/>
      <c r="K413" s="198"/>
      <c r="L413" s="198"/>
      <c r="M413" s="198"/>
      <c r="N413" s="198"/>
      <c r="O413" s="198"/>
      <c r="P413" s="198"/>
      <c r="Q413" s="198"/>
      <c r="R413" s="198"/>
      <c r="S413" s="198"/>
      <c r="T413" s="198"/>
      <c r="U413" s="198"/>
      <c r="V413" s="198"/>
      <c r="W413" s="198"/>
      <c r="X413" s="198"/>
      <c r="Y413" s="198"/>
      <c r="Z413" s="198"/>
      <c r="AA413" s="198"/>
      <c r="AB413" s="198"/>
      <c r="AC413" s="198"/>
      <c r="AD413" s="198"/>
      <c r="AE413" s="198"/>
      <c r="AF413" s="198"/>
      <c r="AG413" s="198"/>
      <c r="AH413" s="198"/>
      <c r="AI413" s="198"/>
      <c r="AJ413" s="198"/>
      <c r="AK413" s="198"/>
      <c r="AL413" s="198"/>
      <c r="AM413" s="198"/>
      <c r="AN413" s="198"/>
      <c r="AO413" s="198"/>
      <c r="AP413" s="198"/>
      <c r="AQ413" s="198"/>
      <c r="AR413" s="198"/>
      <c r="AS413" s="198"/>
      <c r="AT413" s="198"/>
      <c r="AU413" s="198"/>
      <c r="AV413" s="198"/>
      <c r="AW413" s="198"/>
      <c r="AX413" s="198"/>
      <c r="AY413" s="198"/>
      <c r="AZ413" s="198"/>
      <c r="BA413" s="198"/>
      <c r="BB413" s="198"/>
      <c r="BC413" s="198"/>
      <c r="BD413" s="198"/>
      <c r="BE413" s="198"/>
      <c r="BF413" s="198"/>
      <c r="BG413" s="198"/>
      <c r="BH413" s="198"/>
      <c r="BI413" s="198"/>
      <c r="BJ413" s="198"/>
      <c r="BK413" s="198"/>
      <c r="BL413" s="198"/>
      <c r="BM413" s="199">
        <v>22</v>
      </c>
    </row>
    <row r="414" spans="1:65">
      <c r="A414" s="29"/>
      <c r="B414" s="20" t="s">
        <v>180</v>
      </c>
      <c r="C414" s="12"/>
      <c r="D414" s="201">
        <v>109</v>
      </c>
      <c r="E414" s="197"/>
      <c r="F414" s="198"/>
      <c r="G414" s="198"/>
      <c r="H414" s="198"/>
      <c r="I414" s="198"/>
      <c r="J414" s="198"/>
      <c r="K414" s="198"/>
      <c r="L414" s="198"/>
      <c r="M414" s="198"/>
      <c r="N414" s="198"/>
      <c r="O414" s="198"/>
      <c r="P414" s="198"/>
      <c r="Q414" s="198"/>
      <c r="R414" s="198"/>
      <c r="S414" s="198"/>
      <c r="T414" s="198"/>
      <c r="U414" s="198"/>
      <c r="V414" s="198"/>
      <c r="W414" s="198"/>
      <c r="X414" s="198"/>
      <c r="Y414" s="198"/>
      <c r="Z414" s="198"/>
      <c r="AA414" s="198"/>
      <c r="AB414" s="198"/>
      <c r="AC414" s="198"/>
      <c r="AD414" s="198"/>
      <c r="AE414" s="198"/>
      <c r="AF414" s="198"/>
      <c r="AG414" s="198"/>
      <c r="AH414" s="198"/>
      <c r="AI414" s="198"/>
      <c r="AJ414" s="198"/>
      <c r="AK414" s="198"/>
      <c r="AL414" s="198"/>
      <c r="AM414" s="198"/>
      <c r="AN414" s="198"/>
      <c r="AO414" s="198"/>
      <c r="AP414" s="198"/>
      <c r="AQ414" s="198"/>
      <c r="AR414" s="198"/>
      <c r="AS414" s="198"/>
      <c r="AT414" s="198"/>
      <c r="AU414" s="198"/>
      <c r="AV414" s="198"/>
      <c r="AW414" s="198"/>
      <c r="AX414" s="198"/>
      <c r="AY414" s="198"/>
      <c r="AZ414" s="198"/>
      <c r="BA414" s="198"/>
      <c r="BB414" s="198"/>
      <c r="BC414" s="198"/>
      <c r="BD414" s="198"/>
      <c r="BE414" s="198"/>
      <c r="BF414" s="198"/>
      <c r="BG414" s="198"/>
      <c r="BH414" s="198"/>
      <c r="BI414" s="198"/>
      <c r="BJ414" s="198"/>
      <c r="BK414" s="198"/>
      <c r="BL414" s="198"/>
      <c r="BM414" s="199">
        <v>16</v>
      </c>
    </row>
    <row r="415" spans="1:65">
      <c r="A415" s="29"/>
      <c r="B415" s="3" t="s">
        <v>181</v>
      </c>
      <c r="C415" s="28"/>
      <c r="D415" s="200">
        <v>109</v>
      </c>
      <c r="E415" s="197"/>
      <c r="F415" s="198"/>
      <c r="G415" s="198"/>
      <c r="H415" s="198"/>
      <c r="I415" s="198"/>
      <c r="J415" s="198"/>
      <c r="K415" s="198"/>
      <c r="L415" s="198"/>
      <c r="M415" s="198"/>
      <c r="N415" s="198"/>
      <c r="O415" s="198"/>
      <c r="P415" s="198"/>
      <c r="Q415" s="198"/>
      <c r="R415" s="198"/>
      <c r="S415" s="198"/>
      <c r="T415" s="198"/>
      <c r="U415" s="198"/>
      <c r="V415" s="198"/>
      <c r="W415" s="198"/>
      <c r="X415" s="198"/>
      <c r="Y415" s="198"/>
      <c r="Z415" s="198"/>
      <c r="AA415" s="198"/>
      <c r="AB415" s="198"/>
      <c r="AC415" s="198"/>
      <c r="AD415" s="198"/>
      <c r="AE415" s="198"/>
      <c r="AF415" s="198"/>
      <c r="AG415" s="198"/>
      <c r="AH415" s="198"/>
      <c r="AI415" s="198"/>
      <c r="AJ415" s="198"/>
      <c r="AK415" s="198"/>
      <c r="AL415" s="198"/>
      <c r="AM415" s="198"/>
      <c r="AN415" s="198"/>
      <c r="AO415" s="198"/>
      <c r="AP415" s="198"/>
      <c r="AQ415" s="198"/>
      <c r="AR415" s="198"/>
      <c r="AS415" s="198"/>
      <c r="AT415" s="198"/>
      <c r="AU415" s="198"/>
      <c r="AV415" s="198"/>
      <c r="AW415" s="198"/>
      <c r="AX415" s="198"/>
      <c r="AY415" s="198"/>
      <c r="AZ415" s="198"/>
      <c r="BA415" s="198"/>
      <c r="BB415" s="198"/>
      <c r="BC415" s="198"/>
      <c r="BD415" s="198"/>
      <c r="BE415" s="198"/>
      <c r="BF415" s="198"/>
      <c r="BG415" s="198"/>
      <c r="BH415" s="198"/>
      <c r="BI415" s="198"/>
      <c r="BJ415" s="198"/>
      <c r="BK415" s="198"/>
      <c r="BL415" s="198"/>
      <c r="BM415" s="199">
        <v>109</v>
      </c>
    </row>
    <row r="416" spans="1:65">
      <c r="A416" s="29"/>
      <c r="B416" s="3" t="s">
        <v>182</v>
      </c>
      <c r="C416" s="28"/>
      <c r="D416" s="200">
        <v>1.4142135623730951</v>
      </c>
      <c r="E416" s="197"/>
      <c r="F416" s="198"/>
      <c r="G416" s="198"/>
      <c r="H416" s="198"/>
      <c r="I416" s="198"/>
      <c r="J416" s="198"/>
      <c r="K416" s="198"/>
      <c r="L416" s="198"/>
      <c r="M416" s="198"/>
      <c r="N416" s="198"/>
      <c r="O416" s="198"/>
      <c r="P416" s="198"/>
      <c r="Q416" s="198"/>
      <c r="R416" s="198"/>
      <c r="S416" s="198"/>
      <c r="T416" s="198"/>
      <c r="U416" s="198"/>
      <c r="V416" s="198"/>
      <c r="W416" s="198"/>
      <c r="X416" s="198"/>
      <c r="Y416" s="198"/>
      <c r="Z416" s="198"/>
      <c r="AA416" s="198"/>
      <c r="AB416" s="198"/>
      <c r="AC416" s="198"/>
      <c r="AD416" s="198"/>
      <c r="AE416" s="198"/>
      <c r="AF416" s="198"/>
      <c r="AG416" s="198"/>
      <c r="AH416" s="198"/>
      <c r="AI416" s="198"/>
      <c r="AJ416" s="198"/>
      <c r="AK416" s="198"/>
      <c r="AL416" s="198"/>
      <c r="AM416" s="198"/>
      <c r="AN416" s="198"/>
      <c r="AO416" s="198"/>
      <c r="AP416" s="198"/>
      <c r="AQ416" s="198"/>
      <c r="AR416" s="198"/>
      <c r="AS416" s="198"/>
      <c r="AT416" s="198"/>
      <c r="AU416" s="198"/>
      <c r="AV416" s="198"/>
      <c r="AW416" s="198"/>
      <c r="AX416" s="198"/>
      <c r="AY416" s="198"/>
      <c r="AZ416" s="198"/>
      <c r="BA416" s="198"/>
      <c r="BB416" s="198"/>
      <c r="BC416" s="198"/>
      <c r="BD416" s="198"/>
      <c r="BE416" s="198"/>
      <c r="BF416" s="198"/>
      <c r="BG416" s="198"/>
      <c r="BH416" s="198"/>
      <c r="BI416" s="198"/>
      <c r="BJ416" s="198"/>
      <c r="BK416" s="198"/>
      <c r="BL416" s="198"/>
      <c r="BM416" s="199">
        <v>28</v>
      </c>
    </row>
    <row r="417" spans="1:65">
      <c r="A417" s="29"/>
      <c r="B417" s="3" t="s">
        <v>75</v>
      </c>
      <c r="C417" s="28"/>
      <c r="D417" s="13">
        <v>1.2974436352046745E-2</v>
      </c>
      <c r="E417" s="14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49"/>
    </row>
    <row r="418" spans="1:65">
      <c r="A418" s="29"/>
      <c r="B418" s="3" t="s">
        <v>183</v>
      </c>
      <c r="C418" s="28"/>
      <c r="D418" s="13">
        <v>0</v>
      </c>
      <c r="E418" s="14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49"/>
    </row>
    <row r="419" spans="1:65">
      <c r="A419" s="29"/>
      <c r="B419" s="44" t="s">
        <v>184</v>
      </c>
      <c r="C419" s="45"/>
      <c r="D419" s="43" t="s">
        <v>185</v>
      </c>
      <c r="E419" s="14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49"/>
    </row>
    <row r="420" spans="1:65">
      <c r="B420" s="30"/>
      <c r="C420" s="20"/>
      <c r="D420" s="20"/>
      <c r="BM420" s="49"/>
    </row>
    <row r="421" spans="1:65" ht="15">
      <c r="B421" s="8" t="s">
        <v>289</v>
      </c>
      <c r="BM421" s="27" t="s">
        <v>194</v>
      </c>
    </row>
    <row r="422" spans="1:65" ht="15">
      <c r="A422" s="24" t="s">
        <v>49</v>
      </c>
      <c r="B422" s="18" t="s">
        <v>95</v>
      </c>
      <c r="C422" s="15" t="s">
        <v>96</v>
      </c>
      <c r="D422" s="16" t="s">
        <v>186</v>
      </c>
      <c r="E422" s="14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7">
        <v>1</v>
      </c>
    </row>
    <row r="423" spans="1:65">
      <c r="A423" s="29"/>
      <c r="B423" s="19" t="s">
        <v>144</v>
      </c>
      <c r="C423" s="9" t="s">
        <v>144</v>
      </c>
      <c r="D423" s="10" t="s">
        <v>97</v>
      </c>
      <c r="E423" s="14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7" t="s">
        <v>3</v>
      </c>
    </row>
    <row r="424" spans="1:65">
      <c r="A424" s="29"/>
      <c r="B424" s="19"/>
      <c r="C424" s="9"/>
      <c r="D424" s="10" t="s">
        <v>196</v>
      </c>
      <c r="E424" s="14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7">
        <v>3</v>
      </c>
    </row>
    <row r="425" spans="1:65">
      <c r="A425" s="29"/>
      <c r="B425" s="19"/>
      <c r="C425" s="9"/>
      <c r="D425" s="25"/>
      <c r="E425" s="14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7">
        <v>3</v>
      </c>
    </row>
    <row r="426" spans="1:65">
      <c r="A426" s="29"/>
      <c r="B426" s="18">
        <v>1</v>
      </c>
      <c r="C426" s="14">
        <v>1</v>
      </c>
      <c r="D426" s="194" t="s">
        <v>91</v>
      </c>
      <c r="E426" s="189"/>
      <c r="F426" s="190"/>
      <c r="G426" s="190"/>
      <c r="H426" s="190"/>
      <c r="I426" s="190"/>
      <c r="J426" s="190"/>
      <c r="K426" s="190"/>
      <c r="L426" s="190"/>
      <c r="M426" s="190"/>
      <c r="N426" s="190"/>
      <c r="O426" s="190"/>
      <c r="P426" s="190"/>
      <c r="Q426" s="190"/>
      <c r="R426" s="190"/>
      <c r="S426" s="190"/>
      <c r="T426" s="190"/>
      <c r="U426" s="190"/>
      <c r="V426" s="190"/>
      <c r="W426" s="190"/>
      <c r="X426" s="190"/>
      <c r="Y426" s="190"/>
      <c r="Z426" s="190"/>
      <c r="AA426" s="190"/>
      <c r="AB426" s="190"/>
      <c r="AC426" s="190"/>
      <c r="AD426" s="190"/>
      <c r="AE426" s="190"/>
      <c r="AF426" s="190"/>
      <c r="AG426" s="190"/>
      <c r="AH426" s="190"/>
      <c r="AI426" s="190"/>
      <c r="AJ426" s="190"/>
      <c r="AK426" s="190"/>
      <c r="AL426" s="190"/>
      <c r="AM426" s="190"/>
      <c r="AN426" s="190"/>
      <c r="AO426" s="190"/>
      <c r="AP426" s="190"/>
      <c r="AQ426" s="190"/>
      <c r="AR426" s="190"/>
      <c r="AS426" s="190"/>
      <c r="AT426" s="190"/>
      <c r="AU426" s="190"/>
      <c r="AV426" s="190"/>
      <c r="AW426" s="190"/>
      <c r="AX426" s="190"/>
      <c r="AY426" s="190"/>
      <c r="AZ426" s="190"/>
      <c r="BA426" s="190"/>
      <c r="BB426" s="190"/>
      <c r="BC426" s="190"/>
      <c r="BD426" s="190"/>
      <c r="BE426" s="190"/>
      <c r="BF426" s="190"/>
      <c r="BG426" s="190"/>
      <c r="BH426" s="190"/>
      <c r="BI426" s="190"/>
      <c r="BJ426" s="190"/>
      <c r="BK426" s="190"/>
      <c r="BL426" s="190"/>
      <c r="BM426" s="191">
        <v>1</v>
      </c>
    </row>
    <row r="427" spans="1:65">
      <c r="A427" s="29"/>
      <c r="B427" s="19">
        <v>1</v>
      </c>
      <c r="C427" s="9">
        <v>2</v>
      </c>
      <c r="D427" s="195" t="s">
        <v>91</v>
      </c>
      <c r="E427" s="189"/>
      <c r="F427" s="190"/>
      <c r="G427" s="190"/>
      <c r="H427" s="190"/>
      <c r="I427" s="190"/>
      <c r="J427" s="190"/>
      <c r="K427" s="190"/>
      <c r="L427" s="190"/>
      <c r="M427" s="190"/>
      <c r="N427" s="190"/>
      <c r="O427" s="190"/>
      <c r="P427" s="190"/>
      <c r="Q427" s="190"/>
      <c r="R427" s="190"/>
      <c r="S427" s="190"/>
      <c r="T427" s="190"/>
      <c r="U427" s="190"/>
      <c r="V427" s="190"/>
      <c r="W427" s="190"/>
      <c r="X427" s="190"/>
      <c r="Y427" s="190"/>
      <c r="Z427" s="190"/>
      <c r="AA427" s="190"/>
      <c r="AB427" s="190"/>
      <c r="AC427" s="190"/>
      <c r="AD427" s="190"/>
      <c r="AE427" s="190"/>
      <c r="AF427" s="190"/>
      <c r="AG427" s="190"/>
      <c r="AH427" s="190"/>
      <c r="AI427" s="190"/>
      <c r="AJ427" s="190"/>
      <c r="AK427" s="190"/>
      <c r="AL427" s="190"/>
      <c r="AM427" s="190"/>
      <c r="AN427" s="190"/>
      <c r="AO427" s="190"/>
      <c r="AP427" s="190"/>
      <c r="AQ427" s="190"/>
      <c r="AR427" s="190"/>
      <c r="AS427" s="190"/>
      <c r="AT427" s="190"/>
      <c r="AU427" s="190"/>
      <c r="AV427" s="190"/>
      <c r="AW427" s="190"/>
      <c r="AX427" s="190"/>
      <c r="AY427" s="190"/>
      <c r="AZ427" s="190"/>
      <c r="BA427" s="190"/>
      <c r="BB427" s="190"/>
      <c r="BC427" s="190"/>
      <c r="BD427" s="190"/>
      <c r="BE427" s="190"/>
      <c r="BF427" s="190"/>
      <c r="BG427" s="190"/>
      <c r="BH427" s="190"/>
      <c r="BI427" s="190"/>
      <c r="BJ427" s="190"/>
      <c r="BK427" s="190"/>
      <c r="BL427" s="190"/>
      <c r="BM427" s="191">
        <v>23</v>
      </c>
    </row>
    <row r="428" spans="1:65">
      <c r="A428" s="29"/>
      <c r="B428" s="20" t="s">
        <v>180</v>
      </c>
      <c r="C428" s="12"/>
      <c r="D428" s="193" t="s">
        <v>310</v>
      </c>
      <c r="E428" s="189"/>
      <c r="F428" s="190"/>
      <c r="G428" s="190"/>
      <c r="H428" s="190"/>
      <c r="I428" s="190"/>
      <c r="J428" s="190"/>
      <c r="K428" s="190"/>
      <c r="L428" s="190"/>
      <c r="M428" s="190"/>
      <c r="N428" s="190"/>
      <c r="O428" s="190"/>
      <c r="P428" s="190"/>
      <c r="Q428" s="190"/>
      <c r="R428" s="190"/>
      <c r="S428" s="190"/>
      <c r="T428" s="190"/>
      <c r="U428" s="190"/>
      <c r="V428" s="190"/>
      <c r="W428" s="190"/>
      <c r="X428" s="190"/>
      <c r="Y428" s="190"/>
      <c r="Z428" s="190"/>
      <c r="AA428" s="190"/>
      <c r="AB428" s="190"/>
      <c r="AC428" s="190"/>
      <c r="AD428" s="190"/>
      <c r="AE428" s="190"/>
      <c r="AF428" s="190"/>
      <c r="AG428" s="190"/>
      <c r="AH428" s="190"/>
      <c r="AI428" s="190"/>
      <c r="AJ428" s="190"/>
      <c r="AK428" s="190"/>
      <c r="AL428" s="190"/>
      <c r="AM428" s="190"/>
      <c r="AN428" s="190"/>
      <c r="AO428" s="190"/>
      <c r="AP428" s="190"/>
      <c r="AQ428" s="190"/>
      <c r="AR428" s="190"/>
      <c r="AS428" s="190"/>
      <c r="AT428" s="190"/>
      <c r="AU428" s="190"/>
      <c r="AV428" s="190"/>
      <c r="AW428" s="190"/>
      <c r="AX428" s="190"/>
      <c r="AY428" s="190"/>
      <c r="AZ428" s="190"/>
      <c r="BA428" s="190"/>
      <c r="BB428" s="190"/>
      <c r="BC428" s="190"/>
      <c r="BD428" s="190"/>
      <c r="BE428" s="190"/>
      <c r="BF428" s="190"/>
      <c r="BG428" s="190"/>
      <c r="BH428" s="190"/>
      <c r="BI428" s="190"/>
      <c r="BJ428" s="190"/>
      <c r="BK428" s="190"/>
      <c r="BL428" s="190"/>
      <c r="BM428" s="191">
        <v>16</v>
      </c>
    </row>
    <row r="429" spans="1:65">
      <c r="A429" s="29"/>
      <c r="B429" s="3" t="s">
        <v>181</v>
      </c>
      <c r="C429" s="28"/>
      <c r="D429" s="23" t="s">
        <v>310</v>
      </c>
      <c r="E429" s="189"/>
      <c r="F429" s="190"/>
      <c r="G429" s="190"/>
      <c r="H429" s="190"/>
      <c r="I429" s="190"/>
      <c r="J429" s="190"/>
      <c r="K429" s="190"/>
      <c r="L429" s="190"/>
      <c r="M429" s="190"/>
      <c r="N429" s="190"/>
      <c r="O429" s="190"/>
      <c r="P429" s="190"/>
      <c r="Q429" s="190"/>
      <c r="R429" s="190"/>
      <c r="S429" s="190"/>
      <c r="T429" s="190"/>
      <c r="U429" s="190"/>
      <c r="V429" s="190"/>
      <c r="W429" s="190"/>
      <c r="X429" s="190"/>
      <c r="Y429" s="190"/>
      <c r="Z429" s="190"/>
      <c r="AA429" s="190"/>
      <c r="AB429" s="190"/>
      <c r="AC429" s="190"/>
      <c r="AD429" s="190"/>
      <c r="AE429" s="190"/>
      <c r="AF429" s="190"/>
      <c r="AG429" s="190"/>
      <c r="AH429" s="190"/>
      <c r="AI429" s="190"/>
      <c r="AJ429" s="190"/>
      <c r="AK429" s="190"/>
      <c r="AL429" s="190"/>
      <c r="AM429" s="190"/>
      <c r="AN429" s="190"/>
      <c r="AO429" s="190"/>
      <c r="AP429" s="190"/>
      <c r="AQ429" s="190"/>
      <c r="AR429" s="190"/>
      <c r="AS429" s="190"/>
      <c r="AT429" s="190"/>
      <c r="AU429" s="190"/>
      <c r="AV429" s="190"/>
      <c r="AW429" s="190"/>
      <c r="AX429" s="190"/>
      <c r="AY429" s="190"/>
      <c r="AZ429" s="190"/>
      <c r="BA429" s="190"/>
      <c r="BB429" s="190"/>
      <c r="BC429" s="190"/>
      <c r="BD429" s="190"/>
      <c r="BE429" s="190"/>
      <c r="BF429" s="190"/>
      <c r="BG429" s="190"/>
      <c r="BH429" s="190"/>
      <c r="BI429" s="190"/>
      <c r="BJ429" s="190"/>
      <c r="BK429" s="190"/>
      <c r="BL429" s="190"/>
      <c r="BM429" s="191" t="s">
        <v>91</v>
      </c>
    </row>
    <row r="430" spans="1:65">
      <c r="A430" s="29"/>
      <c r="B430" s="3" t="s">
        <v>182</v>
      </c>
      <c r="C430" s="28"/>
      <c r="D430" s="23" t="s">
        <v>310</v>
      </c>
      <c r="E430" s="189"/>
      <c r="F430" s="190"/>
      <c r="G430" s="190"/>
      <c r="H430" s="190"/>
      <c r="I430" s="190"/>
      <c r="J430" s="190"/>
      <c r="K430" s="190"/>
      <c r="L430" s="190"/>
      <c r="M430" s="190"/>
      <c r="N430" s="190"/>
      <c r="O430" s="190"/>
      <c r="P430" s="190"/>
      <c r="Q430" s="190"/>
      <c r="R430" s="190"/>
      <c r="S430" s="190"/>
      <c r="T430" s="190"/>
      <c r="U430" s="190"/>
      <c r="V430" s="190"/>
      <c r="W430" s="190"/>
      <c r="X430" s="190"/>
      <c r="Y430" s="190"/>
      <c r="Z430" s="190"/>
      <c r="AA430" s="190"/>
      <c r="AB430" s="190"/>
      <c r="AC430" s="190"/>
      <c r="AD430" s="190"/>
      <c r="AE430" s="190"/>
      <c r="AF430" s="190"/>
      <c r="AG430" s="190"/>
      <c r="AH430" s="190"/>
      <c r="AI430" s="190"/>
      <c r="AJ430" s="190"/>
      <c r="AK430" s="190"/>
      <c r="AL430" s="190"/>
      <c r="AM430" s="190"/>
      <c r="AN430" s="190"/>
      <c r="AO430" s="190"/>
      <c r="AP430" s="190"/>
      <c r="AQ430" s="190"/>
      <c r="AR430" s="190"/>
      <c r="AS430" s="190"/>
      <c r="AT430" s="190"/>
      <c r="AU430" s="190"/>
      <c r="AV430" s="190"/>
      <c r="AW430" s="190"/>
      <c r="AX430" s="190"/>
      <c r="AY430" s="190"/>
      <c r="AZ430" s="190"/>
      <c r="BA430" s="190"/>
      <c r="BB430" s="190"/>
      <c r="BC430" s="190"/>
      <c r="BD430" s="190"/>
      <c r="BE430" s="190"/>
      <c r="BF430" s="190"/>
      <c r="BG430" s="190"/>
      <c r="BH430" s="190"/>
      <c r="BI430" s="190"/>
      <c r="BJ430" s="190"/>
      <c r="BK430" s="190"/>
      <c r="BL430" s="190"/>
      <c r="BM430" s="191">
        <v>29</v>
      </c>
    </row>
    <row r="431" spans="1:65">
      <c r="A431" s="29"/>
      <c r="B431" s="3" t="s">
        <v>75</v>
      </c>
      <c r="C431" s="28"/>
      <c r="D431" s="13" t="s">
        <v>310</v>
      </c>
      <c r="E431" s="14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49"/>
    </row>
    <row r="432" spans="1:65">
      <c r="A432" s="29"/>
      <c r="B432" s="3" t="s">
        <v>183</v>
      </c>
      <c r="C432" s="28"/>
      <c r="D432" s="13" t="s">
        <v>310</v>
      </c>
      <c r="E432" s="14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49"/>
    </row>
    <row r="433" spans="1:65">
      <c r="A433" s="29"/>
      <c r="B433" s="44" t="s">
        <v>184</v>
      </c>
      <c r="C433" s="45"/>
      <c r="D433" s="43" t="s">
        <v>185</v>
      </c>
      <c r="E433" s="14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49"/>
    </row>
    <row r="434" spans="1:65">
      <c r="B434" s="30"/>
      <c r="C434" s="20"/>
      <c r="D434" s="20"/>
      <c r="BM434" s="49"/>
    </row>
    <row r="435" spans="1:65" ht="15">
      <c r="B435" s="8" t="s">
        <v>290</v>
      </c>
      <c r="BM435" s="27" t="s">
        <v>194</v>
      </c>
    </row>
    <row r="436" spans="1:65" ht="15">
      <c r="A436" s="24" t="s">
        <v>6</v>
      </c>
      <c r="B436" s="18" t="s">
        <v>95</v>
      </c>
      <c r="C436" s="15" t="s">
        <v>96</v>
      </c>
      <c r="D436" s="16" t="s">
        <v>186</v>
      </c>
      <c r="E436" s="14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27">
        <v>1</v>
      </c>
    </row>
    <row r="437" spans="1:65">
      <c r="A437" s="29"/>
      <c r="B437" s="19" t="s">
        <v>144</v>
      </c>
      <c r="C437" s="9" t="s">
        <v>144</v>
      </c>
      <c r="D437" s="10" t="s">
        <v>97</v>
      </c>
      <c r="E437" s="14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7" t="s">
        <v>3</v>
      </c>
    </row>
    <row r="438" spans="1:65">
      <c r="A438" s="29"/>
      <c r="B438" s="19"/>
      <c r="C438" s="9"/>
      <c r="D438" s="10" t="s">
        <v>196</v>
      </c>
      <c r="E438" s="14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27">
        <v>0</v>
      </c>
    </row>
    <row r="439" spans="1:65">
      <c r="A439" s="29"/>
      <c r="B439" s="19"/>
      <c r="C439" s="9"/>
      <c r="D439" s="25"/>
      <c r="E439" s="14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7">
        <v>0</v>
      </c>
    </row>
    <row r="440" spans="1:65">
      <c r="A440" s="29"/>
      <c r="B440" s="18">
        <v>1</v>
      </c>
      <c r="C440" s="14">
        <v>1</v>
      </c>
      <c r="D440" s="196">
        <v>64.099999999999994</v>
      </c>
      <c r="E440" s="197"/>
      <c r="F440" s="198"/>
      <c r="G440" s="198"/>
      <c r="H440" s="198"/>
      <c r="I440" s="198"/>
      <c r="J440" s="198"/>
      <c r="K440" s="198"/>
      <c r="L440" s="198"/>
      <c r="M440" s="198"/>
      <c r="N440" s="198"/>
      <c r="O440" s="198"/>
      <c r="P440" s="198"/>
      <c r="Q440" s="198"/>
      <c r="R440" s="198"/>
      <c r="S440" s="198"/>
      <c r="T440" s="198"/>
      <c r="U440" s="198"/>
      <c r="V440" s="198"/>
      <c r="W440" s="198"/>
      <c r="X440" s="198"/>
      <c r="Y440" s="198"/>
      <c r="Z440" s="198"/>
      <c r="AA440" s="198"/>
      <c r="AB440" s="198"/>
      <c r="AC440" s="198"/>
      <c r="AD440" s="198"/>
      <c r="AE440" s="198"/>
      <c r="AF440" s="198"/>
      <c r="AG440" s="198"/>
      <c r="AH440" s="198"/>
      <c r="AI440" s="198"/>
      <c r="AJ440" s="198"/>
      <c r="AK440" s="198"/>
      <c r="AL440" s="198"/>
      <c r="AM440" s="198"/>
      <c r="AN440" s="198"/>
      <c r="AO440" s="198"/>
      <c r="AP440" s="198"/>
      <c r="AQ440" s="198"/>
      <c r="AR440" s="198"/>
      <c r="AS440" s="198"/>
      <c r="AT440" s="198"/>
      <c r="AU440" s="198"/>
      <c r="AV440" s="198"/>
      <c r="AW440" s="198"/>
      <c r="AX440" s="198"/>
      <c r="AY440" s="198"/>
      <c r="AZ440" s="198"/>
      <c r="BA440" s="198"/>
      <c r="BB440" s="198"/>
      <c r="BC440" s="198"/>
      <c r="BD440" s="198"/>
      <c r="BE440" s="198"/>
      <c r="BF440" s="198"/>
      <c r="BG440" s="198"/>
      <c r="BH440" s="198"/>
      <c r="BI440" s="198"/>
      <c r="BJ440" s="198"/>
      <c r="BK440" s="198"/>
      <c r="BL440" s="198"/>
      <c r="BM440" s="199">
        <v>1</v>
      </c>
    </row>
    <row r="441" spans="1:65">
      <c r="A441" s="29"/>
      <c r="B441" s="19">
        <v>1</v>
      </c>
      <c r="C441" s="9">
        <v>2</v>
      </c>
      <c r="D441" s="200">
        <v>66.3</v>
      </c>
      <c r="E441" s="197"/>
      <c r="F441" s="198"/>
      <c r="G441" s="198"/>
      <c r="H441" s="198"/>
      <c r="I441" s="198"/>
      <c r="J441" s="198"/>
      <c r="K441" s="198"/>
      <c r="L441" s="198"/>
      <c r="M441" s="198"/>
      <c r="N441" s="198"/>
      <c r="O441" s="198"/>
      <c r="P441" s="198"/>
      <c r="Q441" s="198"/>
      <c r="R441" s="198"/>
      <c r="S441" s="198"/>
      <c r="T441" s="198"/>
      <c r="U441" s="198"/>
      <c r="V441" s="198"/>
      <c r="W441" s="198"/>
      <c r="X441" s="198"/>
      <c r="Y441" s="198"/>
      <c r="Z441" s="198"/>
      <c r="AA441" s="198"/>
      <c r="AB441" s="198"/>
      <c r="AC441" s="198"/>
      <c r="AD441" s="198"/>
      <c r="AE441" s="198"/>
      <c r="AF441" s="198"/>
      <c r="AG441" s="198"/>
      <c r="AH441" s="198"/>
      <c r="AI441" s="198"/>
      <c r="AJ441" s="198"/>
      <c r="AK441" s="198"/>
      <c r="AL441" s="198"/>
      <c r="AM441" s="198"/>
      <c r="AN441" s="198"/>
      <c r="AO441" s="198"/>
      <c r="AP441" s="198"/>
      <c r="AQ441" s="198"/>
      <c r="AR441" s="198"/>
      <c r="AS441" s="198"/>
      <c r="AT441" s="198"/>
      <c r="AU441" s="198"/>
      <c r="AV441" s="198"/>
      <c r="AW441" s="198"/>
      <c r="AX441" s="198"/>
      <c r="AY441" s="198"/>
      <c r="AZ441" s="198"/>
      <c r="BA441" s="198"/>
      <c r="BB441" s="198"/>
      <c r="BC441" s="198"/>
      <c r="BD441" s="198"/>
      <c r="BE441" s="198"/>
      <c r="BF441" s="198"/>
      <c r="BG441" s="198"/>
      <c r="BH441" s="198"/>
      <c r="BI441" s="198"/>
      <c r="BJ441" s="198"/>
      <c r="BK441" s="198"/>
      <c r="BL441" s="198"/>
      <c r="BM441" s="199">
        <v>24</v>
      </c>
    </row>
    <row r="442" spans="1:65">
      <c r="A442" s="29"/>
      <c r="B442" s="20" t="s">
        <v>180</v>
      </c>
      <c r="C442" s="12"/>
      <c r="D442" s="201">
        <v>65.199999999999989</v>
      </c>
      <c r="E442" s="197"/>
      <c r="F442" s="198"/>
      <c r="G442" s="198"/>
      <c r="H442" s="198"/>
      <c r="I442" s="198"/>
      <c r="J442" s="198"/>
      <c r="K442" s="198"/>
      <c r="L442" s="198"/>
      <c r="M442" s="198"/>
      <c r="N442" s="198"/>
      <c r="O442" s="198"/>
      <c r="P442" s="198"/>
      <c r="Q442" s="198"/>
      <c r="R442" s="198"/>
      <c r="S442" s="198"/>
      <c r="T442" s="198"/>
      <c r="U442" s="198"/>
      <c r="V442" s="198"/>
      <c r="W442" s="198"/>
      <c r="X442" s="198"/>
      <c r="Y442" s="198"/>
      <c r="Z442" s="198"/>
      <c r="AA442" s="198"/>
      <c r="AB442" s="198"/>
      <c r="AC442" s="198"/>
      <c r="AD442" s="198"/>
      <c r="AE442" s="198"/>
      <c r="AF442" s="198"/>
      <c r="AG442" s="198"/>
      <c r="AH442" s="198"/>
      <c r="AI442" s="198"/>
      <c r="AJ442" s="198"/>
      <c r="AK442" s="198"/>
      <c r="AL442" s="198"/>
      <c r="AM442" s="198"/>
      <c r="AN442" s="198"/>
      <c r="AO442" s="198"/>
      <c r="AP442" s="198"/>
      <c r="AQ442" s="198"/>
      <c r="AR442" s="198"/>
      <c r="AS442" s="198"/>
      <c r="AT442" s="198"/>
      <c r="AU442" s="198"/>
      <c r="AV442" s="198"/>
      <c r="AW442" s="198"/>
      <c r="AX442" s="198"/>
      <c r="AY442" s="198"/>
      <c r="AZ442" s="198"/>
      <c r="BA442" s="198"/>
      <c r="BB442" s="198"/>
      <c r="BC442" s="198"/>
      <c r="BD442" s="198"/>
      <c r="BE442" s="198"/>
      <c r="BF442" s="198"/>
      <c r="BG442" s="198"/>
      <c r="BH442" s="198"/>
      <c r="BI442" s="198"/>
      <c r="BJ442" s="198"/>
      <c r="BK442" s="198"/>
      <c r="BL442" s="198"/>
      <c r="BM442" s="199">
        <v>16</v>
      </c>
    </row>
    <row r="443" spans="1:65">
      <c r="A443" s="29"/>
      <c r="B443" s="3" t="s">
        <v>181</v>
      </c>
      <c r="C443" s="28"/>
      <c r="D443" s="200">
        <v>65.199999999999989</v>
      </c>
      <c r="E443" s="197"/>
      <c r="F443" s="198"/>
      <c r="G443" s="198"/>
      <c r="H443" s="198"/>
      <c r="I443" s="198"/>
      <c r="J443" s="198"/>
      <c r="K443" s="198"/>
      <c r="L443" s="198"/>
      <c r="M443" s="198"/>
      <c r="N443" s="198"/>
      <c r="O443" s="198"/>
      <c r="P443" s="198"/>
      <c r="Q443" s="198"/>
      <c r="R443" s="198"/>
      <c r="S443" s="198"/>
      <c r="T443" s="198"/>
      <c r="U443" s="198"/>
      <c r="V443" s="198"/>
      <c r="W443" s="198"/>
      <c r="X443" s="198"/>
      <c r="Y443" s="198"/>
      <c r="Z443" s="198"/>
      <c r="AA443" s="198"/>
      <c r="AB443" s="198"/>
      <c r="AC443" s="198"/>
      <c r="AD443" s="198"/>
      <c r="AE443" s="198"/>
      <c r="AF443" s="198"/>
      <c r="AG443" s="198"/>
      <c r="AH443" s="198"/>
      <c r="AI443" s="198"/>
      <c r="AJ443" s="198"/>
      <c r="AK443" s="198"/>
      <c r="AL443" s="198"/>
      <c r="AM443" s="198"/>
      <c r="AN443" s="198"/>
      <c r="AO443" s="198"/>
      <c r="AP443" s="198"/>
      <c r="AQ443" s="198"/>
      <c r="AR443" s="198"/>
      <c r="AS443" s="198"/>
      <c r="AT443" s="198"/>
      <c r="AU443" s="198"/>
      <c r="AV443" s="198"/>
      <c r="AW443" s="198"/>
      <c r="AX443" s="198"/>
      <c r="AY443" s="198"/>
      <c r="AZ443" s="198"/>
      <c r="BA443" s="198"/>
      <c r="BB443" s="198"/>
      <c r="BC443" s="198"/>
      <c r="BD443" s="198"/>
      <c r="BE443" s="198"/>
      <c r="BF443" s="198"/>
      <c r="BG443" s="198"/>
      <c r="BH443" s="198"/>
      <c r="BI443" s="198"/>
      <c r="BJ443" s="198"/>
      <c r="BK443" s="198"/>
      <c r="BL443" s="198"/>
      <c r="BM443" s="199">
        <v>65.2</v>
      </c>
    </row>
    <row r="444" spans="1:65">
      <c r="A444" s="29"/>
      <c r="B444" s="3" t="s">
        <v>182</v>
      </c>
      <c r="C444" s="28"/>
      <c r="D444" s="200">
        <v>1.5556349186104066</v>
      </c>
      <c r="E444" s="197"/>
      <c r="F444" s="198"/>
      <c r="G444" s="198"/>
      <c r="H444" s="198"/>
      <c r="I444" s="198"/>
      <c r="J444" s="198"/>
      <c r="K444" s="198"/>
      <c r="L444" s="198"/>
      <c r="M444" s="198"/>
      <c r="N444" s="198"/>
      <c r="O444" s="198"/>
      <c r="P444" s="198"/>
      <c r="Q444" s="198"/>
      <c r="R444" s="198"/>
      <c r="S444" s="198"/>
      <c r="T444" s="198"/>
      <c r="U444" s="198"/>
      <c r="V444" s="198"/>
      <c r="W444" s="198"/>
      <c r="X444" s="198"/>
      <c r="Y444" s="198"/>
      <c r="Z444" s="198"/>
      <c r="AA444" s="198"/>
      <c r="AB444" s="198"/>
      <c r="AC444" s="198"/>
      <c r="AD444" s="198"/>
      <c r="AE444" s="198"/>
      <c r="AF444" s="198"/>
      <c r="AG444" s="198"/>
      <c r="AH444" s="198"/>
      <c r="AI444" s="198"/>
      <c r="AJ444" s="198"/>
      <c r="AK444" s="198"/>
      <c r="AL444" s="198"/>
      <c r="AM444" s="198"/>
      <c r="AN444" s="198"/>
      <c r="AO444" s="198"/>
      <c r="AP444" s="198"/>
      <c r="AQ444" s="198"/>
      <c r="AR444" s="198"/>
      <c r="AS444" s="198"/>
      <c r="AT444" s="198"/>
      <c r="AU444" s="198"/>
      <c r="AV444" s="198"/>
      <c r="AW444" s="198"/>
      <c r="AX444" s="198"/>
      <c r="AY444" s="198"/>
      <c r="AZ444" s="198"/>
      <c r="BA444" s="198"/>
      <c r="BB444" s="198"/>
      <c r="BC444" s="198"/>
      <c r="BD444" s="198"/>
      <c r="BE444" s="198"/>
      <c r="BF444" s="198"/>
      <c r="BG444" s="198"/>
      <c r="BH444" s="198"/>
      <c r="BI444" s="198"/>
      <c r="BJ444" s="198"/>
      <c r="BK444" s="198"/>
      <c r="BL444" s="198"/>
      <c r="BM444" s="199">
        <v>30</v>
      </c>
    </row>
    <row r="445" spans="1:65">
      <c r="A445" s="29"/>
      <c r="B445" s="3" t="s">
        <v>75</v>
      </c>
      <c r="C445" s="28"/>
      <c r="D445" s="13">
        <v>2.385943126703078E-2</v>
      </c>
      <c r="E445" s="14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49"/>
    </row>
    <row r="446" spans="1:65">
      <c r="A446" s="29"/>
      <c r="B446" s="3" t="s">
        <v>183</v>
      </c>
      <c r="C446" s="28"/>
      <c r="D446" s="13">
        <v>-2.2204460492503131E-16</v>
      </c>
      <c r="E446" s="14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49"/>
    </row>
    <row r="447" spans="1:65">
      <c r="A447" s="29"/>
      <c r="B447" s="44" t="s">
        <v>184</v>
      </c>
      <c r="C447" s="45"/>
      <c r="D447" s="43" t="s">
        <v>185</v>
      </c>
      <c r="E447" s="14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49"/>
    </row>
    <row r="448" spans="1:65">
      <c r="B448" s="30"/>
      <c r="C448" s="20"/>
      <c r="D448" s="20"/>
      <c r="BM448" s="49"/>
    </row>
    <row r="449" spans="1:65" ht="15">
      <c r="B449" s="8" t="s">
        <v>291</v>
      </c>
      <c r="BM449" s="27" t="s">
        <v>194</v>
      </c>
    </row>
    <row r="450" spans="1:65" ht="15">
      <c r="A450" s="24" t="s">
        <v>9</v>
      </c>
      <c r="B450" s="18" t="s">
        <v>95</v>
      </c>
      <c r="C450" s="15" t="s">
        <v>96</v>
      </c>
      <c r="D450" s="16" t="s">
        <v>186</v>
      </c>
      <c r="E450" s="14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27">
        <v>1</v>
      </c>
    </row>
    <row r="451" spans="1:65">
      <c r="A451" s="29"/>
      <c r="B451" s="19" t="s">
        <v>144</v>
      </c>
      <c r="C451" s="9" t="s">
        <v>144</v>
      </c>
      <c r="D451" s="10" t="s">
        <v>97</v>
      </c>
      <c r="E451" s="14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27" t="s">
        <v>3</v>
      </c>
    </row>
    <row r="452" spans="1:65">
      <c r="A452" s="29"/>
      <c r="B452" s="19"/>
      <c r="C452" s="9"/>
      <c r="D452" s="10" t="s">
        <v>196</v>
      </c>
      <c r="E452" s="14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27">
        <v>1</v>
      </c>
    </row>
    <row r="453" spans="1:65">
      <c r="A453" s="29"/>
      <c r="B453" s="19"/>
      <c r="C453" s="9"/>
      <c r="D453" s="25"/>
      <c r="E453" s="14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27">
        <v>1</v>
      </c>
    </row>
    <row r="454" spans="1:65">
      <c r="A454" s="29"/>
      <c r="B454" s="18">
        <v>1</v>
      </c>
      <c r="C454" s="14">
        <v>1</v>
      </c>
      <c r="D454" s="202">
        <v>17</v>
      </c>
      <c r="E454" s="203"/>
      <c r="F454" s="204"/>
      <c r="G454" s="204"/>
      <c r="H454" s="204"/>
      <c r="I454" s="204"/>
      <c r="J454" s="204"/>
      <c r="K454" s="204"/>
      <c r="L454" s="204"/>
      <c r="M454" s="204"/>
      <c r="N454" s="204"/>
      <c r="O454" s="204"/>
      <c r="P454" s="204"/>
      <c r="Q454" s="204"/>
      <c r="R454" s="204"/>
      <c r="S454" s="204"/>
      <c r="T454" s="204"/>
      <c r="U454" s="204"/>
      <c r="V454" s="204"/>
      <c r="W454" s="204"/>
      <c r="X454" s="204"/>
      <c r="Y454" s="204"/>
      <c r="Z454" s="204"/>
      <c r="AA454" s="204"/>
      <c r="AB454" s="204"/>
      <c r="AC454" s="204"/>
      <c r="AD454" s="204"/>
      <c r="AE454" s="204"/>
      <c r="AF454" s="204"/>
      <c r="AG454" s="204"/>
      <c r="AH454" s="204"/>
      <c r="AI454" s="204"/>
      <c r="AJ454" s="204"/>
      <c r="AK454" s="204"/>
      <c r="AL454" s="204"/>
      <c r="AM454" s="204"/>
      <c r="AN454" s="204"/>
      <c r="AO454" s="204"/>
      <c r="AP454" s="204"/>
      <c r="AQ454" s="204"/>
      <c r="AR454" s="204"/>
      <c r="AS454" s="204"/>
      <c r="AT454" s="204"/>
      <c r="AU454" s="204"/>
      <c r="AV454" s="204"/>
      <c r="AW454" s="204"/>
      <c r="AX454" s="204"/>
      <c r="AY454" s="204"/>
      <c r="AZ454" s="204"/>
      <c r="BA454" s="204"/>
      <c r="BB454" s="204"/>
      <c r="BC454" s="204"/>
      <c r="BD454" s="204"/>
      <c r="BE454" s="204"/>
      <c r="BF454" s="204"/>
      <c r="BG454" s="204"/>
      <c r="BH454" s="204"/>
      <c r="BI454" s="204"/>
      <c r="BJ454" s="204"/>
      <c r="BK454" s="204"/>
      <c r="BL454" s="204"/>
      <c r="BM454" s="205">
        <v>1</v>
      </c>
    </row>
    <row r="455" spans="1:65">
      <c r="A455" s="29"/>
      <c r="B455" s="19">
        <v>1</v>
      </c>
      <c r="C455" s="9">
        <v>2</v>
      </c>
      <c r="D455" s="206">
        <v>16.3</v>
      </c>
      <c r="E455" s="203"/>
      <c r="F455" s="204"/>
      <c r="G455" s="204"/>
      <c r="H455" s="204"/>
      <c r="I455" s="204"/>
      <c r="J455" s="204"/>
      <c r="K455" s="204"/>
      <c r="L455" s="204"/>
      <c r="M455" s="204"/>
      <c r="N455" s="204"/>
      <c r="O455" s="204"/>
      <c r="P455" s="204"/>
      <c r="Q455" s="204"/>
      <c r="R455" s="204"/>
      <c r="S455" s="204"/>
      <c r="T455" s="204"/>
      <c r="U455" s="204"/>
      <c r="V455" s="204"/>
      <c r="W455" s="204"/>
      <c r="X455" s="204"/>
      <c r="Y455" s="204"/>
      <c r="Z455" s="204"/>
      <c r="AA455" s="204"/>
      <c r="AB455" s="204"/>
      <c r="AC455" s="204"/>
      <c r="AD455" s="204"/>
      <c r="AE455" s="204"/>
      <c r="AF455" s="204"/>
      <c r="AG455" s="204"/>
      <c r="AH455" s="204"/>
      <c r="AI455" s="204"/>
      <c r="AJ455" s="204"/>
      <c r="AK455" s="204"/>
      <c r="AL455" s="204"/>
      <c r="AM455" s="204"/>
      <c r="AN455" s="204"/>
      <c r="AO455" s="204"/>
      <c r="AP455" s="204"/>
      <c r="AQ455" s="204"/>
      <c r="AR455" s="204"/>
      <c r="AS455" s="204"/>
      <c r="AT455" s="204"/>
      <c r="AU455" s="204"/>
      <c r="AV455" s="204"/>
      <c r="AW455" s="204"/>
      <c r="AX455" s="204"/>
      <c r="AY455" s="204"/>
      <c r="AZ455" s="204"/>
      <c r="BA455" s="204"/>
      <c r="BB455" s="204"/>
      <c r="BC455" s="204"/>
      <c r="BD455" s="204"/>
      <c r="BE455" s="204"/>
      <c r="BF455" s="204"/>
      <c r="BG455" s="204"/>
      <c r="BH455" s="204"/>
      <c r="BI455" s="204"/>
      <c r="BJ455" s="204"/>
      <c r="BK455" s="204"/>
      <c r="BL455" s="204"/>
      <c r="BM455" s="205">
        <v>25</v>
      </c>
    </row>
    <row r="456" spans="1:65">
      <c r="A456" s="29"/>
      <c r="B456" s="20" t="s">
        <v>180</v>
      </c>
      <c r="C456" s="12"/>
      <c r="D456" s="207">
        <v>16.649999999999999</v>
      </c>
      <c r="E456" s="203"/>
      <c r="F456" s="204"/>
      <c r="G456" s="204"/>
      <c r="H456" s="204"/>
      <c r="I456" s="204"/>
      <c r="J456" s="204"/>
      <c r="K456" s="204"/>
      <c r="L456" s="204"/>
      <c r="M456" s="204"/>
      <c r="N456" s="204"/>
      <c r="O456" s="204"/>
      <c r="P456" s="204"/>
      <c r="Q456" s="204"/>
      <c r="R456" s="204"/>
      <c r="S456" s="204"/>
      <c r="T456" s="204"/>
      <c r="U456" s="204"/>
      <c r="V456" s="204"/>
      <c r="W456" s="204"/>
      <c r="X456" s="204"/>
      <c r="Y456" s="204"/>
      <c r="Z456" s="204"/>
      <c r="AA456" s="204"/>
      <c r="AB456" s="204"/>
      <c r="AC456" s="204"/>
      <c r="AD456" s="204"/>
      <c r="AE456" s="204"/>
      <c r="AF456" s="204"/>
      <c r="AG456" s="204"/>
      <c r="AH456" s="204"/>
      <c r="AI456" s="204"/>
      <c r="AJ456" s="204"/>
      <c r="AK456" s="204"/>
      <c r="AL456" s="204"/>
      <c r="AM456" s="204"/>
      <c r="AN456" s="204"/>
      <c r="AO456" s="204"/>
      <c r="AP456" s="204"/>
      <c r="AQ456" s="204"/>
      <c r="AR456" s="204"/>
      <c r="AS456" s="204"/>
      <c r="AT456" s="204"/>
      <c r="AU456" s="204"/>
      <c r="AV456" s="204"/>
      <c r="AW456" s="204"/>
      <c r="AX456" s="204"/>
      <c r="AY456" s="204"/>
      <c r="AZ456" s="204"/>
      <c r="BA456" s="204"/>
      <c r="BB456" s="204"/>
      <c r="BC456" s="204"/>
      <c r="BD456" s="204"/>
      <c r="BE456" s="204"/>
      <c r="BF456" s="204"/>
      <c r="BG456" s="204"/>
      <c r="BH456" s="204"/>
      <c r="BI456" s="204"/>
      <c r="BJ456" s="204"/>
      <c r="BK456" s="204"/>
      <c r="BL456" s="204"/>
      <c r="BM456" s="205">
        <v>16</v>
      </c>
    </row>
    <row r="457" spans="1:65">
      <c r="A457" s="29"/>
      <c r="B457" s="3" t="s">
        <v>181</v>
      </c>
      <c r="C457" s="28"/>
      <c r="D457" s="206">
        <v>16.649999999999999</v>
      </c>
      <c r="E457" s="203"/>
      <c r="F457" s="204"/>
      <c r="G457" s="204"/>
      <c r="H457" s="204"/>
      <c r="I457" s="204"/>
      <c r="J457" s="204"/>
      <c r="K457" s="204"/>
      <c r="L457" s="204"/>
      <c r="M457" s="204"/>
      <c r="N457" s="204"/>
      <c r="O457" s="204"/>
      <c r="P457" s="204"/>
      <c r="Q457" s="204"/>
      <c r="R457" s="204"/>
      <c r="S457" s="204"/>
      <c r="T457" s="204"/>
      <c r="U457" s="204"/>
      <c r="V457" s="204"/>
      <c r="W457" s="204"/>
      <c r="X457" s="204"/>
      <c r="Y457" s="204"/>
      <c r="Z457" s="204"/>
      <c r="AA457" s="204"/>
      <c r="AB457" s="204"/>
      <c r="AC457" s="204"/>
      <c r="AD457" s="204"/>
      <c r="AE457" s="204"/>
      <c r="AF457" s="204"/>
      <c r="AG457" s="204"/>
      <c r="AH457" s="204"/>
      <c r="AI457" s="204"/>
      <c r="AJ457" s="204"/>
      <c r="AK457" s="204"/>
      <c r="AL457" s="204"/>
      <c r="AM457" s="204"/>
      <c r="AN457" s="204"/>
      <c r="AO457" s="204"/>
      <c r="AP457" s="204"/>
      <c r="AQ457" s="204"/>
      <c r="AR457" s="204"/>
      <c r="AS457" s="204"/>
      <c r="AT457" s="204"/>
      <c r="AU457" s="204"/>
      <c r="AV457" s="204"/>
      <c r="AW457" s="204"/>
      <c r="AX457" s="204"/>
      <c r="AY457" s="204"/>
      <c r="AZ457" s="204"/>
      <c r="BA457" s="204"/>
      <c r="BB457" s="204"/>
      <c r="BC457" s="204"/>
      <c r="BD457" s="204"/>
      <c r="BE457" s="204"/>
      <c r="BF457" s="204"/>
      <c r="BG457" s="204"/>
      <c r="BH457" s="204"/>
      <c r="BI457" s="204"/>
      <c r="BJ457" s="204"/>
      <c r="BK457" s="204"/>
      <c r="BL457" s="204"/>
      <c r="BM457" s="205">
        <v>16.649999999999999</v>
      </c>
    </row>
    <row r="458" spans="1:65">
      <c r="A458" s="29"/>
      <c r="B458" s="3" t="s">
        <v>182</v>
      </c>
      <c r="C458" s="28"/>
      <c r="D458" s="206">
        <v>0.49497474683058273</v>
      </c>
      <c r="E458" s="203"/>
      <c r="F458" s="204"/>
      <c r="G458" s="204"/>
      <c r="H458" s="204"/>
      <c r="I458" s="204"/>
      <c r="J458" s="204"/>
      <c r="K458" s="204"/>
      <c r="L458" s="204"/>
      <c r="M458" s="204"/>
      <c r="N458" s="204"/>
      <c r="O458" s="204"/>
      <c r="P458" s="204"/>
      <c r="Q458" s="204"/>
      <c r="R458" s="204"/>
      <c r="S458" s="204"/>
      <c r="T458" s="204"/>
      <c r="U458" s="204"/>
      <c r="V458" s="204"/>
      <c r="W458" s="204"/>
      <c r="X458" s="204"/>
      <c r="Y458" s="204"/>
      <c r="Z458" s="204"/>
      <c r="AA458" s="204"/>
      <c r="AB458" s="204"/>
      <c r="AC458" s="204"/>
      <c r="AD458" s="204"/>
      <c r="AE458" s="204"/>
      <c r="AF458" s="204"/>
      <c r="AG458" s="204"/>
      <c r="AH458" s="204"/>
      <c r="AI458" s="204"/>
      <c r="AJ458" s="204"/>
      <c r="AK458" s="204"/>
      <c r="AL458" s="204"/>
      <c r="AM458" s="204"/>
      <c r="AN458" s="204"/>
      <c r="AO458" s="204"/>
      <c r="AP458" s="204"/>
      <c r="AQ458" s="204"/>
      <c r="AR458" s="204"/>
      <c r="AS458" s="204"/>
      <c r="AT458" s="204"/>
      <c r="AU458" s="204"/>
      <c r="AV458" s="204"/>
      <c r="AW458" s="204"/>
      <c r="AX458" s="204"/>
      <c r="AY458" s="204"/>
      <c r="AZ458" s="204"/>
      <c r="BA458" s="204"/>
      <c r="BB458" s="204"/>
      <c r="BC458" s="204"/>
      <c r="BD458" s="204"/>
      <c r="BE458" s="204"/>
      <c r="BF458" s="204"/>
      <c r="BG458" s="204"/>
      <c r="BH458" s="204"/>
      <c r="BI458" s="204"/>
      <c r="BJ458" s="204"/>
      <c r="BK458" s="204"/>
      <c r="BL458" s="204"/>
      <c r="BM458" s="205">
        <v>31</v>
      </c>
    </row>
    <row r="459" spans="1:65">
      <c r="A459" s="29"/>
      <c r="B459" s="3" t="s">
        <v>75</v>
      </c>
      <c r="C459" s="28"/>
      <c r="D459" s="13">
        <v>2.9728213022857823E-2</v>
      </c>
      <c r="E459" s="14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49"/>
    </row>
    <row r="460" spans="1:65">
      <c r="A460" s="29"/>
      <c r="B460" s="3" t="s">
        <v>183</v>
      </c>
      <c r="C460" s="28"/>
      <c r="D460" s="13">
        <v>0</v>
      </c>
      <c r="E460" s="14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49"/>
    </row>
    <row r="461" spans="1:65">
      <c r="A461" s="29"/>
      <c r="B461" s="44" t="s">
        <v>184</v>
      </c>
      <c r="C461" s="45"/>
      <c r="D461" s="43" t="s">
        <v>185</v>
      </c>
      <c r="E461" s="14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49"/>
    </row>
    <row r="462" spans="1:65">
      <c r="B462" s="30"/>
      <c r="C462" s="20"/>
      <c r="D462" s="20"/>
      <c r="BM462" s="49"/>
    </row>
    <row r="463" spans="1:65" ht="15">
      <c r="B463" s="8" t="s">
        <v>292</v>
      </c>
      <c r="BM463" s="27" t="s">
        <v>194</v>
      </c>
    </row>
    <row r="464" spans="1:65" ht="15">
      <c r="A464" s="24" t="s">
        <v>51</v>
      </c>
      <c r="B464" s="18" t="s">
        <v>95</v>
      </c>
      <c r="C464" s="15" t="s">
        <v>96</v>
      </c>
      <c r="D464" s="16" t="s">
        <v>186</v>
      </c>
      <c r="E464" s="14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7">
        <v>1</v>
      </c>
    </row>
    <row r="465" spans="1:65">
      <c r="A465" s="29"/>
      <c r="B465" s="19" t="s">
        <v>144</v>
      </c>
      <c r="C465" s="9" t="s">
        <v>144</v>
      </c>
      <c r="D465" s="10" t="s">
        <v>97</v>
      </c>
      <c r="E465" s="14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27" t="s">
        <v>3</v>
      </c>
    </row>
    <row r="466" spans="1:65">
      <c r="A466" s="29"/>
      <c r="B466" s="19"/>
      <c r="C466" s="9"/>
      <c r="D466" s="10" t="s">
        <v>196</v>
      </c>
      <c r="E466" s="14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27">
        <v>2</v>
      </c>
    </row>
    <row r="467" spans="1:65">
      <c r="A467" s="29"/>
      <c r="B467" s="19"/>
      <c r="C467" s="9"/>
      <c r="D467" s="25"/>
      <c r="E467" s="14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27">
        <v>2</v>
      </c>
    </row>
    <row r="468" spans="1:65">
      <c r="A468" s="29"/>
      <c r="B468" s="18">
        <v>1</v>
      </c>
      <c r="C468" s="14">
        <v>1</v>
      </c>
      <c r="D468" s="146" t="s">
        <v>89</v>
      </c>
      <c r="E468" s="14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27">
        <v>1</v>
      </c>
    </row>
    <row r="469" spans="1:65">
      <c r="A469" s="29"/>
      <c r="B469" s="19">
        <v>1</v>
      </c>
      <c r="C469" s="9">
        <v>2</v>
      </c>
      <c r="D469" s="147" t="s">
        <v>89</v>
      </c>
      <c r="E469" s="14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27">
        <v>26</v>
      </c>
    </row>
    <row r="470" spans="1:65">
      <c r="A470" s="29"/>
      <c r="B470" s="20" t="s">
        <v>180</v>
      </c>
      <c r="C470" s="12"/>
      <c r="D470" s="22" t="s">
        <v>310</v>
      </c>
      <c r="E470" s="14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27">
        <v>16</v>
      </c>
    </row>
    <row r="471" spans="1:65">
      <c r="A471" s="29"/>
      <c r="B471" s="3" t="s">
        <v>181</v>
      </c>
      <c r="C471" s="28"/>
      <c r="D471" s="11" t="s">
        <v>310</v>
      </c>
      <c r="E471" s="14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27" t="s">
        <v>89</v>
      </c>
    </row>
    <row r="472" spans="1:65">
      <c r="A472" s="29"/>
      <c r="B472" s="3" t="s">
        <v>182</v>
      </c>
      <c r="C472" s="28"/>
      <c r="D472" s="23" t="s">
        <v>310</v>
      </c>
      <c r="E472" s="14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27">
        <v>32</v>
      </c>
    </row>
    <row r="473" spans="1:65">
      <c r="A473" s="29"/>
      <c r="B473" s="3" t="s">
        <v>75</v>
      </c>
      <c r="C473" s="28"/>
      <c r="D473" s="13" t="s">
        <v>310</v>
      </c>
      <c r="E473" s="14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49"/>
    </row>
    <row r="474" spans="1:65">
      <c r="A474" s="29"/>
      <c r="B474" s="3" t="s">
        <v>183</v>
      </c>
      <c r="C474" s="28"/>
      <c r="D474" s="13" t="s">
        <v>310</v>
      </c>
      <c r="E474" s="14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49"/>
    </row>
    <row r="475" spans="1:65">
      <c r="A475" s="29"/>
      <c r="B475" s="44" t="s">
        <v>184</v>
      </c>
      <c r="C475" s="45"/>
      <c r="D475" s="43" t="s">
        <v>185</v>
      </c>
      <c r="E475" s="14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49"/>
    </row>
    <row r="476" spans="1:65">
      <c r="B476" s="30"/>
      <c r="C476" s="20"/>
      <c r="D476" s="20"/>
      <c r="BM476" s="49"/>
    </row>
    <row r="477" spans="1:65" ht="15">
      <c r="B477" s="8" t="s">
        <v>293</v>
      </c>
      <c r="BM477" s="27" t="s">
        <v>194</v>
      </c>
    </row>
    <row r="478" spans="1:65" ht="15">
      <c r="A478" s="24" t="s">
        <v>12</v>
      </c>
      <c r="B478" s="18" t="s">
        <v>95</v>
      </c>
      <c r="C478" s="15" t="s">
        <v>96</v>
      </c>
      <c r="D478" s="16" t="s">
        <v>186</v>
      </c>
      <c r="E478" s="14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7">
        <v>1</v>
      </c>
    </row>
    <row r="479" spans="1:65">
      <c r="A479" s="29"/>
      <c r="B479" s="19" t="s">
        <v>144</v>
      </c>
      <c r="C479" s="9" t="s">
        <v>144</v>
      </c>
      <c r="D479" s="10" t="s">
        <v>97</v>
      </c>
      <c r="E479" s="14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7" t="s">
        <v>3</v>
      </c>
    </row>
    <row r="480" spans="1:65">
      <c r="A480" s="29"/>
      <c r="B480" s="19"/>
      <c r="C480" s="9"/>
      <c r="D480" s="10" t="s">
        <v>196</v>
      </c>
      <c r="E480" s="14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7">
        <v>2</v>
      </c>
    </row>
    <row r="481" spans="1:65">
      <c r="A481" s="29"/>
      <c r="B481" s="19"/>
      <c r="C481" s="9"/>
      <c r="D481" s="25"/>
      <c r="E481" s="14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7">
        <v>2</v>
      </c>
    </row>
    <row r="482" spans="1:65">
      <c r="A482" s="29"/>
      <c r="B482" s="18">
        <v>1</v>
      </c>
      <c r="C482" s="14">
        <v>1</v>
      </c>
      <c r="D482" s="21">
        <v>6.54</v>
      </c>
      <c r="E482" s="14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27">
        <v>1</v>
      </c>
    </row>
    <row r="483" spans="1:65">
      <c r="A483" s="29"/>
      <c r="B483" s="19">
        <v>1</v>
      </c>
      <c r="C483" s="9">
        <v>2</v>
      </c>
      <c r="D483" s="11">
        <v>6.53</v>
      </c>
      <c r="E483" s="14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27">
        <v>10</v>
      </c>
    </row>
    <row r="484" spans="1:65">
      <c r="A484" s="29"/>
      <c r="B484" s="20" t="s">
        <v>180</v>
      </c>
      <c r="C484" s="12"/>
      <c r="D484" s="22">
        <v>6.5350000000000001</v>
      </c>
      <c r="E484" s="14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27">
        <v>16</v>
      </c>
    </row>
    <row r="485" spans="1:65">
      <c r="A485" s="29"/>
      <c r="B485" s="3" t="s">
        <v>181</v>
      </c>
      <c r="C485" s="28"/>
      <c r="D485" s="11">
        <v>6.5350000000000001</v>
      </c>
      <c r="E485" s="14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27">
        <v>6.5350000000000001</v>
      </c>
    </row>
    <row r="486" spans="1:65">
      <c r="A486" s="29"/>
      <c r="B486" s="3" t="s">
        <v>182</v>
      </c>
      <c r="C486" s="28"/>
      <c r="D486" s="23">
        <v>7.0710678118653244E-3</v>
      </c>
      <c r="E486" s="14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27">
        <v>16</v>
      </c>
    </row>
    <row r="487" spans="1:65">
      <c r="A487" s="29"/>
      <c r="B487" s="3" t="s">
        <v>75</v>
      </c>
      <c r="C487" s="28"/>
      <c r="D487" s="13">
        <v>1.0820302696044873E-3</v>
      </c>
      <c r="E487" s="14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49"/>
    </row>
    <row r="488" spans="1:65">
      <c r="A488" s="29"/>
      <c r="B488" s="3" t="s">
        <v>183</v>
      </c>
      <c r="C488" s="28"/>
      <c r="D488" s="13">
        <v>0</v>
      </c>
      <c r="E488" s="14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49"/>
    </row>
    <row r="489" spans="1:65">
      <c r="A489" s="29"/>
      <c r="B489" s="44" t="s">
        <v>184</v>
      </c>
      <c r="C489" s="45"/>
      <c r="D489" s="43" t="s">
        <v>185</v>
      </c>
      <c r="E489" s="14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49"/>
    </row>
    <row r="490" spans="1:65">
      <c r="B490" s="30"/>
      <c r="C490" s="20"/>
      <c r="D490" s="20"/>
      <c r="BM490" s="49"/>
    </row>
    <row r="491" spans="1:65" ht="15">
      <c r="B491" s="8" t="s">
        <v>294</v>
      </c>
      <c r="BM491" s="27" t="s">
        <v>194</v>
      </c>
    </row>
    <row r="492" spans="1:65" ht="15">
      <c r="A492" s="24" t="s">
        <v>15</v>
      </c>
      <c r="B492" s="18" t="s">
        <v>95</v>
      </c>
      <c r="C492" s="15" t="s">
        <v>96</v>
      </c>
      <c r="D492" s="16" t="s">
        <v>186</v>
      </c>
      <c r="E492" s="14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27">
        <v>1</v>
      </c>
    </row>
    <row r="493" spans="1:65">
      <c r="A493" s="29"/>
      <c r="B493" s="19" t="s">
        <v>144</v>
      </c>
      <c r="C493" s="9" t="s">
        <v>144</v>
      </c>
      <c r="D493" s="10" t="s">
        <v>97</v>
      </c>
      <c r="E493" s="14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7" t="s">
        <v>3</v>
      </c>
    </row>
    <row r="494" spans="1:65">
      <c r="A494" s="29"/>
      <c r="B494" s="19"/>
      <c r="C494" s="9"/>
      <c r="D494" s="10" t="s">
        <v>196</v>
      </c>
      <c r="E494" s="14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7">
        <v>2</v>
      </c>
    </row>
    <row r="495" spans="1:65">
      <c r="A495" s="29"/>
      <c r="B495" s="19"/>
      <c r="C495" s="9"/>
      <c r="D495" s="25"/>
      <c r="E495" s="14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7">
        <v>2</v>
      </c>
    </row>
    <row r="496" spans="1:65">
      <c r="A496" s="29"/>
      <c r="B496" s="18">
        <v>1</v>
      </c>
      <c r="C496" s="14">
        <v>1</v>
      </c>
      <c r="D496" s="21">
        <v>3</v>
      </c>
      <c r="E496" s="14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7">
        <v>1</v>
      </c>
    </row>
    <row r="497" spans="1:65">
      <c r="A497" s="29"/>
      <c r="B497" s="19">
        <v>1</v>
      </c>
      <c r="C497" s="9">
        <v>2</v>
      </c>
      <c r="D497" s="11">
        <v>3</v>
      </c>
      <c r="E497" s="14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7">
        <v>11</v>
      </c>
    </row>
    <row r="498" spans="1:65">
      <c r="A498" s="29"/>
      <c r="B498" s="20" t="s">
        <v>180</v>
      </c>
      <c r="C498" s="12"/>
      <c r="D498" s="22">
        <v>3</v>
      </c>
      <c r="E498" s="14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7">
        <v>16</v>
      </c>
    </row>
    <row r="499" spans="1:65">
      <c r="A499" s="29"/>
      <c r="B499" s="3" t="s">
        <v>181</v>
      </c>
      <c r="C499" s="28"/>
      <c r="D499" s="11">
        <v>3</v>
      </c>
      <c r="E499" s="14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7">
        <v>3</v>
      </c>
    </row>
    <row r="500" spans="1:65">
      <c r="A500" s="29"/>
      <c r="B500" s="3" t="s">
        <v>182</v>
      </c>
      <c r="C500" s="28"/>
      <c r="D500" s="23">
        <v>0</v>
      </c>
      <c r="E500" s="14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27">
        <v>17</v>
      </c>
    </row>
    <row r="501" spans="1:65">
      <c r="A501" s="29"/>
      <c r="B501" s="3" t="s">
        <v>75</v>
      </c>
      <c r="C501" s="28"/>
      <c r="D501" s="13">
        <v>0</v>
      </c>
      <c r="E501" s="14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49"/>
    </row>
    <row r="502" spans="1:65">
      <c r="A502" s="29"/>
      <c r="B502" s="3" t="s">
        <v>183</v>
      </c>
      <c r="C502" s="28"/>
      <c r="D502" s="13">
        <v>0</v>
      </c>
      <c r="E502" s="14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49"/>
    </row>
    <row r="503" spans="1:65">
      <c r="A503" s="29"/>
      <c r="B503" s="44" t="s">
        <v>184</v>
      </c>
      <c r="C503" s="45"/>
      <c r="D503" s="43" t="s">
        <v>185</v>
      </c>
      <c r="E503" s="14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49"/>
    </row>
    <row r="504" spans="1:65">
      <c r="B504" s="30"/>
      <c r="C504" s="20"/>
      <c r="D504" s="20"/>
      <c r="BM504" s="49"/>
    </row>
    <row r="505" spans="1:65" ht="15">
      <c r="B505" s="8" t="s">
        <v>295</v>
      </c>
      <c r="BM505" s="27" t="s">
        <v>194</v>
      </c>
    </row>
    <row r="506" spans="1:65" ht="15">
      <c r="A506" s="24" t="s">
        <v>18</v>
      </c>
      <c r="B506" s="18" t="s">
        <v>95</v>
      </c>
      <c r="C506" s="15" t="s">
        <v>96</v>
      </c>
      <c r="D506" s="16" t="s">
        <v>186</v>
      </c>
      <c r="E506" s="14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27">
        <v>1</v>
      </c>
    </row>
    <row r="507" spans="1:65">
      <c r="A507" s="29"/>
      <c r="B507" s="19" t="s">
        <v>144</v>
      </c>
      <c r="C507" s="9" t="s">
        <v>144</v>
      </c>
      <c r="D507" s="10" t="s">
        <v>97</v>
      </c>
      <c r="E507" s="14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27" t="s">
        <v>3</v>
      </c>
    </row>
    <row r="508" spans="1:65">
      <c r="A508" s="29"/>
      <c r="B508" s="19"/>
      <c r="C508" s="9"/>
      <c r="D508" s="10" t="s">
        <v>196</v>
      </c>
      <c r="E508" s="14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27">
        <v>0</v>
      </c>
    </row>
    <row r="509" spans="1:65">
      <c r="A509" s="29"/>
      <c r="B509" s="19"/>
      <c r="C509" s="9"/>
      <c r="D509" s="25"/>
      <c r="E509" s="14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27">
        <v>0</v>
      </c>
    </row>
    <row r="510" spans="1:65">
      <c r="A510" s="29"/>
      <c r="B510" s="18">
        <v>1</v>
      </c>
      <c r="C510" s="14">
        <v>1</v>
      </c>
      <c r="D510" s="196">
        <v>215</v>
      </c>
      <c r="E510" s="197"/>
      <c r="F510" s="198"/>
      <c r="G510" s="198"/>
      <c r="H510" s="198"/>
      <c r="I510" s="198"/>
      <c r="J510" s="198"/>
      <c r="K510" s="198"/>
      <c r="L510" s="198"/>
      <c r="M510" s="198"/>
      <c r="N510" s="198"/>
      <c r="O510" s="198"/>
      <c r="P510" s="198"/>
      <c r="Q510" s="198"/>
      <c r="R510" s="198"/>
      <c r="S510" s="198"/>
      <c r="T510" s="198"/>
      <c r="U510" s="198"/>
      <c r="V510" s="198"/>
      <c r="W510" s="198"/>
      <c r="X510" s="198"/>
      <c r="Y510" s="198"/>
      <c r="Z510" s="198"/>
      <c r="AA510" s="198"/>
      <c r="AB510" s="198"/>
      <c r="AC510" s="198"/>
      <c r="AD510" s="198"/>
      <c r="AE510" s="198"/>
      <c r="AF510" s="198"/>
      <c r="AG510" s="198"/>
      <c r="AH510" s="198"/>
      <c r="AI510" s="198"/>
      <c r="AJ510" s="198"/>
      <c r="AK510" s="198"/>
      <c r="AL510" s="198"/>
      <c r="AM510" s="198"/>
      <c r="AN510" s="198"/>
      <c r="AO510" s="198"/>
      <c r="AP510" s="198"/>
      <c r="AQ510" s="198"/>
      <c r="AR510" s="198"/>
      <c r="AS510" s="198"/>
      <c r="AT510" s="198"/>
      <c r="AU510" s="198"/>
      <c r="AV510" s="198"/>
      <c r="AW510" s="198"/>
      <c r="AX510" s="198"/>
      <c r="AY510" s="198"/>
      <c r="AZ510" s="198"/>
      <c r="BA510" s="198"/>
      <c r="BB510" s="198"/>
      <c r="BC510" s="198"/>
      <c r="BD510" s="198"/>
      <c r="BE510" s="198"/>
      <c r="BF510" s="198"/>
      <c r="BG510" s="198"/>
      <c r="BH510" s="198"/>
      <c r="BI510" s="198"/>
      <c r="BJ510" s="198"/>
      <c r="BK510" s="198"/>
      <c r="BL510" s="198"/>
      <c r="BM510" s="199">
        <v>1</v>
      </c>
    </row>
    <row r="511" spans="1:65">
      <c r="A511" s="29"/>
      <c r="B511" s="19">
        <v>1</v>
      </c>
      <c r="C511" s="9">
        <v>2</v>
      </c>
      <c r="D511" s="200">
        <v>220</v>
      </c>
      <c r="E511" s="197"/>
      <c r="F511" s="198"/>
      <c r="G511" s="198"/>
      <c r="H511" s="198"/>
      <c r="I511" s="198"/>
      <c r="J511" s="198"/>
      <c r="K511" s="198"/>
      <c r="L511" s="198"/>
      <c r="M511" s="198"/>
      <c r="N511" s="198"/>
      <c r="O511" s="198"/>
      <c r="P511" s="198"/>
      <c r="Q511" s="198"/>
      <c r="R511" s="198"/>
      <c r="S511" s="198"/>
      <c r="T511" s="198"/>
      <c r="U511" s="198"/>
      <c r="V511" s="198"/>
      <c r="W511" s="198"/>
      <c r="X511" s="198"/>
      <c r="Y511" s="198"/>
      <c r="Z511" s="198"/>
      <c r="AA511" s="198"/>
      <c r="AB511" s="198"/>
      <c r="AC511" s="198"/>
      <c r="AD511" s="198"/>
      <c r="AE511" s="198"/>
      <c r="AF511" s="198"/>
      <c r="AG511" s="198"/>
      <c r="AH511" s="198"/>
      <c r="AI511" s="198"/>
      <c r="AJ511" s="198"/>
      <c r="AK511" s="198"/>
      <c r="AL511" s="198"/>
      <c r="AM511" s="198"/>
      <c r="AN511" s="198"/>
      <c r="AO511" s="198"/>
      <c r="AP511" s="198"/>
      <c r="AQ511" s="198"/>
      <c r="AR511" s="198"/>
      <c r="AS511" s="198"/>
      <c r="AT511" s="198"/>
      <c r="AU511" s="198"/>
      <c r="AV511" s="198"/>
      <c r="AW511" s="198"/>
      <c r="AX511" s="198"/>
      <c r="AY511" s="198"/>
      <c r="AZ511" s="198"/>
      <c r="BA511" s="198"/>
      <c r="BB511" s="198"/>
      <c r="BC511" s="198"/>
      <c r="BD511" s="198"/>
      <c r="BE511" s="198"/>
      <c r="BF511" s="198"/>
      <c r="BG511" s="198"/>
      <c r="BH511" s="198"/>
      <c r="BI511" s="198"/>
      <c r="BJ511" s="198"/>
      <c r="BK511" s="198"/>
      <c r="BL511" s="198"/>
      <c r="BM511" s="199">
        <v>12</v>
      </c>
    </row>
    <row r="512" spans="1:65">
      <c r="A512" s="29"/>
      <c r="B512" s="20" t="s">
        <v>180</v>
      </c>
      <c r="C512" s="12"/>
      <c r="D512" s="201">
        <v>217.5</v>
      </c>
      <c r="E512" s="197"/>
      <c r="F512" s="198"/>
      <c r="G512" s="198"/>
      <c r="H512" s="198"/>
      <c r="I512" s="198"/>
      <c r="J512" s="198"/>
      <c r="K512" s="198"/>
      <c r="L512" s="198"/>
      <c r="M512" s="198"/>
      <c r="N512" s="198"/>
      <c r="O512" s="198"/>
      <c r="P512" s="198"/>
      <c r="Q512" s="198"/>
      <c r="R512" s="198"/>
      <c r="S512" s="198"/>
      <c r="T512" s="198"/>
      <c r="U512" s="198"/>
      <c r="V512" s="198"/>
      <c r="W512" s="198"/>
      <c r="X512" s="198"/>
      <c r="Y512" s="198"/>
      <c r="Z512" s="198"/>
      <c r="AA512" s="198"/>
      <c r="AB512" s="198"/>
      <c r="AC512" s="198"/>
      <c r="AD512" s="198"/>
      <c r="AE512" s="198"/>
      <c r="AF512" s="198"/>
      <c r="AG512" s="198"/>
      <c r="AH512" s="198"/>
      <c r="AI512" s="198"/>
      <c r="AJ512" s="198"/>
      <c r="AK512" s="198"/>
      <c r="AL512" s="198"/>
      <c r="AM512" s="198"/>
      <c r="AN512" s="198"/>
      <c r="AO512" s="198"/>
      <c r="AP512" s="198"/>
      <c r="AQ512" s="198"/>
      <c r="AR512" s="198"/>
      <c r="AS512" s="198"/>
      <c r="AT512" s="198"/>
      <c r="AU512" s="198"/>
      <c r="AV512" s="198"/>
      <c r="AW512" s="198"/>
      <c r="AX512" s="198"/>
      <c r="AY512" s="198"/>
      <c r="AZ512" s="198"/>
      <c r="BA512" s="198"/>
      <c r="BB512" s="198"/>
      <c r="BC512" s="198"/>
      <c r="BD512" s="198"/>
      <c r="BE512" s="198"/>
      <c r="BF512" s="198"/>
      <c r="BG512" s="198"/>
      <c r="BH512" s="198"/>
      <c r="BI512" s="198"/>
      <c r="BJ512" s="198"/>
      <c r="BK512" s="198"/>
      <c r="BL512" s="198"/>
      <c r="BM512" s="199">
        <v>16</v>
      </c>
    </row>
    <row r="513" spans="1:65">
      <c r="A513" s="29"/>
      <c r="B513" s="3" t="s">
        <v>181</v>
      </c>
      <c r="C513" s="28"/>
      <c r="D513" s="200">
        <v>217.5</v>
      </c>
      <c r="E513" s="197"/>
      <c r="F513" s="198"/>
      <c r="G513" s="198"/>
      <c r="H513" s="198"/>
      <c r="I513" s="198"/>
      <c r="J513" s="198"/>
      <c r="K513" s="198"/>
      <c r="L513" s="198"/>
      <c r="M513" s="198"/>
      <c r="N513" s="198"/>
      <c r="O513" s="198"/>
      <c r="P513" s="198"/>
      <c r="Q513" s="198"/>
      <c r="R513" s="198"/>
      <c r="S513" s="198"/>
      <c r="T513" s="198"/>
      <c r="U513" s="198"/>
      <c r="V513" s="198"/>
      <c r="W513" s="198"/>
      <c r="X513" s="198"/>
      <c r="Y513" s="198"/>
      <c r="Z513" s="198"/>
      <c r="AA513" s="198"/>
      <c r="AB513" s="198"/>
      <c r="AC513" s="198"/>
      <c r="AD513" s="198"/>
      <c r="AE513" s="198"/>
      <c r="AF513" s="198"/>
      <c r="AG513" s="198"/>
      <c r="AH513" s="198"/>
      <c r="AI513" s="198"/>
      <c r="AJ513" s="198"/>
      <c r="AK513" s="198"/>
      <c r="AL513" s="198"/>
      <c r="AM513" s="198"/>
      <c r="AN513" s="198"/>
      <c r="AO513" s="198"/>
      <c r="AP513" s="198"/>
      <c r="AQ513" s="198"/>
      <c r="AR513" s="198"/>
      <c r="AS513" s="198"/>
      <c r="AT513" s="198"/>
      <c r="AU513" s="198"/>
      <c r="AV513" s="198"/>
      <c r="AW513" s="198"/>
      <c r="AX513" s="198"/>
      <c r="AY513" s="198"/>
      <c r="AZ513" s="198"/>
      <c r="BA513" s="198"/>
      <c r="BB513" s="198"/>
      <c r="BC513" s="198"/>
      <c r="BD513" s="198"/>
      <c r="BE513" s="198"/>
      <c r="BF513" s="198"/>
      <c r="BG513" s="198"/>
      <c r="BH513" s="198"/>
      <c r="BI513" s="198"/>
      <c r="BJ513" s="198"/>
      <c r="BK513" s="198"/>
      <c r="BL513" s="198"/>
      <c r="BM513" s="199">
        <v>217.5</v>
      </c>
    </row>
    <row r="514" spans="1:65">
      <c r="A514" s="29"/>
      <c r="B514" s="3" t="s">
        <v>182</v>
      </c>
      <c r="C514" s="28"/>
      <c r="D514" s="200">
        <v>3.5355339059327378</v>
      </c>
      <c r="E514" s="197"/>
      <c r="F514" s="198"/>
      <c r="G514" s="198"/>
      <c r="H514" s="198"/>
      <c r="I514" s="198"/>
      <c r="J514" s="198"/>
      <c r="K514" s="198"/>
      <c r="L514" s="198"/>
      <c r="M514" s="198"/>
      <c r="N514" s="198"/>
      <c r="O514" s="198"/>
      <c r="P514" s="198"/>
      <c r="Q514" s="198"/>
      <c r="R514" s="198"/>
      <c r="S514" s="198"/>
      <c r="T514" s="198"/>
      <c r="U514" s="198"/>
      <c r="V514" s="198"/>
      <c r="W514" s="198"/>
      <c r="X514" s="198"/>
      <c r="Y514" s="198"/>
      <c r="Z514" s="198"/>
      <c r="AA514" s="198"/>
      <c r="AB514" s="198"/>
      <c r="AC514" s="198"/>
      <c r="AD514" s="198"/>
      <c r="AE514" s="198"/>
      <c r="AF514" s="198"/>
      <c r="AG514" s="198"/>
      <c r="AH514" s="198"/>
      <c r="AI514" s="198"/>
      <c r="AJ514" s="198"/>
      <c r="AK514" s="198"/>
      <c r="AL514" s="198"/>
      <c r="AM514" s="198"/>
      <c r="AN514" s="198"/>
      <c r="AO514" s="198"/>
      <c r="AP514" s="198"/>
      <c r="AQ514" s="198"/>
      <c r="AR514" s="198"/>
      <c r="AS514" s="198"/>
      <c r="AT514" s="198"/>
      <c r="AU514" s="198"/>
      <c r="AV514" s="198"/>
      <c r="AW514" s="198"/>
      <c r="AX514" s="198"/>
      <c r="AY514" s="198"/>
      <c r="AZ514" s="198"/>
      <c r="BA514" s="198"/>
      <c r="BB514" s="198"/>
      <c r="BC514" s="198"/>
      <c r="BD514" s="198"/>
      <c r="BE514" s="198"/>
      <c r="BF514" s="198"/>
      <c r="BG514" s="198"/>
      <c r="BH514" s="198"/>
      <c r="BI514" s="198"/>
      <c r="BJ514" s="198"/>
      <c r="BK514" s="198"/>
      <c r="BL514" s="198"/>
      <c r="BM514" s="199">
        <v>18</v>
      </c>
    </row>
    <row r="515" spans="1:65">
      <c r="A515" s="29"/>
      <c r="B515" s="3" t="s">
        <v>75</v>
      </c>
      <c r="C515" s="28"/>
      <c r="D515" s="13">
        <v>1.6255328303139024E-2</v>
      </c>
      <c r="E515" s="14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49"/>
    </row>
    <row r="516" spans="1:65">
      <c r="A516" s="29"/>
      <c r="B516" s="3" t="s">
        <v>183</v>
      </c>
      <c r="C516" s="28"/>
      <c r="D516" s="13">
        <v>0</v>
      </c>
      <c r="E516" s="14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49"/>
    </row>
    <row r="517" spans="1:65">
      <c r="A517" s="29"/>
      <c r="B517" s="44" t="s">
        <v>184</v>
      </c>
      <c r="C517" s="45"/>
      <c r="D517" s="43" t="s">
        <v>185</v>
      </c>
      <c r="E517" s="14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49"/>
    </row>
    <row r="518" spans="1:65">
      <c r="B518" s="30"/>
      <c r="C518" s="20"/>
      <c r="D518" s="20"/>
      <c r="BM518" s="49"/>
    </row>
    <row r="519" spans="1:65" ht="15">
      <c r="B519" s="8" t="s">
        <v>296</v>
      </c>
      <c r="BM519" s="27" t="s">
        <v>194</v>
      </c>
    </row>
    <row r="520" spans="1:65" ht="15">
      <c r="A520" s="24" t="s">
        <v>20</v>
      </c>
      <c r="B520" s="18" t="s">
        <v>95</v>
      </c>
      <c r="C520" s="15" t="s">
        <v>96</v>
      </c>
      <c r="D520" s="16" t="s">
        <v>186</v>
      </c>
      <c r="E520" s="14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7">
        <v>1</v>
      </c>
    </row>
    <row r="521" spans="1:65">
      <c r="A521" s="29"/>
      <c r="B521" s="19" t="s">
        <v>144</v>
      </c>
      <c r="C521" s="9" t="s">
        <v>144</v>
      </c>
      <c r="D521" s="10" t="s">
        <v>97</v>
      </c>
      <c r="E521" s="14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7" t="s">
        <v>3</v>
      </c>
    </row>
    <row r="522" spans="1:65">
      <c r="A522" s="29"/>
      <c r="B522" s="19"/>
      <c r="C522" s="9"/>
      <c r="D522" s="10" t="s">
        <v>196</v>
      </c>
      <c r="E522" s="14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27">
        <v>2</v>
      </c>
    </row>
    <row r="523" spans="1:65">
      <c r="A523" s="29"/>
      <c r="B523" s="19"/>
      <c r="C523" s="9"/>
      <c r="D523" s="25"/>
      <c r="E523" s="14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27">
        <v>2</v>
      </c>
    </row>
    <row r="524" spans="1:65">
      <c r="A524" s="29"/>
      <c r="B524" s="18">
        <v>1</v>
      </c>
      <c r="C524" s="14">
        <v>1</v>
      </c>
      <c r="D524" s="21">
        <v>1.21</v>
      </c>
      <c r="E524" s="14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7">
        <v>1</v>
      </c>
    </row>
    <row r="525" spans="1:65">
      <c r="A525" s="29"/>
      <c r="B525" s="19">
        <v>1</v>
      </c>
      <c r="C525" s="9">
        <v>2</v>
      </c>
      <c r="D525" s="11">
        <v>1.31</v>
      </c>
      <c r="E525" s="14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27">
        <v>13</v>
      </c>
    </row>
    <row r="526" spans="1:65">
      <c r="A526" s="29"/>
      <c r="B526" s="20" t="s">
        <v>180</v>
      </c>
      <c r="C526" s="12"/>
      <c r="D526" s="22">
        <v>1.26</v>
      </c>
      <c r="E526" s="14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27">
        <v>16</v>
      </c>
    </row>
    <row r="527" spans="1:65">
      <c r="A527" s="29"/>
      <c r="B527" s="3" t="s">
        <v>181</v>
      </c>
      <c r="C527" s="28"/>
      <c r="D527" s="11">
        <v>1.26</v>
      </c>
      <c r="E527" s="14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27">
        <v>1.26</v>
      </c>
    </row>
    <row r="528" spans="1:65">
      <c r="A528" s="29"/>
      <c r="B528" s="3" t="s">
        <v>182</v>
      </c>
      <c r="C528" s="28"/>
      <c r="D528" s="23">
        <v>7.0710678118654821E-2</v>
      </c>
      <c r="E528" s="14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27">
        <v>19</v>
      </c>
    </row>
    <row r="529" spans="1:65">
      <c r="A529" s="29"/>
      <c r="B529" s="3" t="s">
        <v>75</v>
      </c>
      <c r="C529" s="28"/>
      <c r="D529" s="13">
        <v>5.6119585808456204E-2</v>
      </c>
      <c r="E529" s="14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49"/>
    </row>
    <row r="530" spans="1:65">
      <c r="A530" s="29"/>
      <c r="B530" s="3" t="s">
        <v>183</v>
      </c>
      <c r="C530" s="28"/>
      <c r="D530" s="13">
        <v>0</v>
      </c>
      <c r="E530" s="14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49"/>
    </row>
    <row r="531" spans="1:65">
      <c r="A531" s="29"/>
      <c r="B531" s="44" t="s">
        <v>184</v>
      </c>
      <c r="C531" s="45"/>
      <c r="D531" s="43" t="s">
        <v>185</v>
      </c>
      <c r="E531" s="14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49"/>
    </row>
    <row r="532" spans="1:65">
      <c r="B532" s="30"/>
      <c r="C532" s="20"/>
      <c r="D532" s="20"/>
      <c r="BM532" s="49"/>
    </row>
    <row r="533" spans="1:65" ht="15">
      <c r="B533" s="8" t="s">
        <v>297</v>
      </c>
      <c r="BM533" s="27" t="s">
        <v>194</v>
      </c>
    </row>
    <row r="534" spans="1:65" ht="15">
      <c r="A534" s="24" t="s">
        <v>23</v>
      </c>
      <c r="B534" s="18" t="s">
        <v>95</v>
      </c>
      <c r="C534" s="15" t="s">
        <v>96</v>
      </c>
      <c r="D534" s="16" t="s">
        <v>186</v>
      </c>
      <c r="E534" s="14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7">
        <v>1</v>
      </c>
    </row>
    <row r="535" spans="1:65">
      <c r="A535" s="29"/>
      <c r="B535" s="19" t="s">
        <v>144</v>
      </c>
      <c r="C535" s="9" t="s">
        <v>144</v>
      </c>
      <c r="D535" s="10" t="s">
        <v>97</v>
      </c>
      <c r="E535" s="14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7" t="s">
        <v>3</v>
      </c>
    </row>
    <row r="536" spans="1:65">
      <c r="A536" s="29"/>
      <c r="B536" s="19"/>
      <c r="C536" s="9"/>
      <c r="D536" s="10" t="s">
        <v>196</v>
      </c>
      <c r="E536" s="14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7">
        <v>2</v>
      </c>
    </row>
    <row r="537" spans="1:65">
      <c r="A537" s="29"/>
      <c r="B537" s="19"/>
      <c r="C537" s="9"/>
      <c r="D537" s="25"/>
      <c r="E537" s="14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7">
        <v>2</v>
      </c>
    </row>
    <row r="538" spans="1:65">
      <c r="A538" s="29"/>
      <c r="B538" s="18">
        <v>1</v>
      </c>
      <c r="C538" s="14">
        <v>1</v>
      </c>
      <c r="D538" s="21">
        <v>0.92</v>
      </c>
      <c r="E538" s="14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27">
        <v>1</v>
      </c>
    </row>
    <row r="539" spans="1:65">
      <c r="A539" s="29"/>
      <c r="B539" s="19">
        <v>1</v>
      </c>
      <c r="C539" s="9">
        <v>2</v>
      </c>
      <c r="D539" s="11">
        <v>0.94</v>
      </c>
      <c r="E539" s="14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27">
        <v>14</v>
      </c>
    </row>
    <row r="540" spans="1:65">
      <c r="A540" s="29"/>
      <c r="B540" s="20" t="s">
        <v>180</v>
      </c>
      <c r="C540" s="12"/>
      <c r="D540" s="22">
        <v>0.92999999999999994</v>
      </c>
      <c r="E540" s="14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27">
        <v>16</v>
      </c>
    </row>
    <row r="541" spans="1:65">
      <c r="A541" s="29"/>
      <c r="B541" s="3" t="s">
        <v>181</v>
      </c>
      <c r="C541" s="28"/>
      <c r="D541" s="11">
        <v>0.92999999999999994</v>
      </c>
      <c r="E541" s="14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27">
        <v>0.93</v>
      </c>
    </row>
    <row r="542" spans="1:65">
      <c r="A542" s="29"/>
      <c r="B542" s="3" t="s">
        <v>182</v>
      </c>
      <c r="C542" s="28"/>
      <c r="D542" s="23">
        <v>1.4142135623730885E-2</v>
      </c>
      <c r="E542" s="14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7">
        <v>20</v>
      </c>
    </row>
    <row r="543" spans="1:65">
      <c r="A543" s="29"/>
      <c r="B543" s="3" t="s">
        <v>75</v>
      </c>
      <c r="C543" s="28"/>
      <c r="D543" s="13">
        <v>1.5206597444871919E-2</v>
      </c>
      <c r="E543" s="14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49"/>
    </row>
    <row r="544" spans="1:65">
      <c r="A544" s="29"/>
      <c r="B544" s="3" t="s">
        <v>183</v>
      </c>
      <c r="C544" s="28"/>
      <c r="D544" s="13">
        <v>-1.1102230246251565E-16</v>
      </c>
      <c r="E544" s="14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49"/>
    </row>
    <row r="545" spans="1:65">
      <c r="A545" s="29"/>
      <c r="B545" s="44" t="s">
        <v>184</v>
      </c>
      <c r="C545" s="45"/>
      <c r="D545" s="43" t="s">
        <v>185</v>
      </c>
      <c r="E545" s="14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49"/>
    </row>
    <row r="546" spans="1:65">
      <c r="B546" s="30"/>
      <c r="C546" s="20"/>
      <c r="D546" s="20"/>
      <c r="BM546" s="49"/>
    </row>
    <row r="547" spans="1:65" ht="15">
      <c r="B547" s="8" t="s">
        <v>298</v>
      </c>
      <c r="BM547" s="27" t="s">
        <v>194</v>
      </c>
    </row>
    <row r="548" spans="1:65" ht="15">
      <c r="A548" s="24" t="s">
        <v>26</v>
      </c>
      <c r="B548" s="18" t="s">
        <v>95</v>
      </c>
      <c r="C548" s="15" t="s">
        <v>96</v>
      </c>
      <c r="D548" s="16" t="s">
        <v>186</v>
      </c>
      <c r="E548" s="14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7">
        <v>1</v>
      </c>
    </row>
    <row r="549" spans="1:65">
      <c r="A549" s="29"/>
      <c r="B549" s="19" t="s">
        <v>144</v>
      </c>
      <c r="C549" s="9" t="s">
        <v>144</v>
      </c>
      <c r="D549" s="10" t="s">
        <v>97</v>
      </c>
      <c r="E549" s="14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7" t="s">
        <v>3</v>
      </c>
    </row>
    <row r="550" spans="1:65">
      <c r="A550" s="29"/>
      <c r="B550" s="19"/>
      <c r="C550" s="9"/>
      <c r="D550" s="10" t="s">
        <v>196</v>
      </c>
      <c r="E550" s="14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7">
        <v>2</v>
      </c>
    </row>
    <row r="551" spans="1:65">
      <c r="A551" s="29"/>
      <c r="B551" s="19"/>
      <c r="C551" s="9"/>
      <c r="D551" s="25"/>
      <c r="E551" s="14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7">
        <v>2</v>
      </c>
    </row>
    <row r="552" spans="1:65">
      <c r="A552" s="29"/>
      <c r="B552" s="18">
        <v>1</v>
      </c>
      <c r="C552" s="14">
        <v>1</v>
      </c>
      <c r="D552" s="146" t="s">
        <v>84</v>
      </c>
      <c r="E552" s="14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27">
        <v>1</v>
      </c>
    </row>
    <row r="553" spans="1:65">
      <c r="A553" s="29"/>
      <c r="B553" s="19">
        <v>1</v>
      </c>
      <c r="C553" s="9">
        <v>2</v>
      </c>
      <c r="D553" s="147" t="s">
        <v>84</v>
      </c>
      <c r="E553" s="14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27">
        <v>15</v>
      </c>
    </row>
    <row r="554" spans="1:65">
      <c r="A554" s="29"/>
      <c r="B554" s="20" t="s">
        <v>180</v>
      </c>
      <c r="C554" s="12"/>
      <c r="D554" s="22" t="s">
        <v>310</v>
      </c>
      <c r="E554" s="14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27">
        <v>16</v>
      </c>
    </row>
    <row r="555" spans="1:65">
      <c r="A555" s="29"/>
      <c r="B555" s="3" t="s">
        <v>181</v>
      </c>
      <c r="C555" s="28"/>
      <c r="D555" s="11" t="s">
        <v>310</v>
      </c>
      <c r="E555" s="14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27" t="s">
        <v>84</v>
      </c>
    </row>
    <row r="556" spans="1:65">
      <c r="A556" s="29"/>
      <c r="B556" s="3" t="s">
        <v>182</v>
      </c>
      <c r="C556" s="28"/>
      <c r="D556" s="23" t="s">
        <v>310</v>
      </c>
      <c r="E556" s="14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27">
        <v>21</v>
      </c>
    </row>
    <row r="557" spans="1:65">
      <c r="A557" s="29"/>
      <c r="B557" s="3" t="s">
        <v>75</v>
      </c>
      <c r="C557" s="28"/>
      <c r="D557" s="13" t="s">
        <v>310</v>
      </c>
      <c r="E557" s="14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49"/>
    </row>
    <row r="558" spans="1:65">
      <c r="A558" s="29"/>
      <c r="B558" s="3" t="s">
        <v>183</v>
      </c>
      <c r="C558" s="28"/>
      <c r="D558" s="13" t="s">
        <v>310</v>
      </c>
      <c r="E558" s="14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49"/>
    </row>
    <row r="559" spans="1:65">
      <c r="A559" s="29"/>
      <c r="B559" s="44" t="s">
        <v>184</v>
      </c>
      <c r="C559" s="45"/>
      <c r="D559" s="43" t="s">
        <v>185</v>
      </c>
      <c r="E559" s="14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49"/>
    </row>
    <row r="560" spans="1:65">
      <c r="B560" s="30"/>
      <c r="C560" s="20"/>
      <c r="D560" s="20"/>
      <c r="BM560" s="49"/>
    </row>
    <row r="561" spans="1:65" ht="15">
      <c r="B561" s="8" t="s">
        <v>299</v>
      </c>
      <c r="BM561" s="27" t="s">
        <v>194</v>
      </c>
    </row>
    <row r="562" spans="1:65" ht="15">
      <c r="A562" s="24" t="s">
        <v>29</v>
      </c>
      <c r="B562" s="18" t="s">
        <v>95</v>
      </c>
      <c r="C562" s="15" t="s">
        <v>96</v>
      </c>
      <c r="D562" s="16" t="s">
        <v>186</v>
      </c>
      <c r="E562" s="14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27">
        <v>1</v>
      </c>
    </row>
    <row r="563" spans="1:65">
      <c r="A563" s="29"/>
      <c r="B563" s="19" t="s">
        <v>144</v>
      </c>
      <c r="C563" s="9" t="s">
        <v>144</v>
      </c>
      <c r="D563" s="10" t="s">
        <v>97</v>
      </c>
      <c r="E563" s="14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27" t="s">
        <v>3</v>
      </c>
    </row>
    <row r="564" spans="1:65">
      <c r="A564" s="29"/>
      <c r="B564" s="19"/>
      <c r="C564" s="9"/>
      <c r="D564" s="10" t="s">
        <v>196</v>
      </c>
      <c r="E564" s="14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27">
        <v>1</v>
      </c>
    </row>
    <row r="565" spans="1:65">
      <c r="A565" s="29"/>
      <c r="B565" s="19"/>
      <c r="C565" s="9"/>
      <c r="D565" s="25"/>
      <c r="E565" s="14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27">
        <v>1</v>
      </c>
    </row>
    <row r="566" spans="1:65">
      <c r="A566" s="29"/>
      <c r="B566" s="18">
        <v>1</v>
      </c>
      <c r="C566" s="14">
        <v>1</v>
      </c>
      <c r="D566" s="202">
        <v>11</v>
      </c>
      <c r="E566" s="203"/>
      <c r="F566" s="204"/>
      <c r="G566" s="204"/>
      <c r="H566" s="204"/>
      <c r="I566" s="204"/>
      <c r="J566" s="204"/>
      <c r="K566" s="204"/>
      <c r="L566" s="204"/>
      <c r="M566" s="204"/>
      <c r="N566" s="204"/>
      <c r="O566" s="204"/>
      <c r="P566" s="204"/>
      <c r="Q566" s="204"/>
      <c r="R566" s="204"/>
      <c r="S566" s="204"/>
      <c r="T566" s="204"/>
      <c r="U566" s="204"/>
      <c r="V566" s="204"/>
      <c r="W566" s="204"/>
      <c r="X566" s="204"/>
      <c r="Y566" s="204"/>
      <c r="Z566" s="204"/>
      <c r="AA566" s="204"/>
      <c r="AB566" s="204"/>
      <c r="AC566" s="204"/>
      <c r="AD566" s="204"/>
      <c r="AE566" s="204"/>
      <c r="AF566" s="204"/>
      <c r="AG566" s="204"/>
      <c r="AH566" s="204"/>
      <c r="AI566" s="204"/>
      <c r="AJ566" s="204"/>
      <c r="AK566" s="204"/>
      <c r="AL566" s="204"/>
      <c r="AM566" s="204"/>
      <c r="AN566" s="204"/>
      <c r="AO566" s="204"/>
      <c r="AP566" s="204"/>
      <c r="AQ566" s="204"/>
      <c r="AR566" s="204"/>
      <c r="AS566" s="204"/>
      <c r="AT566" s="204"/>
      <c r="AU566" s="204"/>
      <c r="AV566" s="204"/>
      <c r="AW566" s="204"/>
      <c r="AX566" s="204"/>
      <c r="AY566" s="204"/>
      <c r="AZ566" s="204"/>
      <c r="BA566" s="204"/>
      <c r="BB566" s="204"/>
      <c r="BC566" s="204"/>
      <c r="BD566" s="204"/>
      <c r="BE566" s="204"/>
      <c r="BF566" s="204"/>
      <c r="BG566" s="204"/>
      <c r="BH566" s="204"/>
      <c r="BI566" s="204"/>
      <c r="BJ566" s="204"/>
      <c r="BK566" s="204"/>
      <c r="BL566" s="204"/>
      <c r="BM566" s="205">
        <v>1</v>
      </c>
    </row>
    <row r="567" spans="1:65">
      <c r="A567" s="29"/>
      <c r="B567" s="19">
        <v>1</v>
      </c>
      <c r="C567" s="9">
        <v>2</v>
      </c>
      <c r="D567" s="206">
        <v>11.2</v>
      </c>
      <c r="E567" s="203"/>
      <c r="F567" s="204"/>
      <c r="G567" s="204"/>
      <c r="H567" s="204"/>
      <c r="I567" s="204"/>
      <c r="J567" s="204"/>
      <c r="K567" s="204"/>
      <c r="L567" s="204"/>
      <c r="M567" s="204"/>
      <c r="N567" s="204"/>
      <c r="O567" s="204"/>
      <c r="P567" s="204"/>
      <c r="Q567" s="204"/>
      <c r="R567" s="204"/>
      <c r="S567" s="204"/>
      <c r="T567" s="204"/>
      <c r="U567" s="204"/>
      <c r="V567" s="204"/>
      <c r="W567" s="204"/>
      <c r="X567" s="204"/>
      <c r="Y567" s="204"/>
      <c r="Z567" s="204"/>
      <c r="AA567" s="204"/>
      <c r="AB567" s="204"/>
      <c r="AC567" s="204"/>
      <c r="AD567" s="204"/>
      <c r="AE567" s="204"/>
      <c r="AF567" s="204"/>
      <c r="AG567" s="204"/>
      <c r="AH567" s="204"/>
      <c r="AI567" s="204"/>
      <c r="AJ567" s="204"/>
      <c r="AK567" s="204"/>
      <c r="AL567" s="204"/>
      <c r="AM567" s="204"/>
      <c r="AN567" s="204"/>
      <c r="AO567" s="204"/>
      <c r="AP567" s="204"/>
      <c r="AQ567" s="204"/>
      <c r="AR567" s="204"/>
      <c r="AS567" s="204"/>
      <c r="AT567" s="204"/>
      <c r="AU567" s="204"/>
      <c r="AV567" s="204"/>
      <c r="AW567" s="204"/>
      <c r="AX567" s="204"/>
      <c r="AY567" s="204"/>
      <c r="AZ567" s="204"/>
      <c r="BA567" s="204"/>
      <c r="BB567" s="204"/>
      <c r="BC567" s="204"/>
      <c r="BD567" s="204"/>
      <c r="BE567" s="204"/>
      <c r="BF567" s="204"/>
      <c r="BG567" s="204"/>
      <c r="BH567" s="204"/>
      <c r="BI567" s="204"/>
      <c r="BJ567" s="204"/>
      <c r="BK567" s="204"/>
      <c r="BL567" s="204"/>
      <c r="BM567" s="205">
        <v>16</v>
      </c>
    </row>
    <row r="568" spans="1:65">
      <c r="A568" s="29"/>
      <c r="B568" s="20" t="s">
        <v>180</v>
      </c>
      <c r="C568" s="12"/>
      <c r="D568" s="207">
        <v>11.1</v>
      </c>
      <c r="E568" s="203"/>
      <c r="F568" s="204"/>
      <c r="G568" s="204"/>
      <c r="H568" s="204"/>
      <c r="I568" s="204"/>
      <c r="J568" s="204"/>
      <c r="K568" s="204"/>
      <c r="L568" s="204"/>
      <c r="M568" s="204"/>
      <c r="N568" s="204"/>
      <c r="O568" s="204"/>
      <c r="P568" s="204"/>
      <c r="Q568" s="204"/>
      <c r="R568" s="204"/>
      <c r="S568" s="204"/>
      <c r="T568" s="204"/>
      <c r="U568" s="204"/>
      <c r="V568" s="204"/>
      <c r="W568" s="204"/>
      <c r="X568" s="204"/>
      <c r="Y568" s="204"/>
      <c r="Z568" s="204"/>
      <c r="AA568" s="204"/>
      <c r="AB568" s="204"/>
      <c r="AC568" s="204"/>
      <c r="AD568" s="204"/>
      <c r="AE568" s="204"/>
      <c r="AF568" s="204"/>
      <c r="AG568" s="204"/>
      <c r="AH568" s="204"/>
      <c r="AI568" s="204"/>
      <c r="AJ568" s="204"/>
      <c r="AK568" s="204"/>
      <c r="AL568" s="204"/>
      <c r="AM568" s="204"/>
      <c r="AN568" s="204"/>
      <c r="AO568" s="204"/>
      <c r="AP568" s="204"/>
      <c r="AQ568" s="204"/>
      <c r="AR568" s="204"/>
      <c r="AS568" s="204"/>
      <c r="AT568" s="204"/>
      <c r="AU568" s="204"/>
      <c r="AV568" s="204"/>
      <c r="AW568" s="204"/>
      <c r="AX568" s="204"/>
      <c r="AY568" s="204"/>
      <c r="AZ568" s="204"/>
      <c r="BA568" s="204"/>
      <c r="BB568" s="204"/>
      <c r="BC568" s="204"/>
      <c r="BD568" s="204"/>
      <c r="BE568" s="204"/>
      <c r="BF568" s="204"/>
      <c r="BG568" s="204"/>
      <c r="BH568" s="204"/>
      <c r="BI568" s="204"/>
      <c r="BJ568" s="204"/>
      <c r="BK568" s="204"/>
      <c r="BL568" s="204"/>
      <c r="BM568" s="205">
        <v>16</v>
      </c>
    </row>
    <row r="569" spans="1:65">
      <c r="A569" s="29"/>
      <c r="B569" s="3" t="s">
        <v>181</v>
      </c>
      <c r="C569" s="28"/>
      <c r="D569" s="206">
        <v>11.1</v>
      </c>
      <c r="E569" s="203"/>
      <c r="F569" s="204"/>
      <c r="G569" s="204"/>
      <c r="H569" s="204"/>
      <c r="I569" s="204"/>
      <c r="J569" s="204"/>
      <c r="K569" s="204"/>
      <c r="L569" s="204"/>
      <c r="M569" s="204"/>
      <c r="N569" s="204"/>
      <c r="O569" s="204"/>
      <c r="P569" s="204"/>
      <c r="Q569" s="204"/>
      <c r="R569" s="204"/>
      <c r="S569" s="204"/>
      <c r="T569" s="204"/>
      <c r="U569" s="204"/>
      <c r="V569" s="204"/>
      <c r="W569" s="204"/>
      <c r="X569" s="204"/>
      <c r="Y569" s="204"/>
      <c r="Z569" s="204"/>
      <c r="AA569" s="204"/>
      <c r="AB569" s="204"/>
      <c r="AC569" s="204"/>
      <c r="AD569" s="204"/>
      <c r="AE569" s="204"/>
      <c r="AF569" s="204"/>
      <c r="AG569" s="204"/>
      <c r="AH569" s="204"/>
      <c r="AI569" s="204"/>
      <c r="AJ569" s="204"/>
      <c r="AK569" s="204"/>
      <c r="AL569" s="204"/>
      <c r="AM569" s="204"/>
      <c r="AN569" s="204"/>
      <c r="AO569" s="204"/>
      <c r="AP569" s="204"/>
      <c r="AQ569" s="204"/>
      <c r="AR569" s="204"/>
      <c r="AS569" s="204"/>
      <c r="AT569" s="204"/>
      <c r="AU569" s="204"/>
      <c r="AV569" s="204"/>
      <c r="AW569" s="204"/>
      <c r="AX569" s="204"/>
      <c r="AY569" s="204"/>
      <c r="AZ569" s="204"/>
      <c r="BA569" s="204"/>
      <c r="BB569" s="204"/>
      <c r="BC569" s="204"/>
      <c r="BD569" s="204"/>
      <c r="BE569" s="204"/>
      <c r="BF569" s="204"/>
      <c r="BG569" s="204"/>
      <c r="BH569" s="204"/>
      <c r="BI569" s="204"/>
      <c r="BJ569" s="204"/>
      <c r="BK569" s="204"/>
      <c r="BL569" s="204"/>
      <c r="BM569" s="205">
        <v>11.1</v>
      </c>
    </row>
    <row r="570" spans="1:65">
      <c r="A570" s="29"/>
      <c r="B570" s="3" t="s">
        <v>182</v>
      </c>
      <c r="C570" s="28"/>
      <c r="D570" s="206">
        <v>0.141421356237309</v>
      </c>
      <c r="E570" s="203"/>
      <c r="F570" s="204"/>
      <c r="G570" s="204"/>
      <c r="H570" s="204"/>
      <c r="I570" s="204"/>
      <c r="J570" s="204"/>
      <c r="K570" s="204"/>
      <c r="L570" s="204"/>
      <c r="M570" s="204"/>
      <c r="N570" s="204"/>
      <c r="O570" s="204"/>
      <c r="P570" s="204"/>
      <c r="Q570" s="204"/>
      <c r="R570" s="204"/>
      <c r="S570" s="204"/>
      <c r="T570" s="204"/>
      <c r="U570" s="204"/>
      <c r="V570" s="204"/>
      <c r="W570" s="204"/>
      <c r="X570" s="204"/>
      <c r="Y570" s="204"/>
      <c r="Z570" s="204"/>
      <c r="AA570" s="204"/>
      <c r="AB570" s="204"/>
      <c r="AC570" s="204"/>
      <c r="AD570" s="204"/>
      <c r="AE570" s="204"/>
      <c r="AF570" s="204"/>
      <c r="AG570" s="204"/>
      <c r="AH570" s="204"/>
      <c r="AI570" s="204"/>
      <c r="AJ570" s="204"/>
      <c r="AK570" s="204"/>
      <c r="AL570" s="204"/>
      <c r="AM570" s="204"/>
      <c r="AN570" s="204"/>
      <c r="AO570" s="204"/>
      <c r="AP570" s="204"/>
      <c r="AQ570" s="204"/>
      <c r="AR570" s="204"/>
      <c r="AS570" s="204"/>
      <c r="AT570" s="204"/>
      <c r="AU570" s="204"/>
      <c r="AV570" s="204"/>
      <c r="AW570" s="204"/>
      <c r="AX570" s="204"/>
      <c r="AY570" s="204"/>
      <c r="AZ570" s="204"/>
      <c r="BA570" s="204"/>
      <c r="BB570" s="204"/>
      <c r="BC570" s="204"/>
      <c r="BD570" s="204"/>
      <c r="BE570" s="204"/>
      <c r="BF570" s="204"/>
      <c r="BG570" s="204"/>
      <c r="BH570" s="204"/>
      <c r="BI570" s="204"/>
      <c r="BJ570" s="204"/>
      <c r="BK570" s="204"/>
      <c r="BL570" s="204"/>
      <c r="BM570" s="205">
        <v>22</v>
      </c>
    </row>
    <row r="571" spans="1:65">
      <c r="A571" s="29"/>
      <c r="B571" s="3" t="s">
        <v>75</v>
      </c>
      <c r="C571" s="28"/>
      <c r="D571" s="13">
        <v>1.2740662724081893E-2</v>
      </c>
      <c r="E571" s="14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49"/>
    </row>
    <row r="572" spans="1:65">
      <c r="A572" s="29"/>
      <c r="B572" s="3" t="s">
        <v>183</v>
      </c>
      <c r="C572" s="28"/>
      <c r="D572" s="13">
        <v>0</v>
      </c>
      <c r="E572" s="14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49"/>
    </row>
    <row r="573" spans="1:65">
      <c r="A573" s="29"/>
      <c r="B573" s="44" t="s">
        <v>184</v>
      </c>
      <c r="C573" s="45"/>
      <c r="D573" s="43" t="s">
        <v>185</v>
      </c>
      <c r="E573" s="14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49"/>
    </row>
    <row r="574" spans="1:65">
      <c r="B574" s="30"/>
      <c r="C574" s="20"/>
      <c r="D574" s="20"/>
      <c r="BM574" s="49"/>
    </row>
    <row r="575" spans="1:65" ht="15">
      <c r="B575" s="8" t="s">
        <v>300</v>
      </c>
      <c r="BM575" s="27" t="s">
        <v>194</v>
      </c>
    </row>
    <row r="576" spans="1:65" ht="15">
      <c r="A576" s="24" t="s">
        <v>52</v>
      </c>
      <c r="B576" s="18" t="s">
        <v>95</v>
      </c>
      <c r="C576" s="15" t="s">
        <v>96</v>
      </c>
      <c r="D576" s="16" t="s">
        <v>186</v>
      </c>
      <c r="E576" s="14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27">
        <v>1</v>
      </c>
    </row>
    <row r="577" spans="1:65">
      <c r="A577" s="29"/>
      <c r="B577" s="19" t="s">
        <v>144</v>
      </c>
      <c r="C577" s="9" t="s">
        <v>144</v>
      </c>
      <c r="D577" s="10" t="s">
        <v>97</v>
      </c>
      <c r="E577" s="14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27" t="s">
        <v>1</v>
      </c>
    </row>
    <row r="578" spans="1:65">
      <c r="A578" s="29"/>
      <c r="B578" s="19"/>
      <c r="C578" s="9"/>
      <c r="D578" s="10" t="s">
        <v>196</v>
      </c>
      <c r="E578" s="14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7">
        <v>3</v>
      </c>
    </row>
    <row r="579" spans="1:65">
      <c r="A579" s="29"/>
      <c r="B579" s="19"/>
      <c r="C579" s="9"/>
      <c r="D579" s="25"/>
      <c r="E579" s="14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7">
        <v>3</v>
      </c>
    </row>
    <row r="580" spans="1:65">
      <c r="A580" s="29"/>
      <c r="B580" s="18">
        <v>1</v>
      </c>
      <c r="C580" s="14">
        <v>1</v>
      </c>
      <c r="D580" s="188">
        <v>0.71000000000000008</v>
      </c>
      <c r="E580" s="189"/>
      <c r="F580" s="190"/>
      <c r="G580" s="190"/>
      <c r="H580" s="190"/>
      <c r="I580" s="190"/>
      <c r="J580" s="190"/>
      <c r="K580" s="190"/>
      <c r="L580" s="190"/>
      <c r="M580" s="190"/>
      <c r="N580" s="190"/>
      <c r="O580" s="190"/>
      <c r="P580" s="190"/>
      <c r="Q580" s="190"/>
      <c r="R580" s="190"/>
      <c r="S580" s="190"/>
      <c r="T580" s="190"/>
      <c r="U580" s="190"/>
      <c r="V580" s="190"/>
      <c r="W580" s="190"/>
      <c r="X580" s="190"/>
      <c r="Y580" s="190"/>
      <c r="Z580" s="190"/>
      <c r="AA580" s="190"/>
      <c r="AB580" s="190"/>
      <c r="AC580" s="190"/>
      <c r="AD580" s="190"/>
      <c r="AE580" s="190"/>
      <c r="AF580" s="190"/>
      <c r="AG580" s="190"/>
      <c r="AH580" s="190"/>
      <c r="AI580" s="190"/>
      <c r="AJ580" s="190"/>
      <c r="AK580" s="190"/>
      <c r="AL580" s="190"/>
      <c r="AM580" s="190"/>
      <c r="AN580" s="190"/>
      <c r="AO580" s="190"/>
      <c r="AP580" s="190"/>
      <c r="AQ580" s="190"/>
      <c r="AR580" s="190"/>
      <c r="AS580" s="190"/>
      <c r="AT580" s="190"/>
      <c r="AU580" s="190"/>
      <c r="AV580" s="190"/>
      <c r="AW580" s="190"/>
      <c r="AX580" s="190"/>
      <c r="AY580" s="190"/>
      <c r="AZ580" s="190"/>
      <c r="BA580" s="190"/>
      <c r="BB580" s="190"/>
      <c r="BC580" s="190"/>
      <c r="BD580" s="190"/>
      <c r="BE580" s="190"/>
      <c r="BF580" s="190"/>
      <c r="BG580" s="190"/>
      <c r="BH580" s="190"/>
      <c r="BI580" s="190"/>
      <c r="BJ580" s="190"/>
      <c r="BK580" s="190"/>
      <c r="BL580" s="190"/>
      <c r="BM580" s="191">
        <v>1</v>
      </c>
    </row>
    <row r="581" spans="1:65">
      <c r="A581" s="29"/>
      <c r="B581" s="19">
        <v>1</v>
      </c>
      <c r="C581" s="9">
        <v>2</v>
      </c>
      <c r="D581" s="23">
        <v>0.73099999999999998</v>
      </c>
      <c r="E581" s="189"/>
      <c r="F581" s="190"/>
      <c r="G581" s="190"/>
      <c r="H581" s="190"/>
      <c r="I581" s="190"/>
      <c r="J581" s="190"/>
      <c r="K581" s="190"/>
      <c r="L581" s="190"/>
      <c r="M581" s="190"/>
      <c r="N581" s="190"/>
      <c r="O581" s="190"/>
      <c r="P581" s="190"/>
      <c r="Q581" s="190"/>
      <c r="R581" s="190"/>
      <c r="S581" s="190"/>
      <c r="T581" s="190"/>
      <c r="U581" s="190"/>
      <c r="V581" s="190"/>
      <c r="W581" s="190"/>
      <c r="X581" s="190"/>
      <c r="Y581" s="190"/>
      <c r="Z581" s="190"/>
      <c r="AA581" s="190"/>
      <c r="AB581" s="190"/>
      <c r="AC581" s="190"/>
      <c r="AD581" s="190"/>
      <c r="AE581" s="190"/>
      <c r="AF581" s="190"/>
      <c r="AG581" s="190"/>
      <c r="AH581" s="190"/>
      <c r="AI581" s="190"/>
      <c r="AJ581" s="190"/>
      <c r="AK581" s="190"/>
      <c r="AL581" s="190"/>
      <c r="AM581" s="190"/>
      <c r="AN581" s="190"/>
      <c r="AO581" s="190"/>
      <c r="AP581" s="190"/>
      <c r="AQ581" s="190"/>
      <c r="AR581" s="190"/>
      <c r="AS581" s="190"/>
      <c r="AT581" s="190"/>
      <c r="AU581" s="190"/>
      <c r="AV581" s="190"/>
      <c r="AW581" s="190"/>
      <c r="AX581" s="190"/>
      <c r="AY581" s="190"/>
      <c r="AZ581" s="190"/>
      <c r="BA581" s="190"/>
      <c r="BB581" s="190"/>
      <c r="BC581" s="190"/>
      <c r="BD581" s="190"/>
      <c r="BE581" s="190"/>
      <c r="BF581" s="190"/>
      <c r="BG581" s="190"/>
      <c r="BH581" s="190"/>
      <c r="BI581" s="190"/>
      <c r="BJ581" s="190"/>
      <c r="BK581" s="190"/>
      <c r="BL581" s="190"/>
      <c r="BM581" s="191">
        <v>17</v>
      </c>
    </row>
    <row r="582" spans="1:65">
      <c r="A582" s="29"/>
      <c r="B582" s="20" t="s">
        <v>180</v>
      </c>
      <c r="C582" s="12"/>
      <c r="D582" s="193">
        <v>0.72050000000000003</v>
      </c>
      <c r="E582" s="189"/>
      <c r="F582" s="190"/>
      <c r="G582" s="190"/>
      <c r="H582" s="190"/>
      <c r="I582" s="190"/>
      <c r="J582" s="190"/>
      <c r="K582" s="190"/>
      <c r="L582" s="190"/>
      <c r="M582" s="190"/>
      <c r="N582" s="190"/>
      <c r="O582" s="190"/>
      <c r="P582" s="190"/>
      <c r="Q582" s="190"/>
      <c r="R582" s="190"/>
      <c r="S582" s="190"/>
      <c r="T582" s="190"/>
      <c r="U582" s="190"/>
      <c r="V582" s="190"/>
      <c r="W582" s="190"/>
      <c r="X582" s="190"/>
      <c r="Y582" s="190"/>
      <c r="Z582" s="190"/>
      <c r="AA582" s="190"/>
      <c r="AB582" s="190"/>
      <c r="AC582" s="190"/>
      <c r="AD582" s="190"/>
      <c r="AE582" s="190"/>
      <c r="AF582" s="190"/>
      <c r="AG582" s="190"/>
      <c r="AH582" s="190"/>
      <c r="AI582" s="190"/>
      <c r="AJ582" s="190"/>
      <c r="AK582" s="190"/>
      <c r="AL582" s="190"/>
      <c r="AM582" s="190"/>
      <c r="AN582" s="190"/>
      <c r="AO582" s="190"/>
      <c r="AP582" s="190"/>
      <c r="AQ582" s="190"/>
      <c r="AR582" s="190"/>
      <c r="AS582" s="190"/>
      <c r="AT582" s="190"/>
      <c r="AU582" s="190"/>
      <c r="AV582" s="190"/>
      <c r="AW582" s="190"/>
      <c r="AX582" s="190"/>
      <c r="AY582" s="190"/>
      <c r="AZ582" s="190"/>
      <c r="BA582" s="190"/>
      <c r="BB582" s="190"/>
      <c r="BC582" s="190"/>
      <c r="BD582" s="190"/>
      <c r="BE582" s="190"/>
      <c r="BF582" s="190"/>
      <c r="BG582" s="190"/>
      <c r="BH582" s="190"/>
      <c r="BI582" s="190"/>
      <c r="BJ582" s="190"/>
      <c r="BK582" s="190"/>
      <c r="BL582" s="190"/>
      <c r="BM582" s="191">
        <v>16</v>
      </c>
    </row>
    <row r="583" spans="1:65">
      <c r="A583" s="29"/>
      <c r="B583" s="3" t="s">
        <v>181</v>
      </c>
      <c r="C583" s="28"/>
      <c r="D583" s="23">
        <v>0.72050000000000003</v>
      </c>
      <c r="E583" s="189"/>
      <c r="F583" s="190"/>
      <c r="G583" s="190"/>
      <c r="H583" s="190"/>
      <c r="I583" s="190"/>
      <c r="J583" s="190"/>
      <c r="K583" s="190"/>
      <c r="L583" s="190"/>
      <c r="M583" s="190"/>
      <c r="N583" s="190"/>
      <c r="O583" s="190"/>
      <c r="P583" s="190"/>
      <c r="Q583" s="190"/>
      <c r="R583" s="190"/>
      <c r="S583" s="190"/>
      <c r="T583" s="190"/>
      <c r="U583" s="190"/>
      <c r="V583" s="190"/>
      <c r="W583" s="190"/>
      <c r="X583" s="190"/>
      <c r="Y583" s="190"/>
      <c r="Z583" s="190"/>
      <c r="AA583" s="190"/>
      <c r="AB583" s="190"/>
      <c r="AC583" s="190"/>
      <c r="AD583" s="190"/>
      <c r="AE583" s="190"/>
      <c r="AF583" s="190"/>
      <c r="AG583" s="190"/>
      <c r="AH583" s="190"/>
      <c r="AI583" s="190"/>
      <c r="AJ583" s="190"/>
      <c r="AK583" s="190"/>
      <c r="AL583" s="190"/>
      <c r="AM583" s="190"/>
      <c r="AN583" s="190"/>
      <c r="AO583" s="190"/>
      <c r="AP583" s="190"/>
      <c r="AQ583" s="190"/>
      <c r="AR583" s="190"/>
      <c r="AS583" s="190"/>
      <c r="AT583" s="190"/>
      <c r="AU583" s="190"/>
      <c r="AV583" s="190"/>
      <c r="AW583" s="190"/>
      <c r="AX583" s="190"/>
      <c r="AY583" s="190"/>
      <c r="AZ583" s="190"/>
      <c r="BA583" s="190"/>
      <c r="BB583" s="190"/>
      <c r="BC583" s="190"/>
      <c r="BD583" s="190"/>
      <c r="BE583" s="190"/>
      <c r="BF583" s="190"/>
      <c r="BG583" s="190"/>
      <c r="BH583" s="190"/>
      <c r="BI583" s="190"/>
      <c r="BJ583" s="190"/>
      <c r="BK583" s="190"/>
      <c r="BL583" s="190"/>
      <c r="BM583" s="191">
        <v>0.72050000000000003</v>
      </c>
    </row>
    <row r="584" spans="1:65">
      <c r="A584" s="29"/>
      <c r="B584" s="3" t="s">
        <v>182</v>
      </c>
      <c r="C584" s="28"/>
      <c r="D584" s="23">
        <v>1.4849242404917433E-2</v>
      </c>
      <c r="E584" s="189"/>
      <c r="F584" s="190"/>
      <c r="G584" s="190"/>
      <c r="H584" s="190"/>
      <c r="I584" s="190"/>
      <c r="J584" s="190"/>
      <c r="K584" s="190"/>
      <c r="L584" s="190"/>
      <c r="M584" s="190"/>
      <c r="N584" s="190"/>
      <c r="O584" s="190"/>
      <c r="P584" s="190"/>
      <c r="Q584" s="190"/>
      <c r="R584" s="190"/>
      <c r="S584" s="190"/>
      <c r="T584" s="190"/>
      <c r="U584" s="190"/>
      <c r="V584" s="190"/>
      <c r="W584" s="190"/>
      <c r="X584" s="190"/>
      <c r="Y584" s="190"/>
      <c r="Z584" s="190"/>
      <c r="AA584" s="190"/>
      <c r="AB584" s="190"/>
      <c r="AC584" s="190"/>
      <c r="AD584" s="190"/>
      <c r="AE584" s="190"/>
      <c r="AF584" s="190"/>
      <c r="AG584" s="190"/>
      <c r="AH584" s="190"/>
      <c r="AI584" s="190"/>
      <c r="AJ584" s="190"/>
      <c r="AK584" s="190"/>
      <c r="AL584" s="190"/>
      <c r="AM584" s="190"/>
      <c r="AN584" s="190"/>
      <c r="AO584" s="190"/>
      <c r="AP584" s="190"/>
      <c r="AQ584" s="190"/>
      <c r="AR584" s="190"/>
      <c r="AS584" s="190"/>
      <c r="AT584" s="190"/>
      <c r="AU584" s="190"/>
      <c r="AV584" s="190"/>
      <c r="AW584" s="190"/>
      <c r="AX584" s="190"/>
      <c r="AY584" s="190"/>
      <c r="AZ584" s="190"/>
      <c r="BA584" s="190"/>
      <c r="BB584" s="190"/>
      <c r="BC584" s="190"/>
      <c r="BD584" s="190"/>
      <c r="BE584" s="190"/>
      <c r="BF584" s="190"/>
      <c r="BG584" s="190"/>
      <c r="BH584" s="190"/>
      <c r="BI584" s="190"/>
      <c r="BJ584" s="190"/>
      <c r="BK584" s="190"/>
      <c r="BL584" s="190"/>
      <c r="BM584" s="191">
        <v>23</v>
      </c>
    </row>
    <row r="585" spans="1:65">
      <c r="A585" s="29"/>
      <c r="B585" s="3" t="s">
        <v>75</v>
      </c>
      <c r="C585" s="28"/>
      <c r="D585" s="13">
        <v>2.060963553770636E-2</v>
      </c>
      <c r="E585" s="14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49"/>
    </row>
    <row r="586" spans="1:65">
      <c r="A586" s="29"/>
      <c r="B586" s="3" t="s">
        <v>183</v>
      </c>
      <c r="C586" s="28"/>
      <c r="D586" s="13">
        <v>0</v>
      </c>
      <c r="E586" s="14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49"/>
    </row>
    <row r="587" spans="1:65">
      <c r="A587" s="29"/>
      <c r="B587" s="44" t="s">
        <v>184</v>
      </c>
      <c r="C587" s="45"/>
      <c r="D587" s="43" t="s">
        <v>185</v>
      </c>
      <c r="E587" s="14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49"/>
    </row>
    <row r="588" spans="1:65">
      <c r="B588" s="30"/>
      <c r="C588" s="20"/>
      <c r="D588" s="20"/>
      <c r="BM588" s="49"/>
    </row>
    <row r="589" spans="1:65" ht="15">
      <c r="B589" s="8" t="s">
        <v>301</v>
      </c>
      <c r="BM589" s="27" t="s">
        <v>194</v>
      </c>
    </row>
    <row r="590" spans="1:65" ht="15">
      <c r="A590" s="24" t="s">
        <v>53</v>
      </c>
      <c r="B590" s="18" t="s">
        <v>95</v>
      </c>
      <c r="C590" s="15" t="s">
        <v>96</v>
      </c>
      <c r="D590" s="16" t="s">
        <v>186</v>
      </c>
      <c r="E590" s="14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7">
        <v>1</v>
      </c>
    </row>
    <row r="591" spans="1:65">
      <c r="A591" s="29"/>
      <c r="B591" s="19" t="s">
        <v>144</v>
      </c>
      <c r="C591" s="9" t="s">
        <v>144</v>
      </c>
      <c r="D591" s="10" t="s">
        <v>97</v>
      </c>
      <c r="E591" s="14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7" t="s">
        <v>3</v>
      </c>
    </row>
    <row r="592" spans="1:65">
      <c r="A592" s="29"/>
      <c r="B592" s="19"/>
      <c r="C592" s="9"/>
      <c r="D592" s="10" t="s">
        <v>196</v>
      </c>
      <c r="E592" s="14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7">
        <v>2</v>
      </c>
    </row>
    <row r="593" spans="1:65">
      <c r="A593" s="29"/>
      <c r="B593" s="19"/>
      <c r="C593" s="9"/>
      <c r="D593" s="25"/>
      <c r="E593" s="14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7">
        <v>2</v>
      </c>
    </row>
    <row r="594" spans="1:65">
      <c r="A594" s="29"/>
      <c r="B594" s="18">
        <v>1</v>
      </c>
      <c r="C594" s="14">
        <v>1</v>
      </c>
      <c r="D594" s="21">
        <v>0.2</v>
      </c>
      <c r="E594" s="14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27">
        <v>1</v>
      </c>
    </row>
    <row r="595" spans="1:65">
      <c r="A595" s="29"/>
      <c r="B595" s="19">
        <v>1</v>
      </c>
      <c r="C595" s="9">
        <v>2</v>
      </c>
      <c r="D595" s="11">
        <v>0.2</v>
      </c>
      <c r="E595" s="14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27">
        <v>18</v>
      </c>
    </row>
    <row r="596" spans="1:65">
      <c r="A596" s="29"/>
      <c r="B596" s="20" t="s">
        <v>180</v>
      </c>
      <c r="C596" s="12"/>
      <c r="D596" s="22">
        <v>0.2</v>
      </c>
      <c r="E596" s="14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7">
        <v>16</v>
      </c>
    </row>
    <row r="597" spans="1:65">
      <c r="A597" s="29"/>
      <c r="B597" s="3" t="s">
        <v>181</v>
      </c>
      <c r="C597" s="28"/>
      <c r="D597" s="11">
        <v>0.2</v>
      </c>
      <c r="E597" s="14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27">
        <v>0.2</v>
      </c>
    </row>
    <row r="598" spans="1:65">
      <c r="A598" s="29"/>
      <c r="B598" s="3" t="s">
        <v>182</v>
      </c>
      <c r="C598" s="28"/>
      <c r="D598" s="23">
        <v>0</v>
      </c>
      <c r="E598" s="14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27">
        <v>24</v>
      </c>
    </row>
    <row r="599" spans="1:65">
      <c r="A599" s="29"/>
      <c r="B599" s="3" t="s">
        <v>75</v>
      </c>
      <c r="C599" s="28"/>
      <c r="D599" s="13">
        <v>0</v>
      </c>
      <c r="E599" s="14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49"/>
    </row>
    <row r="600" spans="1:65">
      <c r="A600" s="29"/>
      <c r="B600" s="3" t="s">
        <v>183</v>
      </c>
      <c r="C600" s="28"/>
      <c r="D600" s="13">
        <v>0</v>
      </c>
      <c r="E600" s="14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49"/>
    </row>
    <row r="601" spans="1:65">
      <c r="A601" s="29"/>
      <c r="B601" s="44" t="s">
        <v>184</v>
      </c>
      <c r="C601" s="45"/>
      <c r="D601" s="43" t="s">
        <v>185</v>
      </c>
      <c r="E601" s="14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49"/>
    </row>
    <row r="602" spans="1:65">
      <c r="B602" s="30"/>
      <c r="C602" s="20"/>
      <c r="D602" s="20"/>
      <c r="BM602" s="49"/>
    </row>
    <row r="603" spans="1:65" ht="15">
      <c r="B603" s="8" t="s">
        <v>302</v>
      </c>
      <c r="BM603" s="27" t="s">
        <v>194</v>
      </c>
    </row>
    <row r="604" spans="1:65" ht="15">
      <c r="A604" s="24" t="s">
        <v>54</v>
      </c>
      <c r="B604" s="18" t="s">
        <v>95</v>
      </c>
      <c r="C604" s="15" t="s">
        <v>96</v>
      </c>
      <c r="D604" s="16" t="s">
        <v>186</v>
      </c>
      <c r="E604" s="14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7">
        <v>1</v>
      </c>
    </row>
    <row r="605" spans="1:65">
      <c r="A605" s="29"/>
      <c r="B605" s="19" t="s">
        <v>144</v>
      </c>
      <c r="C605" s="9" t="s">
        <v>144</v>
      </c>
      <c r="D605" s="10" t="s">
        <v>97</v>
      </c>
      <c r="E605" s="14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7" t="s">
        <v>3</v>
      </c>
    </row>
    <row r="606" spans="1:65">
      <c r="A606" s="29"/>
      <c r="B606" s="19"/>
      <c r="C606" s="9"/>
      <c r="D606" s="10" t="s">
        <v>196</v>
      </c>
      <c r="E606" s="14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7">
        <v>2</v>
      </c>
    </row>
    <row r="607" spans="1:65">
      <c r="A607" s="29"/>
      <c r="B607" s="19"/>
      <c r="C607" s="9"/>
      <c r="D607" s="25"/>
      <c r="E607" s="14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7">
        <v>2</v>
      </c>
    </row>
    <row r="608" spans="1:65">
      <c r="A608" s="29"/>
      <c r="B608" s="18">
        <v>1</v>
      </c>
      <c r="C608" s="14">
        <v>1</v>
      </c>
      <c r="D608" s="21">
        <v>0.44</v>
      </c>
      <c r="E608" s="14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7">
        <v>1</v>
      </c>
    </row>
    <row r="609" spans="1:65">
      <c r="A609" s="29"/>
      <c r="B609" s="19">
        <v>1</v>
      </c>
      <c r="C609" s="9">
        <v>2</v>
      </c>
      <c r="D609" s="11">
        <v>0.46</v>
      </c>
      <c r="E609" s="14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7">
        <v>19</v>
      </c>
    </row>
    <row r="610" spans="1:65">
      <c r="A610" s="29"/>
      <c r="B610" s="20" t="s">
        <v>180</v>
      </c>
      <c r="C610" s="12"/>
      <c r="D610" s="22">
        <v>0.45</v>
      </c>
      <c r="E610" s="14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27">
        <v>16</v>
      </c>
    </row>
    <row r="611" spans="1:65">
      <c r="A611" s="29"/>
      <c r="B611" s="3" t="s">
        <v>181</v>
      </c>
      <c r="C611" s="28"/>
      <c r="D611" s="11">
        <v>0.45</v>
      </c>
      <c r="E611" s="14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27">
        <v>0.45</v>
      </c>
    </row>
    <row r="612" spans="1:65">
      <c r="A612" s="29"/>
      <c r="B612" s="3" t="s">
        <v>182</v>
      </c>
      <c r="C612" s="28"/>
      <c r="D612" s="23">
        <v>1.4142135623730963E-2</v>
      </c>
      <c r="E612" s="14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27">
        <v>25</v>
      </c>
    </row>
    <row r="613" spans="1:65">
      <c r="A613" s="29"/>
      <c r="B613" s="3" t="s">
        <v>75</v>
      </c>
      <c r="C613" s="28"/>
      <c r="D613" s="13">
        <v>3.1426968052735475E-2</v>
      </c>
      <c r="E613" s="14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49"/>
    </row>
    <row r="614" spans="1:65">
      <c r="A614" s="29"/>
      <c r="B614" s="3" t="s">
        <v>183</v>
      </c>
      <c r="C614" s="28"/>
      <c r="D614" s="13">
        <v>0</v>
      </c>
      <c r="E614" s="14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49"/>
    </row>
    <row r="615" spans="1:65">
      <c r="A615" s="29"/>
      <c r="B615" s="44" t="s">
        <v>184</v>
      </c>
      <c r="C615" s="45"/>
      <c r="D615" s="43" t="s">
        <v>185</v>
      </c>
      <c r="E615" s="14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49"/>
    </row>
    <row r="616" spans="1:65">
      <c r="B616" s="30"/>
      <c r="C616" s="20"/>
      <c r="D616" s="20"/>
      <c r="BM616" s="49"/>
    </row>
    <row r="617" spans="1:65" ht="15">
      <c r="B617" s="8" t="s">
        <v>303</v>
      </c>
      <c r="BM617" s="27" t="s">
        <v>194</v>
      </c>
    </row>
    <row r="618" spans="1:65" ht="15">
      <c r="A618" s="24" t="s">
        <v>31</v>
      </c>
      <c r="B618" s="18" t="s">
        <v>95</v>
      </c>
      <c r="C618" s="15" t="s">
        <v>96</v>
      </c>
      <c r="D618" s="16" t="s">
        <v>186</v>
      </c>
      <c r="E618" s="14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27">
        <v>1</v>
      </c>
    </row>
    <row r="619" spans="1:65">
      <c r="A619" s="29"/>
      <c r="B619" s="19" t="s">
        <v>144</v>
      </c>
      <c r="C619" s="9" t="s">
        <v>144</v>
      </c>
      <c r="D619" s="10" t="s">
        <v>97</v>
      </c>
      <c r="E619" s="14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27" t="s">
        <v>3</v>
      </c>
    </row>
    <row r="620" spans="1:65">
      <c r="A620" s="29"/>
      <c r="B620" s="19"/>
      <c r="C620" s="9"/>
      <c r="D620" s="10" t="s">
        <v>196</v>
      </c>
      <c r="E620" s="14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27">
        <v>2</v>
      </c>
    </row>
    <row r="621" spans="1:65">
      <c r="A621" s="29"/>
      <c r="B621" s="19"/>
      <c r="C621" s="9"/>
      <c r="D621" s="25"/>
      <c r="E621" s="14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27">
        <v>2</v>
      </c>
    </row>
    <row r="622" spans="1:65">
      <c r="A622" s="29"/>
      <c r="B622" s="18">
        <v>1</v>
      </c>
      <c r="C622" s="14">
        <v>1</v>
      </c>
      <c r="D622" s="21">
        <v>2.31</v>
      </c>
      <c r="E622" s="14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27">
        <v>1</v>
      </c>
    </row>
    <row r="623" spans="1:65">
      <c r="A623" s="29"/>
      <c r="B623" s="19">
        <v>1</v>
      </c>
      <c r="C623" s="9">
        <v>2</v>
      </c>
      <c r="D623" s="11">
        <v>2.4</v>
      </c>
      <c r="E623" s="14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27">
        <v>20</v>
      </c>
    </row>
    <row r="624" spans="1:65">
      <c r="A624" s="29"/>
      <c r="B624" s="20" t="s">
        <v>180</v>
      </c>
      <c r="C624" s="12"/>
      <c r="D624" s="22">
        <v>2.355</v>
      </c>
      <c r="E624" s="14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27">
        <v>16</v>
      </c>
    </row>
    <row r="625" spans="1:65">
      <c r="A625" s="29"/>
      <c r="B625" s="3" t="s">
        <v>181</v>
      </c>
      <c r="C625" s="28"/>
      <c r="D625" s="11">
        <v>2.355</v>
      </c>
      <c r="E625" s="14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27">
        <v>2.355</v>
      </c>
    </row>
    <row r="626" spans="1:65">
      <c r="A626" s="29"/>
      <c r="B626" s="3" t="s">
        <v>182</v>
      </c>
      <c r="C626" s="28"/>
      <c r="D626" s="23">
        <v>6.3639610306789177E-2</v>
      </c>
      <c r="E626" s="14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27">
        <v>26</v>
      </c>
    </row>
    <row r="627" spans="1:65">
      <c r="A627" s="29"/>
      <c r="B627" s="3" t="s">
        <v>75</v>
      </c>
      <c r="C627" s="28"/>
      <c r="D627" s="13">
        <v>2.7023189089931711E-2</v>
      </c>
      <c r="E627" s="14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49"/>
    </row>
    <row r="628" spans="1:65">
      <c r="A628" s="29"/>
      <c r="B628" s="3" t="s">
        <v>183</v>
      </c>
      <c r="C628" s="28"/>
      <c r="D628" s="13">
        <v>0</v>
      </c>
      <c r="E628" s="14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49"/>
    </row>
    <row r="629" spans="1:65">
      <c r="A629" s="29"/>
      <c r="B629" s="44" t="s">
        <v>184</v>
      </c>
      <c r="C629" s="45"/>
      <c r="D629" s="43" t="s">
        <v>185</v>
      </c>
      <c r="E629" s="14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49"/>
    </row>
    <row r="630" spans="1:65">
      <c r="B630" s="30"/>
      <c r="C630" s="20"/>
      <c r="D630" s="20"/>
      <c r="BM630" s="49"/>
    </row>
    <row r="631" spans="1:65" ht="15">
      <c r="B631" s="8" t="s">
        <v>304</v>
      </c>
      <c r="BM631" s="27" t="s">
        <v>194</v>
      </c>
    </row>
    <row r="632" spans="1:65" ht="15">
      <c r="A632" s="24" t="s">
        <v>55</v>
      </c>
      <c r="B632" s="18" t="s">
        <v>95</v>
      </c>
      <c r="C632" s="15" t="s">
        <v>96</v>
      </c>
      <c r="D632" s="16" t="s">
        <v>186</v>
      </c>
      <c r="E632" s="14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7">
        <v>1</v>
      </c>
    </row>
    <row r="633" spans="1:65">
      <c r="A633" s="29"/>
      <c r="B633" s="19" t="s">
        <v>144</v>
      </c>
      <c r="C633" s="9" t="s">
        <v>144</v>
      </c>
      <c r="D633" s="10" t="s">
        <v>97</v>
      </c>
      <c r="E633" s="14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27" t="s">
        <v>3</v>
      </c>
    </row>
    <row r="634" spans="1:65">
      <c r="A634" s="29"/>
      <c r="B634" s="19"/>
      <c r="C634" s="9"/>
      <c r="D634" s="10" t="s">
        <v>196</v>
      </c>
      <c r="E634" s="14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27">
        <v>0</v>
      </c>
    </row>
    <row r="635" spans="1:65">
      <c r="A635" s="29"/>
      <c r="B635" s="19"/>
      <c r="C635" s="9"/>
      <c r="D635" s="25"/>
      <c r="E635" s="14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27">
        <v>0</v>
      </c>
    </row>
    <row r="636" spans="1:65">
      <c r="A636" s="29"/>
      <c r="B636" s="18">
        <v>1</v>
      </c>
      <c r="C636" s="14">
        <v>1</v>
      </c>
      <c r="D636" s="196">
        <v>133</v>
      </c>
      <c r="E636" s="197"/>
      <c r="F636" s="198"/>
      <c r="G636" s="198"/>
      <c r="H636" s="198"/>
      <c r="I636" s="198"/>
      <c r="J636" s="198"/>
      <c r="K636" s="198"/>
      <c r="L636" s="198"/>
      <c r="M636" s="198"/>
      <c r="N636" s="198"/>
      <c r="O636" s="198"/>
      <c r="P636" s="198"/>
      <c r="Q636" s="198"/>
      <c r="R636" s="198"/>
      <c r="S636" s="198"/>
      <c r="T636" s="198"/>
      <c r="U636" s="198"/>
      <c r="V636" s="198"/>
      <c r="W636" s="198"/>
      <c r="X636" s="198"/>
      <c r="Y636" s="198"/>
      <c r="Z636" s="198"/>
      <c r="AA636" s="198"/>
      <c r="AB636" s="198"/>
      <c r="AC636" s="198"/>
      <c r="AD636" s="198"/>
      <c r="AE636" s="198"/>
      <c r="AF636" s="198"/>
      <c r="AG636" s="198"/>
      <c r="AH636" s="198"/>
      <c r="AI636" s="198"/>
      <c r="AJ636" s="198"/>
      <c r="AK636" s="198"/>
      <c r="AL636" s="198"/>
      <c r="AM636" s="198"/>
      <c r="AN636" s="198"/>
      <c r="AO636" s="198"/>
      <c r="AP636" s="198"/>
      <c r="AQ636" s="198"/>
      <c r="AR636" s="198"/>
      <c r="AS636" s="198"/>
      <c r="AT636" s="198"/>
      <c r="AU636" s="198"/>
      <c r="AV636" s="198"/>
      <c r="AW636" s="198"/>
      <c r="AX636" s="198"/>
      <c r="AY636" s="198"/>
      <c r="AZ636" s="198"/>
      <c r="BA636" s="198"/>
      <c r="BB636" s="198"/>
      <c r="BC636" s="198"/>
      <c r="BD636" s="198"/>
      <c r="BE636" s="198"/>
      <c r="BF636" s="198"/>
      <c r="BG636" s="198"/>
      <c r="BH636" s="198"/>
      <c r="BI636" s="198"/>
      <c r="BJ636" s="198"/>
      <c r="BK636" s="198"/>
      <c r="BL636" s="198"/>
      <c r="BM636" s="199">
        <v>1</v>
      </c>
    </row>
    <row r="637" spans="1:65">
      <c r="A637" s="29"/>
      <c r="B637" s="19">
        <v>1</v>
      </c>
      <c r="C637" s="9">
        <v>2</v>
      </c>
      <c r="D637" s="200">
        <v>136</v>
      </c>
      <c r="E637" s="197"/>
      <c r="F637" s="198"/>
      <c r="G637" s="198"/>
      <c r="H637" s="198"/>
      <c r="I637" s="198"/>
      <c r="J637" s="198"/>
      <c r="K637" s="198"/>
      <c r="L637" s="198"/>
      <c r="M637" s="198"/>
      <c r="N637" s="198"/>
      <c r="O637" s="198"/>
      <c r="P637" s="198"/>
      <c r="Q637" s="198"/>
      <c r="R637" s="198"/>
      <c r="S637" s="198"/>
      <c r="T637" s="198"/>
      <c r="U637" s="198"/>
      <c r="V637" s="198"/>
      <c r="W637" s="198"/>
      <c r="X637" s="198"/>
      <c r="Y637" s="198"/>
      <c r="Z637" s="198"/>
      <c r="AA637" s="198"/>
      <c r="AB637" s="198"/>
      <c r="AC637" s="198"/>
      <c r="AD637" s="198"/>
      <c r="AE637" s="198"/>
      <c r="AF637" s="198"/>
      <c r="AG637" s="198"/>
      <c r="AH637" s="198"/>
      <c r="AI637" s="198"/>
      <c r="AJ637" s="198"/>
      <c r="AK637" s="198"/>
      <c r="AL637" s="198"/>
      <c r="AM637" s="198"/>
      <c r="AN637" s="198"/>
      <c r="AO637" s="198"/>
      <c r="AP637" s="198"/>
      <c r="AQ637" s="198"/>
      <c r="AR637" s="198"/>
      <c r="AS637" s="198"/>
      <c r="AT637" s="198"/>
      <c r="AU637" s="198"/>
      <c r="AV637" s="198"/>
      <c r="AW637" s="198"/>
      <c r="AX637" s="198"/>
      <c r="AY637" s="198"/>
      <c r="AZ637" s="198"/>
      <c r="BA637" s="198"/>
      <c r="BB637" s="198"/>
      <c r="BC637" s="198"/>
      <c r="BD637" s="198"/>
      <c r="BE637" s="198"/>
      <c r="BF637" s="198"/>
      <c r="BG637" s="198"/>
      <c r="BH637" s="198"/>
      <c r="BI637" s="198"/>
      <c r="BJ637" s="198"/>
      <c r="BK637" s="198"/>
      <c r="BL637" s="198"/>
      <c r="BM637" s="199">
        <v>21</v>
      </c>
    </row>
    <row r="638" spans="1:65">
      <c r="A638" s="29"/>
      <c r="B638" s="20" t="s">
        <v>180</v>
      </c>
      <c r="C638" s="12"/>
      <c r="D638" s="201">
        <v>134.5</v>
      </c>
      <c r="E638" s="197"/>
      <c r="F638" s="198"/>
      <c r="G638" s="198"/>
      <c r="H638" s="198"/>
      <c r="I638" s="198"/>
      <c r="J638" s="198"/>
      <c r="K638" s="198"/>
      <c r="L638" s="198"/>
      <c r="M638" s="198"/>
      <c r="N638" s="198"/>
      <c r="O638" s="198"/>
      <c r="P638" s="198"/>
      <c r="Q638" s="198"/>
      <c r="R638" s="198"/>
      <c r="S638" s="198"/>
      <c r="T638" s="198"/>
      <c r="U638" s="198"/>
      <c r="V638" s="198"/>
      <c r="W638" s="198"/>
      <c r="X638" s="198"/>
      <c r="Y638" s="198"/>
      <c r="Z638" s="198"/>
      <c r="AA638" s="198"/>
      <c r="AB638" s="198"/>
      <c r="AC638" s="198"/>
      <c r="AD638" s="198"/>
      <c r="AE638" s="198"/>
      <c r="AF638" s="198"/>
      <c r="AG638" s="198"/>
      <c r="AH638" s="198"/>
      <c r="AI638" s="198"/>
      <c r="AJ638" s="198"/>
      <c r="AK638" s="198"/>
      <c r="AL638" s="198"/>
      <c r="AM638" s="198"/>
      <c r="AN638" s="198"/>
      <c r="AO638" s="198"/>
      <c r="AP638" s="198"/>
      <c r="AQ638" s="198"/>
      <c r="AR638" s="198"/>
      <c r="AS638" s="198"/>
      <c r="AT638" s="198"/>
      <c r="AU638" s="198"/>
      <c r="AV638" s="198"/>
      <c r="AW638" s="198"/>
      <c r="AX638" s="198"/>
      <c r="AY638" s="198"/>
      <c r="AZ638" s="198"/>
      <c r="BA638" s="198"/>
      <c r="BB638" s="198"/>
      <c r="BC638" s="198"/>
      <c r="BD638" s="198"/>
      <c r="BE638" s="198"/>
      <c r="BF638" s="198"/>
      <c r="BG638" s="198"/>
      <c r="BH638" s="198"/>
      <c r="BI638" s="198"/>
      <c r="BJ638" s="198"/>
      <c r="BK638" s="198"/>
      <c r="BL638" s="198"/>
      <c r="BM638" s="199">
        <v>16</v>
      </c>
    </row>
    <row r="639" spans="1:65">
      <c r="A639" s="29"/>
      <c r="B639" s="3" t="s">
        <v>181</v>
      </c>
      <c r="C639" s="28"/>
      <c r="D639" s="200">
        <v>134.5</v>
      </c>
      <c r="E639" s="197"/>
      <c r="F639" s="198"/>
      <c r="G639" s="198"/>
      <c r="H639" s="198"/>
      <c r="I639" s="198"/>
      <c r="J639" s="198"/>
      <c r="K639" s="198"/>
      <c r="L639" s="198"/>
      <c r="M639" s="198"/>
      <c r="N639" s="198"/>
      <c r="O639" s="198"/>
      <c r="P639" s="198"/>
      <c r="Q639" s="198"/>
      <c r="R639" s="198"/>
      <c r="S639" s="198"/>
      <c r="T639" s="198"/>
      <c r="U639" s="198"/>
      <c r="V639" s="198"/>
      <c r="W639" s="198"/>
      <c r="X639" s="198"/>
      <c r="Y639" s="198"/>
      <c r="Z639" s="198"/>
      <c r="AA639" s="198"/>
      <c r="AB639" s="198"/>
      <c r="AC639" s="198"/>
      <c r="AD639" s="198"/>
      <c r="AE639" s="198"/>
      <c r="AF639" s="198"/>
      <c r="AG639" s="198"/>
      <c r="AH639" s="198"/>
      <c r="AI639" s="198"/>
      <c r="AJ639" s="198"/>
      <c r="AK639" s="198"/>
      <c r="AL639" s="198"/>
      <c r="AM639" s="198"/>
      <c r="AN639" s="198"/>
      <c r="AO639" s="198"/>
      <c r="AP639" s="198"/>
      <c r="AQ639" s="198"/>
      <c r="AR639" s="198"/>
      <c r="AS639" s="198"/>
      <c r="AT639" s="198"/>
      <c r="AU639" s="198"/>
      <c r="AV639" s="198"/>
      <c r="AW639" s="198"/>
      <c r="AX639" s="198"/>
      <c r="AY639" s="198"/>
      <c r="AZ639" s="198"/>
      <c r="BA639" s="198"/>
      <c r="BB639" s="198"/>
      <c r="BC639" s="198"/>
      <c r="BD639" s="198"/>
      <c r="BE639" s="198"/>
      <c r="BF639" s="198"/>
      <c r="BG639" s="198"/>
      <c r="BH639" s="198"/>
      <c r="BI639" s="198"/>
      <c r="BJ639" s="198"/>
      <c r="BK639" s="198"/>
      <c r="BL639" s="198"/>
      <c r="BM639" s="199">
        <v>134.5</v>
      </c>
    </row>
    <row r="640" spans="1:65">
      <c r="A640" s="29"/>
      <c r="B640" s="3" t="s">
        <v>182</v>
      </c>
      <c r="C640" s="28"/>
      <c r="D640" s="200">
        <v>2.1213203435596424</v>
      </c>
      <c r="E640" s="197"/>
      <c r="F640" s="198"/>
      <c r="G640" s="198"/>
      <c r="H640" s="198"/>
      <c r="I640" s="198"/>
      <c r="J640" s="198"/>
      <c r="K640" s="198"/>
      <c r="L640" s="198"/>
      <c r="M640" s="198"/>
      <c r="N640" s="198"/>
      <c r="O640" s="198"/>
      <c r="P640" s="198"/>
      <c r="Q640" s="198"/>
      <c r="R640" s="198"/>
      <c r="S640" s="198"/>
      <c r="T640" s="198"/>
      <c r="U640" s="198"/>
      <c r="V640" s="198"/>
      <c r="W640" s="198"/>
      <c r="X640" s="198"/>
      <c r="Y640" s="198"/>
      <c r="Z640" s="198"/>
      <c r="AA640" s="198"/>
      <c r="AB640" s="198"/>
      <c r="AC640" s="198"/>
      <c r="AD640" s="198"/>
      <c r="AE640" s="198"/>
      <c r="AF640" s="198"/>
      <c r="AG640" s="198"/>
      <c r="AH640" s="198"/>
      <c r="AI640" s="198"/>
      <c r="AJ640" s="198"/>
      <c r="AK640" s="198"/>
      <c r="AL640" s="198"/>
      <c r="AM640" s="198"/>
      <c r="AN640" s="198"/>
      <c r="AO640" s="198"/>
      <c r="AP640" s="198"/>
      <c r="AQ640" s="198"/>
      <c r="AR640" s="198"/>
      <c r="AS640" s="198"/>
      <c r="AT640" s="198"/>
      <c r="AU640" s="198"/>
      <c r="AV640" s="198"/>
      <c r="AW640" s="198"/>
      <c r="AX640" s="198"/>
      <c r="AY640" s="198"/>
      <c r="AZ640" s="198"/>
      <c r="BA640" s="198"/>
      <c r="BB640" s="198"/>
      <c r="BC640" s="198"/>
      <c r="BD640" s="198"/>
      <c r="BE640" s="198"/>
      <c r="BF640" s="198"/>
      <c r="BG640" s="198"/>
      <c r="BH640" s="198"/>
      <c r="BI640" s="198"/>
      <c r="BJ640" s="198"/>
      <c r="BK640" s="198"/>
      <c r="BL640" s="198"/>
      <c r="BM640" s="199">
        <v>27</v>
      </c>
    </row>
    <row r="641" spans="1:65">
      <c r="A641" s="29"/>
      <c r="B641" s="3" t="s">
        <v>75</v>
      </c>
      <c r="C641" s="28"/>
      <c r="D641" s="13">
        <v>1.5771898465127453E-2</v>
      </c>
      <c r="E641" s="14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49"/>
    </row>
    <row r="642" spans="1:65">
      <c r="A642" s="29"/>
      <c r="B642" s="3" t="s">
        <v>183</v>
      </c>
      <c r="C642" s="28"/>
      <c r="D642" s="13">
        <v>0</v>
      </c>
      <c r="E642" s="14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49"/>
    </row>
    <row r="643" spans="1:65">
      <c r="A643" s="29"/>
      <c r="B643" s="44" t="s">
        <v>184</v>
      </c>
      <c r="C643" s="45"/>
      <c r="D643" s="43" t="s">
        <v>185</v>
      </c>
      <c r="E643" s="14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49"/>
    </row>
    <row r="644" spans="1:65">
      <c r="B644" s="30"/>
      <c r="C644" s="20"/>
      <c r="D644" s="20"/>
      <c r="BM644" s="49"/>
    </row>
    <row r="645" spans="1:65" ht="15">
      <c r="B645" s="8" t="s">
        <v>305</v>
      </c>
      <c r="BM645" s="27" t="s">
        <v>194</v>
      </c>
    </row>
    <row r="646" spans="1:65" ht="15">
      <c r="A646" s="24" t="s">
        <v>34</v>
      </c>
      <c r="B646" s="18" t="s">
        <v>95</v>
      </c>
      <c r="C646" s="15" t="s">
        <v>96</v>
      </c>
      <c r="D646" s="16" t="s">
        <v>186</v>
      </c>
      <c r="E646" s="14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27">
        <v>1</v>
      </c>
    </row>
    <row r="647" spans="1:65">
      <c r="A647" s="29"/>
      <c r="B647" s="19" t="s">
        <v>144</v>
      </c>
      <c r="C647" s="9" t="s">
        <v>144</v>
      </c>
      <c r="D647" s="10" t="s">
        <v>97</v>
      </c>
      <c r="E647" s="14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27" t="s">
        <v>3</v>
      </c>
    </row>
    <row r="648" spans="1:65">
      <c r="A648" s="29"/>
      <c r="B648" s="19"/>
      <c r="C648" s="9"/>
      <c r="D648" s="10" t="s">
        <v>196</v>
      </c>
      <c r="E648" s="14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27">
        <v>2</v>
      </c>
    </row>
    <row r="649" spans="1:65">
      <c r="A649" s="29"/>
      <c r="B649" s="19"/>
      <c r="C649" s="9"/>
      <c r="D649" s="25"/>
      <c r="E649" s="14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27">
        <v>2</v>
      </c>
    </row>
    <row r="650" spans="1:65">
      <c r="A650" s="29"/>
      <c r="B650" s="18">
        <v>1</v>
      </c>
      <c r="C650" s="14">
        <v>1</v>
      </c>
      <c r="D650" s="21">
        <v>1.5</v>
      </c>
      <c r="E650" s="14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27">
        <v>1</v>
      </c>
    </row>
    <row r="651" spans="1:65">
      <c r="A651" s="29"/>
      <c r="B651" s="19">
        <v>1</v>
      </c>
      <c r="C651" s="9">
        <v>2</v>
      </c>
      <c r="D651" s="11">
        <v>2</v>
      </c>
      <c r="E651" s="14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27">
        <v>22</v>
      </c>
    </row>
    <row r="652" spans="1:65">
      <c r="A652" s="29"/>
      <c r="B652" s="20" t="s">
        <v>180</v>
      </c>
      <c r="C652" s="12"/>
      <c r="D652" s="22">
        <v>1.75</v>
      </c>
      <c r="E652" s="14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27">
        <v>16</v>
      </c>
    </row>
    <row r="653" spans="1:65">
      <c r="A653" s="29"/>
      <c r="B653" s="3" t="s">
        <v>181</v>
      </c>
      <c r="C653" s="28"/>
      <c r="D653" s="11">
        <v>1.75</v>
      </c>
      <c r="E653" s="14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27">
        <v>1.75</v>
      </c>
    </row>
    <row r="654" spans="1:65">
      <c r="A654" s="29"/>
      <c r="B654" s="3" t="s">
        <v>182</v>
      </c>
      <c r="C654" s="28"/>
      <c r="D654" s="23">
        <v>0.35355339059327379</v>
      </c>
      <c r="E654" s="14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27">
        <v>28</v>
      </c>
    </row>
    <row r="655" spans="1:65">
      <c r="A655" s="29"/>
      <c r="B655" s="3" t="s">
        <v>75</v>
      </c>
      <c r="C655" s="28"/>
      <c r="D655" s="13">
        <v>0.20203050891044216</v>
      </c>
      <c r="E655" s="14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49"/>
    </row>
    <row r="656" spans="1:65">
      <c r="A656" s="29"/>
      <c r="B656" s="3" t="s">
        <v>183</v>
      </c>
      <c r="C656" s="28"/>
      <c r="D656" s="13">
        <v>0</v>
      </c>
      <c r="E656" s="14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49"/>
    </row>
    <row r="657" spans="1:65">
      <c r="A657" s="29"/>
      <c r="B657" s="44" t="s">
        <v>184</v>
      </c>
      <c r="C657" s="45"/>
      <c r="D657" s="43" t="s">
        <v>185</v>
      </c>
      <c r="E657" s="14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49"/>
    </row>
    <row r="658" spans="1:65">
      <c r="B658" s="30"/>
      <c r="C658" s="20"/>
      <c r="D658" s="20"/>
      <c r="BM658" s="49"/>
    </row>
    <row r="659" spans="1:65" ht="15">
      <c r="B659" s="8" t="s">
        <v>306</v>
      </c>
      <c r="BM659" s="27" t="s">
        <v>194</v>
      </c>
    </row>
    <row r="660" spans="1:65" ht="15">
      <c r="A660" s="24" t="s">
        <v>37</v>
      </c>
      <c r="B660" s="18" t="s">
        <v>95</v>
      </c>
      <c r="C660" s="15" t="s">
        <v>96</v>
      </c>
      <c r="D660" s="16" t="s">
        <v>186</v>
      </c>
      <c r="E660" s="14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27">
        <v>1</v>
      </c>
    </row>
    <row r="661" spans="1:65">
      <c r="A661" s="29"/>
      <c r="B661" s="19" t="s">
        <v>144</v>
      </c>
      <c r="C661" s="9" t="s">
        <v>144</v>
      </c>
      <c r="D661" s="10" t="s">
        <v>97</v>
      </c>
      <c r="E661" s="14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7" t="s">
        <v>3</v>
      </c>
    </row>
    <row r="662" spans="1:65">
      <c r="A662" s="29"/>
      <c r="B662" s="19"/>
      <c r="C662" s="9"/>
      <c r="D662" s="10" t="s">
        <v>196</v>
      </c>
      <c r="E662" s="14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7">
        <v>1</v>
      </c>
    </row>
    <row r="663" spans="1:65">
      <c r="A663" s="29"/>
      <c r="B663" s="19"/>
      <c r="C663" s="9"/>
      <c r="D663" s="25"/>
      <c r="E663" s="14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7">
        <v>1</v>
      </c>
    </row>
    <row r="664" spans="1:65">
      <c r="A664" s="29"/>
      <c r="B664" s="18">
        <v>1</v>
      </c>
      <c r="C664" s="14">
        <v>1</v>
      </c>
      <c r="D664" s="202">
        <v>27.4</v>
      </c>
      <c r="E664" s="203"/>
      <c r="F664" s="204"/>
      <c r="G664" s="204"/>
      <c r="H664" s="204"/>
      <c r="I664" s="204"/>
      <c r="J664" s="204"/>
      <c r="K664" s="204"/>
      <c r="L664" s="204"/>
      <c r="M664" s="204"/>
      <c r="N664" s="204"/>
      <c r="O664" s="204"/>
      <c r="P664" s="204"/>
      <c r="Q664" s="204"/>
      <c r="R664" s="204"/>
      <c r="S664" s="204"/>
      <c r="T664" s="204"/>
      <c r="U664" s="204"/>
      <c r="V664" s="204"/>
      <c r="W664" s="204"/>
      <c r="X664" s="204"/>
      <c r="Y664" s="204"/>
      <c r="Z664" s="204"/>
      <c r="AA664" s="204"/>
      <c r="AB664" s="204"/>
      <c r="AC664" s="204"/>
      <c r="AD664" s="204"/>
      <c r="AE664" s="204"/>
      <c r="AF664" s="204"/>
      <c r="AG664" s="204"/>
      <c r="AH664" s="204"/>
      <c r="AI664" s="204"/>
      <c r="AJ664" s="204"/>
      <c r="AK664" s="204"/>
      <c r="AL664" s="204"/>
      <c r="AM664" s="204"/>
      <c r="AN664" s="204"/>
      <c r="AO664" s="204"/>
      <c r="AP664" s="204"/>
      <c r="AQ664" s="204"/>
      <c r="AR664" s="204"/>
      <c r="AS664" s="204"/>
      <c r="AT664" s="204"/>
      <c r="AU664" s="204"/>
      <c r="AV664" s="204"/>
      <c r="AW664" s="204"/>
      <c r="AX664" s="204"/>
      <c r="AY664" s="204"/>
      <c r="AZ664" s="204"/>
      <c r="BA664" s="204"/>
      <c r="BB664" s="204"/>
      <c r="BC664" s="204"/>
      <c r="BD664" s="204"/>
      <c r="BE664" s="204"/>
      <c r="BF664" s="204"/>
      <c r="BG664" s="204"/>
      <c r="BH664" s="204"/>
      <c r="BI664" s="204"/>
      <c r="BJ664" s="204"/>
      <c r="BK664" s="204"/>
      <c r="BL664" s="204"/>
      <c r="BM664" s="205">
        <v>1</v>
      </c>
    </row>
    <row r="665" spans="1:65">
      <c r="A665" s="29"/>
      <c r="B665" s="19">
        <v>1</v>
      </c>
      <c r="C665" s="9">
        <v>2</v>
      </c>
      <c r="D665" s="206">
        <v>28</v>
      </c>
      <c r="E665" s="203"/>
      <c r="F665" s="204"/>
      <c r="G665" s="204"/>
      <c r="H665" s="204"/>
      <c r="I665" s="204"/>
      <c r="J665" s="204"/>
      <c r="K665" s="204"/>
      <c r="L665" s="204"/>
      <c r="M665" s="204"/>
      <c r="N665" s="204"/>
      <c r="O665" s="204"/>
      <c r="P665" s="204"/>
      <c r="Q665" s="204"/>
      <c r="R665" s="204"/>
      <c r="S665" s="204"/>
      <c r="T665" s="204"/>
      <c r="U665" s="204"/>
      <c r="V665" s="204"/>
      <c r="W665" s="204"/>
      <c r="X665" s="204"/>
      <c r="Y665" s="204"/>
      <c r="Z665" s="204"/>
      <c r="AA665" s="204"/>
      <c r="AB665" s="204"/>
      <c r="AC665" s="204"/>
      <c r="AD665" s="204"/>
      <c r="AE665" s="204"/>
      <c r="AF665" s="204"/>
      <c r="AG665" s="204"/>
      <c r="AH665" s="204"/>
      <c r="AI665" s="204"/>
      <c r="AJ665" s="204"/>
      <c r="AK665" s="204"/>
      <c r="AL665" s="204"/>
      <c r="AM665" s="204"/>
      <c r="AN665" s="204"/>
      <c r="AO665" s="204"/>
      <c r="AP665" s="204"/>
      <c r="AQ665" s="204"/>
      <c r="AR665" s="204"/>
      <c r="AS665" s="204"/>
      <c r="AT665" s="204"/>
      <c r="AU665" s="204"/>
      <c r="AV665" s="204"/>
      <c r="AW665" s="204"/>
      <c r="AX665" s="204"/>
      <c r="AY665" s="204"/>
      <c r="AZ665" s="204"/>
      <c r="BA665" s="204"/>
      <c r="BB665" s="204"/>
      <c r="BC665" s="204"/>
      <c r="BD665" s="204"/>
      <c r="BE665" s="204"/>
      <c r="BF665" s="204"/>
      <c r="BG665" s="204"/>
      <c r="BH665" s="204"/>
      <c r="BI665" s="204"/>
      <c r="BJ665" s="204"/>
      <c r="BK665" s="204"/>
      <c r="BL665" s="204"/>
      <c r="BM665" s="205">
        <v>23</v>
      </c>
    </row>
    <row r="666" spans="1:65">
      <c r="A666" s="29"/>
      <c r="B666" s="20" t="s">
        <v>180</v>
      </c>
      <c r="C666" s="12"/>
      <c r="D666" s="207">
        <v>27.7</v>
      </c>
      <c r="E666" s="203"/>
      <c r="F666" s="204"/>
      <c r="G666" s="204"/>
      <c r="H666" s="204"/>
      <c r="I666" s="204"/>
      <c r="J666" s="204"/>
      <c r="K666" s="204"/>
      <c r="L666" s="204"/>
      <c r="M666" s="204"/>
      <c r="N666" s="204"/>
      <c r="O666" s="204"/>
      <c r="P666" s="204"/>
      <c r="Q666" s="204"/>
      <c r="R666" s="204"/>
      <c r="S666" s="204"/>
      <c r="T666" s="204"/>
      <c r="U666" s="204"/>
      <c r="V666" s="204"/>
      <c r="W666" s="204"/>
      <c r="X666" s="204"/>
      <c r="Y666" s="204"/>
      <c r="Z666" s="204"/>
      <c r="AA666" s="204"/>
      <c r="AB666" s="204"/>
      <c r="AC666" s="204"/>
      <c r="AD666" s="204"/>
      <c r="AE666" s="204"/>
      <c r="AF666" s="204"/>
      <c r="AG666" s="204"/>
      <c r="AH666" s="204"/>
      <c r="AI666" s="204"/>
      <c r="AJ666" s="204"/>
      <c r="AK666" s="204"/>
      <c r="AL666" s="204"/>
      <c r="AM666" s="204"/>
      <c r="AN666" s="204"/>
      <c r="AO666" s="204"/>
      <c r="AP666" s="204"/>
      <c r="AQ666" s="204"/>
      <c r="AR666" s="204"/>
      <c r="AS666" s="204"/>
      <c r="AT666" s="204"/>
      <c r="AU666" s="204"/>
      <c r="AV666" s="204"/>
      <c r="AW666" s="204"/>
      <c r="AX666" s="204"/>
      <c r="AY666" s="204"/>
      <c r="AZ666" s="204"/>
      <c r="BA666" s="204"/>
      <c r="BB666" s="204"/>
      <c r="BC666" s="204"/>
      <c r="BD666" s="204"/>
      <c r="BE666" s="204"/>
      <c r="BF666" s="204"/>
      <c r="BG666" s="204"/>
      <c r="BH666" s="204"/>
      <c r="BI666" s="204"/>
      <c r="BJ666" s="204"/>
      <c r="BK666" s="204"/>
      <c r="BL666" s="204"/>
      <c r="BM666" s="205">
        <v>16</v>
      </c>
    </row>
    <row r="667" spans="1:65">
      <c r="A667" s="29"/>
      <c r="B667" s="3" t="s">
        <v>181</v>
      </c>
      <c r="C667" s="28"/>
      <c r="D667" s="206">
        <v>27.7</v>
      </c>
      <c r="E667" s="203"/>
      <c r="F667" s="204"/>
      <c r="G667" s="204"/>
      <c r="H667" s="204"/>
      <c r="I667" s="204"/>
      <c r="J667" s="204"/>
      <c r="K667" s="204"/>
      <c r="L667" s="204"/>
      <c r="M667" s="204"/>
      <c r="N667" s="204"/>
      <c r="O667" s="204"/>
      <c r="P667" s="204"/>
      <c r="Q667" s="204"/>
      <c r="R667" s="204"/>
      <c r="S667" s="204"/>
      <c r="T667" s="204"/>
      <c r="U667" s="204"/>
      <c r="V667" s="204"/>
      <c r="W667" s="204"/>
      <c r="X667" s="204"/>
      <c r="Y667" s="204"/>
      <c r="Z667" s="204"/>
      <c r="AA667" s="204"/>
      <c r="AB667" s="204"/>
      <c r="AC667" s="204"/>
      <c r="AD667" s="204"/>
      <c r="AE667" s="204"/>
      <c r="AF667" s="204"/>
      <c r="AG667" s="204"/>
      <c r="AH667" s="204"/>
      <c r="AI667" s="204"/>
      <c r="AJ667" s="204"/>
      <c r="AK667" s="204"/>
      <c r="AL667" s="204"/>
      <c r="AM667" s="204"/>
      <c r="AN667" s="204"/>
      <c r="AO667" s="204"/>
      <c r="AP667" s="204"/>
      <c r="AQ667" s="204"/>
      <c r="AR667" s="204"/>
      <c r="AS667" s="204"/>
      <c r="AT667" s="204"/>
      <c r="AU667" s="204"/>
      <c r="AV667" s="204"/>
      <c r="AW667" s="204"/>
      <c r="AX667" s="204"/>
      <c r="AY667" s="204"/>
      <c r="AZ667" s="204"/>
      <c r="BA667" s="204"/>
      <c r="BB667" s="204"/>
      <c r="BC667" s="204"/>
      <c r="BD667" s="204"/>
      <c r="BE667" s="204"/>
      <c r="BF667" s="204"/>
      <c r="BG667" s="204"/>
      <c r="BH667" s="204"/>
      <c r="BI667" s="204"/>
      <c r="BJ667" s="204"/>
      <c r="BK667" s="204"/>
      <c r="BL667" s="204"/>
      <c r="BM667" s="205">
        <v>27.7</v>
      </c>
    </row>
    <row r="668" spans="1:65">
      <c r="A668" s="29"/>
      <c r="B668" s="3" t="s">
        <v>182</v>
      </c>
      <c r="C668" s="28"/>
      <c r="D668" s="206">
        <v>0.42426406871192951</v>
      </c>
      <c r="E668" s="203"/>
      <c r="F668" s="204"/>
      <c r="G668" s="204"/>
      <c r="H668" s="204"/>
      <c r="I668" s="204"/>
      <c r="J668" s="204"/>
      <c r="K668" s="204"/>
      <c r="L668" s="204"/>
      <c r="M668" s="204"/>
      <c r="N668" s="204"/>
      <c r="O668" s="204"/>
      <c r="P668" s="204"/>
      <c r="Q668" s="204"/>
      <c r="R668" s="204"/>
      <c r="S668" s="204"/>
      <c r="T668" s="204"/>
      <c r="U668" s="204"/>
      <c r="V668" s="204"/>
      <c r="W668" s="204"/>
      <c r="X668" s="204"/>
      <c r="Y668" s="204"/>
      <c r="Z668" s="204"/>
      <c r="AA668" s="204"/>
      <c r="AB668" s="204"/>
      <c r="AC668" s="204"/>
      <c r="AD668" s="204"/>
      <c r="AE668" s="204"/>
      <c r="AF668" s="204"/>
      <c r="AG668" s="204"/>
      <c r="AH668" s="204"/>
      <c r="AI668" s="204"/>
      <c r="AJ668" s="204"/>
      <c r="AK668" s="204"/>
      <c r="AL668" s="204"/>
      <c r="AM668" s="204"/>
      <c r="AN668" s="204"/>
      <c r="AO668" s="204"/>
      <c r="AP668" s="204"/>
      <c r="AQ668" s="204"/>
      <c r="AR668" s="204"/>
      <c r="AS668" s="204"/>
      <c r="AT668" s="204"/>
      <c r="AU668" s="204"/>
      <c r="AV668" s="204"/>
      <c r="AW668" s="204"/>
      <c r="AX668" s="204"/>
      <c r="AY668" s="204"/>
      <c r="AZ668" s="204"/>
      <c r="BA668" s="204"/>
      <c r="BB668" s="204"/>
      <c r="BC668" s="204"/>
      <c r="BD668" s="204"/>
      <c r="BE668" s="204"/>
      <c r="BF668" s="204"/>
      <c r="BG668" s="204"/>
      <c r="BH668" s="204"/>
      <c r="BI668" s="204"/>
      <c r="BJ668" s="204"/>
      <c r="BK668" s="204"/>
      <c r="BL668" s="204"/>
      <c r="BM668" s="205">
        <v>29</v>
      </c>
    </row>
    <row r="669" spans="1:65">
      <c r="A669" s="29"/>
      <c r="B669" s="3" t="s">
        <v>75</v>
      </c>
      <c r="C669" s="28"/>
      <c r="D669" s="13">
        <v>1.5316392372271824E-2</v>
      </c>
      <c r="E669" s="14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49"/>
    </row>
    <row r="670" spans="1:65">
      <c r="A670" s="29"/>
      <c r="B670" s="3" t="s">
        <v>183</v>
      </c>
      <c r="C670" s="28"/>
      <c r="D670" s="13">
        <v>0</v>
      </c>
      <c r="E670" s="14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49"/>
    </row>
    <row r="671" spans="1:65">
      <c r="A671" s="29"/>
      <c r="B671" s="44" t="s">
        <v>184</v>
      </c>
      <c r="C671" s="45"/>
      <c r="D671" s="43" t="s">
        <v>185</v>
      </c>
      <c r="E671" s="14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49"/>
    </row>
    <row r="672" spans="1:65">
      <c r="B672" s="30"/>
      <c r="C672" s="20"/>
      <c r="D672" s="20"/>
      <c r="BM672" s="49"/>
    </row>
    <row r="673" spans="1:65" ht="15">
      <c r="B673" s="8" t="s">
        <v>307</v>
      </c>
      <c r="BM673" s="27" t="s">
        <v>194</v>
      </c>
    </row>
    <row r="674" spans="1:65" ht="15">
      <c r="A674" s="24" t="s">
        <v>40</v>
      </c>
      <c r="B674" s="18" t="s">
        <v>95</v>
      </c>
      <c r="C674" s="15" t="s">
        <v>96</v>
      </c>
      <c r="D674" s="16" t="s">
        <v>186</v>
      </c>
      <c r="E674" s="14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27">
        <v>1</v>
      </c>
    </row>
    <row r="675" spans="1:65">
      <c r="A675" s="29"/>
      <c r="B675" s="19" t="s">
        <v>144</v>
      </c>
      <c r="C675" s="9" t="s">
        <v>144</v>
      </c>
      <c r="D675" s="10" t="s">
        <v>97</v>
      </c>
      <c r="E675" s="14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27" t="s">
        <v>3</v>
      </c>
    </row>
    <row r="676" spans="1:65">
      <c r="A676" s="29"/>
      <c r="B676" s="19"/>
      <c r="C676" s="9"/>
      <c r="D676" s="10" t="s">
        <v>196</v>
      </c>
      <c r="E676" s="14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7">
        <v>2</v>
      </c>
    </row>
    <row r="677" spans="1:65">
      <c r="A677" s="29"/>
      <c r="B677" s="19"/>
      <c r="C677" s="9"/>
      <c r="D677" s="25"/>
      <c r="E677" s="14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27">
        <v>2</v>
      </c>
    </row>
    <row r="678" spans="1:65">
      <c r="A678" s="29"/>
      <c r="B678" s="18">
        <v>1</v>
      </c>
      <c r="C678" s="14">
        <v>1</v>
      </c>
      <c r="D678" s="21">
        <v>2.73</v>
      </c>
      <c r="E678" s="14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27">
        <v>1</v>
      </c>
    </row>
    <row r="679" spans="1:65">
      <c r="A679" s="29"/>
      <c r="B679" s="19">
        <v>1</v>
      </c>
      <c r="C679" s="9">
        <v>2</v>
      </c>
      <c r="D679" s="11">
        <v>2.96</v>
      </c>
      <c r="E679" s="14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7">
        <v>24</v>
      </c>
    </row>
    <row r="680" spans="1:65">
      <c r="A680" s="29"/>
      <c r="B680" s="20" t="s">
        <v>180</v>
      </c>
      <c r="C680" s="12"/>
      <c r="D680" s="22">
        <v>2.8449999999999998</v>
      </c>
      <c r="E680" s="14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7">
        <v>16</v>
      </c>
    </row>
    <row r="681" spans="1:65">
      <c r="A681" s="29"/>
      <c r="B681" s="3" t="s">
        <v>181</v>
      </c>
      <c r="C681" s="28"/>
      <c r="D681" s="11">
        <v>2.8449999999999998</v>
      </c>
      <c r="E681" s="14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7">
        <v>2.8450000000000002</v>
      </c>
    </row>
    <row r="682" spans="1:65">
      <c r="A682" s="29"/>
      <c r="B682" s="3" t="s">
        <v>182</v>
      </c>
      <c r="C682" s="28"/>
      <c r="D682" s="23">
        <v>0.16263455967290591</v>
      </c>
      <c r="E682" s="14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7">
        <v>30</v>
      </c>
    </row>
    <row r="683" spans="1:65">
      <c r="A683" s="29"/>
      <c r="B683" s="3" t="s">
        <v>75</v>
      </c>
      <c r="C683" s="28"/>
      <c r="D683" s="13">
        <v>5.7165047336698041E-2</v>
      </c>
      <c r="E683" s="14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49"/>
    </row>
    <row r="684" spans="1:65">
      <c r="A684" s="29"/>
      <c r="B684" s="3" t="s">
        <v>183</v>
      </c>
      <c r="C684" s="28"/>
      <c r="D684" s="13">
        <v>-1.1102230246251565E-16</v>
      </c>
      <c r="E684" s="14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49"/>
    </row>
    <row r="685" spans="1:65">
      <c r="A685" s="29"/>
      <c r="B685" s="44" t="s">
        <v>184</v>
      </c>
      <c r="C685" s="45"/>
      <c r="D685" s="43" t="s">
        <v>185</v>
      </c>
      <c r="E685" s="14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49"/>
    </row>
    <row r="686" spans="1:65">
      <c r="B686" s="30"/>
      <c r="C686" s="20"/>
      <c r="D686" s="20"/>
      <c r="BM686" s="49"/>
    </row>
    <row r="687" spans="1:65" ht="15">
      <c r="B687" s="8" t="s">
        <v>308</v>
      </c>
      <c r="BM687" s="27" t="s">
        <v>194</v>
      </c>
    </row>
    <row r="688" spans="1:65" ht="15">
      <c r="A688" s="24" t="s">
        <v>43</v>
      </c>
      <c r="B688" s="18" t="s">
        <v>95</v>
      </c>
      <c r="C688" s="15" t="s">
        <v>96</v>
      </c>
      <c r="D688" s="16" t="s">
        <v>186</v>
      </c>
      <c r="E688" s="14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27">
        <v>1</v>
      </c>
    </row>
    <row r="689" spans="1:65">
      <c r="A689" s="29"/>
      <c r="B689" s="19" t="s">
        <v>144</v>
      </c>
      <c r="C689" s="9" t="s">
        <v>144</v>
      </c>
      <c r="D689" s="10" t="s">
        <v>97</v>
      </c>
      <c r="E689" s="14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27" t="s">
        <v>3</v>
      </c>
    </row>
    <row r="690" spans="1:65">
      <c r="A690" s="29"/>
      <c r="B690" s="19"/>
      <c r="C690" s="9"/>
      <c r="D690" s="10" t="s">
        <v>196</v>
      </c>
      <c r="E690" s="14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27">
        <v>0</v>
      </c>
    </row>
    <row r="691" spans="1:65">
      <c r="A691" s="29"/>
      <c r="B691" s="19"/>
      <c r="C691" s="9"/>
      <c r="D691" s="25"/>
      <c r="E691" s="14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27">
        <v>0</v>
      </c>
    </row>
    <row r="692" spans="1:65">
      <c r="A692" s="29"/>
      <c r="B692" s="18">
        <v>1</v>
      </c>
      <c r="C692" s="14">
        <v>1</v>
      </c>
      <c r="D692" s="196">
        <v>105</v>
      </c>
      <c r="E692" s="197"/>
      <c r="F692" s="198"/>
      <c r="G692" s="198"/>
      <c r="H692" s="198"/>
      <c r="I692" s="198"/>
      <c r="J692" s="198"/>
      <c r="K692" s="198"/>
      <c r="L692" s="198"/>
      <c r="M692" s="198"/>
      <c r="N692" s="198"/>
      <c r="O692" s="198"/>
      <c r="P692" s="198"/>
      <c r="Q692" s="198"/>
      <c r="R692" s="198"/>
      <c r="S692" s="198"/>
      <c r="T692" s="198"/>
      <c r="U692" s="198"/>
      <c r="V692" s="198"/>
      <c r="W692" s="198"/>
      <c r="X692" s="198"/>
      <c r="Y692" s="198"/>
      <c r="Z692" s="198"/>
      <c r="AA692" s="198"/>
      <c r="AB692" s="198"/>
      <c r="AC692" s="198"/>
      <c r="AD692" s="198"/>
      <c r="AE692" s="198"/>
      <c r="AF692" s="198"/>
      <c r="AG692" s="198"/>
      <c r="AH692" s="198"/>
      <c r="AI692" s="198"/>
      <c r="AJ692" s="198"/>
      <c r="AK692" s="198"/>
      <c r="AL692" s="198"/>
      <c r="AM692" s="198"/>
      <c r="AN692" s="198"/>
      <c r="AO692" s="198"/>
      <c r="AP692" s="198"/>
      <c r="AQ692" s="198"/>
      <c r="AR692" s="198"/>
      <c r="AS692" s="198"/>
      <c r="AT692" s="198"/>
      <c r="AU692" s="198"/>
      <c r="AV692" s="198"/>
      <c r="AW692" s="198"/>
      <c r="AX692" s="198"/>
      <c r="AY692" s="198"/>
      <c r="AZ692" s="198"/>
      <c r="BA692" s="198"/>
      <c r="BB692" s="198"/>
      <c r="BC692" s="198"/>
      <c r="BD692" s="198"/>
      <c r="BE692" s="198"/>
      <c r="BF692" s="198"/>
      <c r="BG692" s="198"/>
      <c r="BH692" s="198"/>
      <c r="BI692" s="198"/>
      <c r="BJ692" s="198"/>
      <c r="BK692" s="198"/>
      <c r="BL692" s="198"/>
      <c r="BM692" s="199">
        <v>1</v>
      </c>
    </row>
    <row r="693" spans="1:65">
      <c r="A693" s="29"/>
      <c r="B693" s="19">
        <v>1</v>
      </c>
      <c r="C693" s="9">
        <v>2</v>
      </c>
      <c r="D693" s="200">
        <v>105</v>
      </c>
      <c r="E693" s="197"/>
      <c r="F693" s="198"/>
      <c r="G693" s="198"/>
      <c r="H693" s="198"/>
      <c r="I693" s="198"/>
      <c r="J693" s="198"/>
      <c r="K693" s="198"/>
      <c r="L693" s="198"/>
      <c r="M693" s="198"/>
      <c r="N693" s="198"/>
      <c r="O693" s="198"/>
      <c r="P693" s="198"/>
      <c r="Q693" s="198"/>
      <c r="R693" s="198"/>
      <c r="S693" s="198"/>
      <c r="T693" s="198"/>
      <c r="U693" s="198"/>
      <c r="V693" s="198"/>
      <c r="W693" s="198"/>
      <c r="X693" s="198"/>
      <c r="Y693" s="198"/>
      <c r="Z693" s="198"/>
      <c r="AA693" s="198"/>
      <c r="AB693" s="198"/>
      <c r="AC693" s="198"/>
      <c r="AD693" s="198"/>
      <c r="AE693" s="198"/>
      <c r="AF693" s="198"/>
      <c r="AG693" s="198"/>
      <c r="AH693" s="198"/>
      <c r="AI693" s="198"/>
      <c r="AJ693" s="198"/>
      <c r="AK693" s="198"/>
      <c r="AL693" s="198"/>
      <c r="AM693" s="198"/>
      <c r="AN693" s="198"/>
      <c r="AO693" s="198"/>
      <c r="AP693" s="198"/>
      <c r="AQ693" s="198"/>
      <c r="AR693" s="198"/>
      <c r="AS693" s="198"/>
      <c r="AT693" s="198"/>
      <c r="AU693" s="198"/>
      <c r="AV693" s="198"/>
      <c r="AW693" s="198"/>
      <c r="AX693" s="198"/>
      <c r="AY693" s="198"/>
      <c r="AZ693" s="198"/>
      <c r="BA693" s="198"/>
      <c r="BB693" s="198"/>
      <c r="BC693" s="198"/>
      <c r="BD693" s="198"/>
      <c r="BE693" s="198"/>
      <c r="BF693" s="198"/>
      <c r="BG693" s="198"/>
      <c r="BH693" s="198"/>
      <c r="BI693" s="198"/>
      <c r="BJ693" s="198"/>
      <c r="BK693" s="198"/>
      <c r="BL693" s="198"/>
      <c r="BM693" s="199">
        <v>25</v>
      </c>
    </row>
    <row r="694" spans="1:65">
      <c r="A694" s="29"/>
      <c r="B694" s="20" t="s">
        <v>180</v>
      </c>
      <c r="C694" s="12"/>
      <c r="D694" s="201">
        <v>105</v>
      </c>
      <c r="E694" s="197"/>
      <c r="F694" s="198"/>
      <c r="G694" s="198"/>
      <c r="H694" s="198"/>
      <c r="I694" s="198"/>
      <c r="J694" s="198"/>
      <c r="K694" s="198"/>
      <c r="L694" s="198"/>
      <c r="M694" s="198"/>
      <c r="N694" s="198"/>
      <c r="O694" s="198"/>
      <c r="P694" s="198"/>
      <c r="Q694" s="198"/>
      <c r="R694" s="198"/>
      <c r="S694" s="198"/>
      <c r="T694" s="198"/>
      <c r="U694" s="198"/>
      <c r="V694" s="198"/>
      <c r="W694" s="198"/>
      <c r="X694" s="198"/>
      <c r="Y694" s="198"/>
      <c r="Z694" s="198"/>
      <c r="AA694" s="198"/>
      <c r="AB694" s="198"/>
      <c r="AC694" s="198"/>
      <c r="AD694" s="198"/>
      <c r="AE694" s="198"/>
      <c r="AF694" s="198"/>
      <c r="AG694" s="198"/>
      <c r="AH694" s="198"/>
      <c r="AI694" s="198"/>
      <c r="AJ694" s="198"/>
      <c r="AK694" s="198"/>
      <c r="AL694" s="198"/>
      <c r="AM694" s="198"/>
      <c r="AN694" s="198"/>
      <c r="AO694" s="198"/>
      <c r="AP694" s="198"/>
      <c r="AQ694" s="198"/>
      <c r="AR694" s="198"/>
      <c r="AS694" s="198"/>
      <c r="AT694" s="198"/>
      <c r="AU694" s="198"/>
      <c r="AV694" s="198"/>
      <c r="AW694" s="198"/>
      <c r="AX694" s="198"/>
      <c r="AY694" s="198"/>
      <c r="AZ694" s="198"/>
      <c r="BA694" s="198"/>
      <c r="BB694" s="198"/>
      <c r="BC694" s="198"/>
      <c r="BD694" s="198"/>
      <c r="BE694" s="198"/>
      <c r="BF694" s="198"/>
      <c r="BG694" s="198"/>
      <c r="BH694" s="198"/>
      <c r="BI694" s="198"/>
      <c r="BJ694" s="198"/>
      <c r="BK694" s="198"/>
      <c r="BL694" s="198"/>
      <c r="BM694" s="199">
        <v>16</v>
      </c>
    </row>
    <row r="695" spans="1:65">
      <c r="A695" s="29"/>
      <c r="B695" s="3" t="s">
        <v>181</v>
      </c>
      <c r="C695" s="28"/>
      <c r="D695" s="200">
        <v>105</v>
      </c>
      <c r="E695" s="197"/>
      <c r="F695" s="198"/>
      <c r="G695" s="198"/>
      <c r="H695" s="198"/>
      <c r="I695" s="198"/>
      <c r="J695" s="198"/>
      <c r="K695" s="198"/>
      <c r="L695" s="198"/>
      <c r="M695" s="198"/>
      <c r="N695" s="198"/>
      <c r="O695" s="198"/>
      <c r="P695" s="198"/>
      <c r="Q695" s="198"/>
      <c r="R695" s="198"/>
      <c r="S695" s="198"/>
      <c r="T695" s="198"/>
      <c r="U695" s="198"/>
      <c r="V695" s="198"/>
      <c r="W695" s="198"/>
      <c r="X695" s="198"/>
      <c r="Y695" s="198"/>
      <c r="Z695" s="198"/>
      <c r="AA695" s="198"/>
      <c r="AB695" s="198"/>
      <c r="AC695" s="198"/>
      <c r="AD695" s="198"/>
      <c r="AE695" s="198"/>
      <c r="AF695" s="198"/>
      <c r="AG695" s="198"/>
      <c r="AH695" s="198"/>
      <c r="AI695" s="198"/>
      <c r="AJ695" s="198"/>
      <c r="AK695" s="198"/>
      <c r="AL695" s="198"/>
      <c r="AM695" s="198"/>
      <c r="AN695" s="198"/>
      <c r="AO695" s="198"/>
      <c r="AP695" s="198"/>
      <c r="AQ695" s="198"/>
      <c r="AR695" s="198"/>
      <c r="AS695" s="198"/>
      <c r="AT695" s="198"/>
      <c r="AU695" s="198"/>
      <c r="AV695" s="198"/>
      <c r="AW695" s="198"/>
      <c r="AX695" s="198"/>
      <c r="AY695" s="198"/>
      <c r="AZ695" s="198"/>
      <c r="BA695" s="198"/>
      <c r="BB695" s="198"/>
      <c r="BC695" s="198"/>
      <c r="BD695" s="198"/>
      <c r="BE695" s="198"/>
      <c r="BF695" s="198"/>
      <c r="BG695" s="198"/>
      <c r="BH695" s="198"/>
      <c r="BI695" s="198"/>
      <c r="BJ695" s="198"/>
      <c r="BK695" s="198"/>
      <c r="BL695" s="198"/>
      <c r="BM695" s="199">
        <v>105</v>
      </c>
    </row>
    <row r="696" spans="1:65">
      <c r="A696" s="29"/>
      <c r="B696" s="3" t="s">
        <v>182</v>
      </c>
      <c r="C696" s="28"/>
      <c r="D696" s="200">
        <v>0</v>
      </c>
      <c r="E696" s="197"/>
      <c r="F696" s="198"/>
      <c r="G696" s="198"/>
      <c r="H696" s="198"/>
      <c r="I696" s="198"/>
      <c r="J696" s="198"/>
      <c r="K696" s="198"/>
      <c r="L696" s="198"/>
      <c r="M696" s="198"/>
      <c r="N696" s="198"/>
      <c r="O696" s="198"/>
      <c r="P696" s="198"/>
      <c r="Q696" s="198"/>
      <c r="R696" s="198"/>
      <c r="S696" s="198"/>
      <c r="T696" s="198"/>
      <c r="U696" s="198"/>
      <c r="V696" s="198"/>
      <c r="W696" s="198"/>
      <c r="X696" s="198"/>
      <c r="Y696" s="198"/>
      <c r="Z696" s="198"/>
      <c r="AA696" s="198"/>
      <c r="AB696" s="198"/>
      <c r="AC696" s="198"/>
      <c r="AD696" s="198"/>
      <c r="AE696" s="198"/>
      <c r="AF696" s="198"/>
      <c r="AG696" s="198"/>
      <c r="AH696" s="198"/>
      <c r="AI696" s="198"/>
      <c r="AJ696" s="198"/>
      <c r="AK696" s="198"/>
      <c r="AL696" s="198"/>
      <c r="AM696" s="198"/>
      <c r="AN696" s="198"/>
      <c r="AO696" s="198"/>
      <c r="AP696" s="198"/>
      <c r="AQ696" s="198"/>
      <c r="AR696" s="198"/>
      <c r="AS696" s="198"/>
      <c r="AT696" s="198"/>
      <c r="AU696" s="198"/>
      <c r="AV696" s="198"/>
      <c r="AW696" s="198"/>
      <c r="AX696" s="198"/>
      <c r="AY696" s="198"/>
      <c r="AZ696" s="198"/>
      <c r="BA696" s="198"/>
      <c r="BB696" s="198"/>
      <c r="BC696" s="198"/>
      <c r="BD696" s="198"/>
      <c r="BE696" s="198"/>
      <c r="BF696" s="198"/>
      <c r="BG696" s="198"/>
      <c r="BH696" s="198"/>
      <c r="BI696" s="198"/>
      <c r="BJ696" s="198"/>
      <c r="BK696" s="198"/>
      <c r="BL696" s="198"/>
      <c r="BM696" s="199">
        <v>31</v>
      </c>
    </row>
    <row r="697" spans="1:65">
      <c r="A697" s="29"/>
      <c r="B697" s="3" t="s">
        <v>75</v>
      </c>
      <c r="C697" s="28"/>
      <c r="D697" s="13">
        <v>0</v>
      </c>
      <c r="E697" s="14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49"/>
    </row>
    <row r="698" spans="1:65">
      <c r="A698" s="29"/>
      <c r="B698" s="3" t="s">
        <v>183</v>
      </c>
      <c r="C698" s="28"/>
      <c r="D698" s="13">
        <v>0</v>
      </c>
      <c r="E698" s="14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49"/>
    </row>
    <row r="699" spans="1:65">
      <c r="A699" s="29"/>
      <c r="B699" s="44" t="s">
        <v>184</v>
      </c>
      <c r="C699" s="45"/>
      <c r="D699" s="43" t="s">
        <v>185</v>
      </c>
      <c r="E699" s="14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49"/>
    </row>
    <row r="700" spans="1:65">
      <c r="B700" s="30"/>
      <c r="C700" s="20"/>
      <c r="D700" s="20"/>
      <c r="BM700" s="49"/>
    </row>
    <row r="701" spans="1:65" ht="15">
      <c r="B701" s="8" t="s">
        <v>309</v>
      </c>
      <c r="BM701" s="27" t="s">
        <v>194</v>
      </c>
    </row>
    <row r="702" spans="1:65" ht="15">
      <c r="A702" s="24" t="s">
        <v>44</v>
      </c>
      <c r="B702" s="18" t="s">
        <v>95</v>
      </c>
      <c r="C702" s="15" t="s">
        <v>96</v>
      </c>
      <c r="D702" s="16" t="s">
        <v>186</v>
      </c>
      <c r="E702" s="14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27">
        <v>1</v>
      </c>
    </row>
    <row r="703" spans="1:65">
      <c r="A703" s="29"/>
      <c r="B703" s="19" t="s">
        <v>144</v>
      </c>
      <c r="C703" s="9" t="s">
        <v>144</v>
      </c>
      <c r="D703" s="10" t="s">
        <v>97</v>
      </c>
      <c r="E703" s="14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27" t="s">
        <v>3</v>
      </c>
    </row>
    <row r="704" spans="1:65">
      <c r="A704" s="29"/>
      <c r="B704" s="19"/>
      <c r="C704" s="9"/>
      <c r="D704" s="10" t="s">
        <v>196</v>
      </c>
      <c r="E704" s="14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7">
        <v>0</v>
      </c>
    </row>
    <row r="705" spans="1:65">
      <c r="A705" s="29"/>
      <c r="B705" s="19"/>
      <c r="C705" s="9"/>
      <c r="D705" s="25"/>
      <c r="E705" s="14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7">
        <v>0</v>
      </c>
    </row>
    <row r="706" spans="1:65">
      <c r="A706" s="29"/>
      <c r="B706" s="18">
        <v>1</v>
      </c>
      <c r="C706" s="14">
        <v>1</v>
      </c>
      <c r="D706" s="196">
        <v>204</v>
      </c>
      <c r="E706" s="197"/>
      <c r="F706" s="198"/>
      <c r="G706" s="198"/>
      <c r="H706" s="198"/>
      <c r="I706" s="198"/>
      <c r="J706" s="198"/>
      <c r="K706" s="198"/>
      <c r="L706" s="198"/>
      <c r="M706" s="198"/>
      <c r="N706" s="198"/>
      <c r="O706" s="198"/>
      <c r="P706" s="198"/>
      <c r="Q706" s="198"/>
      <c r="R706" s="198"/>
      <c r="S706" s="198"/>
      <c r="T706" s="198"/>
      <c r="U706" s="198"/>
      <c r="V706" s="198"/>
      <c r="W706" s="198"/>
      <c r="X706" s="198"/>
      <c r="Y706" s="198"/>
      <c r="Z706" s="198"/>
      <c r="AA706" s="198"/>
      <c r="AB706" s="198"/>
      <c r="AC706" s="198"/>
      <c r="AD706" s="198"/>
      <c r="AE706" s="198"/>
      <c r="AF706" s="198"/>
      <c r="AG706" s="198"/>
      <c r="AH706" s="198"/>
      <c r="AI706" s="198"/>
      <c r="AJ706" s="198"/>
      <c r="AK706" s="198"/>
      <c r="AL706" s="198"/>
      <c r="AM706" s="198"/>
      <c r="AN706" s="198"/>
      <c r="AO706" s="198"/>
      <c r="AP706" s="198"/>
      <c r="AQ706" s="198"/>
      <c r="AR706" s="198"/>
      <c r="AS706" s="198"/>
      <c r="AT706" s="198"/>
      <c r="AU706" s="198"/>
      <c r="AV706" s="198"/>
      <c r="AW706" s="198"/>
      <c r="AX706" s="198"/>
      <c r="AY706" s="198"/>
      <c r="AZ706" s="198"/>
      <c r="BA706" s="198"/>
      <c r="BB706" s="198"/>
      <c r="BC706" s="198"/>
      <c r="BD706" s="198"/>
      <c r="BE706" s="198"/>
      <c r="BF706" s="198"/>
      <c r="BG706" s="198"/>
      <c r="BH706" s="198"/>
      <c r="BI706" s="198"/>
      <c r="BJ706" s="198"/>
      <c r="BK706" s="198"/>
      <c r="BL706" s="198"/>
      <c r="BM706" s="199">
        <v>1</v>
      </c>
    </row>
    <row r="707" spans="1:65">
      <c r="A707" s="29"/>
      <c r="B707" s="19">
        <v>1</v>
      </c>
      <c r="C707" s="9">
        <v>2</v>
      </c>
      <c r="D707" s="200">
        <v>210</v>
      </c>
      <c r="E707" s="197"/>
      <c r="F707" s="198"/>
      <c r="G707" s="198"/>
      <c r="H707" s="198"/>
      <c r="I707" s="198"/>
      <c r="J707" s="198"/>
      <c r="K707" s="198"/>
      <c r="L707" s="198"/>
      <c r="M707" s="198"/>
      <c r="N707" s="198"/>
      <c r="O707" s="198"/>
      <c r="P707" s="198"/>
      <c r="Q707" s="198"/>
      <c r="R707" s="198"/>
      <c r="S707" s="198"/>
      <c r="T707" s="198"/>
      <c r="U707" s="198"/>
      <c r="V707" s="198"/>
      <c r="W707" s="198"/>
      <c r="X707" s="198"/>
      <c r="Y707" s="198"/>
      <c r="Z707" s="198"/>
      <c r="AA707" s="198"/>
      <c r="AB707" s="198"/>
      <c r="AC707" s="198"/>
      <c r="AD707" s="198"/>
      <c r="AE707" s="198"/>
      <c r="AF707" s="198"/>
      <c r="AG707" s="198"/>
      <c r="AH707" s="198"/>
      <c r="AI707" s="198"/>
      <c r="AJ707" s="198"/>
      <c r="AK707" s="198"/>
      <c r="AL707" s="198"/>
      <c r="AM707" s="198"/>
      <c r="AN707" s="198"/>
      <c r="AO707" s="198"/>
      <c r="AP707" s="198"/>
      <c r="AQ707" s="198"/>
      <c r="AR707" s="198"/>
      <c r="AS707" s="198"/>
      <c r="AT707" s="198"/>
      <c r="AU707" s="198"/>
      <c r="AV707" s="198"/>
      <c r="AW707" s="198"/>
      <c r="AX707" s="198"/>
      <c r="AY707" s="198"/>
      <c r="AZ707" s="198"/>
      <c r="BA707" s="198"/>
      <c r="BB707" s="198"/>
      <c r="BC707" s="198"/>
      <c r="BD707" s="198"/>
      <c r="BE707" s="198"/>
      <c r="BF707" s="198"/>
      <c r="BG707" s="198"/>
      <c r="BH707" s="198"/>
      <c r="BI707" s="198"/>
      <c r="BJ707" s="198"/>
      <c r="BK707" s="198"/>
      <c r="BL707" s="198"/>
      <c r="BM707" s="199">
        <v>26</v>
      </c>
    </row>
    <row r="708" spans="1:65">
      <c r="A708" s="29"/>
      <c r="B708" s="20" t="s">
        <v>180</v>
      </c>
      <c r="C708" s="12"/>
      <c r="D708" s="201">
        <v>207</v>
      </c>
      <c r="E708" s="197"/>
      <c r="F708" s="198"/>
      <c r="G708" s="198"/>
      <c r="H708" s="198"/>
      <c r="I708" s="198"/>
      <c r="J708" s="198"/>
      <c r="K708" s="198"/>
      <c r="L708" s="198"/>
      <c r="M708" s="198"/>
      <c r="N708" s="198"/>
      <c r="O708" s="198"/>
      <c r="P708" s="198"/>
      <c r="Q708" s="198"/>
      <c r="R708" s="198"/>
      <c r="S708" s="198"/>
      <c r="T708" s="198"/>
      <c r="U708" s="198"/>
      <c r="V708" s="198"/>
      <c r="W708" s="198"/>
      <c r="X708" s="198"/>
      <c r="Y708" s="198"/>
      <c r="Z708" s="198"/>
      <c r="AA708" s="198"/>
      <c r="AB708" s="198"/>
      <c r="AC708" s="198"/>
      <c r="AD708" s="198"/>
      <c r="AE708" s="198"/>
      <c r="AF708" s="198"/>
      <c r="AG708" s="198"/>
      <c r="AH708" s="198"/>
      <c r="AI708" s="198"/>
      <c r="AJ708" s="198"/>
      <c r="AK708" s="198"/>
      <c r="AL708" s="198"/>
      <c r="AM708" s="198"/>
      <c r="AN708" s="198"/>
      <c r="AO708" s="198"/>
      <c r="AP708" s="198"/>
      <c r="AQ708" s="198"/>
      <c r="AR708" s="198"/>
      <c r="AS708" s="198"/>
      <c r="AT708" s="198"/>
      <c r="AU708" s="198"/>
      <c r="AV708" s="198"/>
      <c r="AW708" s="198"/>
      <c r="AX708" s="198"/>
      <c r="AY708" s="198"/>
      <c r="AZ708" s="198"/>
      <c r="BA708" s="198"/>
      <c r="BB708" s="198"/>
      <c r="BC708" s="198"/>
      <c r="BD708" s="198"/>
      <c r="BE708" s="198"/>
      <c r="BF708" s="198"/>
      <c r="BG708" s="198"/>
      <c r="BH708" s="198"/>
      <c r="BI708" s="198"/>
      <c r="BJ708" s="198"/>
      <c r="BK708" s="198"/>
      <c r="BL708" s="198"/>
      <c r="BM708" s="199">
        <v>16</v>
      </c>
    </row>
    <row r="709" spans="1:65">
      <c r="A709" s="29"/>
      <c r="B709" s="3" t="s">
        <v>181</v>
      </c>
      <c r="C709" s="28"/>
      <c r="D709" s="200">
        <v>207</v>
      </c>
      <c r="E709" s="197"/>
      <c r="F709" s="198"/>
      <c r="G709" s="198"/>
      <c r="H709" s="198"/>
      <c r="I709" s="198"/>
      <c r="J709" s="198"/>
      <c r="K709" s="198"/>
      <c r="L709" s="198"/>
      <c r="M709" s="198"/>
      <c r="N709" s="198"/>
      <c r="O709" s="198"/>
      <c r="P709" s="198"/>
      <c r="Q709" s="198"/>
      <c r="R709" s="198"/>
      <c r="S709" s="198"/>
      <c r="T709" s="198"/>
      <c r="U709" s="198"/>
      <c r="V709" s="198"/>
      <c r="W709" s="198"/>
      <c r="X709" s="198"/>
      <c r="Y709" s="198"/>
      <c r="Z709" s="198"/>
      <c r="AA709" s="198"/>
      <c r="AB709" s="198"/>
      <c r="AC709" s="198"/>
      <c r="AD709" s="198"/>
      <c r="AE709" s="198"/>
      <c r="AF709" s="198"/>
      <c r="AG709" s="198"/>
      <c r="AH709" s="198"/>
      <c r="AI709" s="198"/>
      <c r="AJ709" s="198"/>
      <c r="AK709" s="198"/>
      <c r="AL709" s="198"/>
      <c r="AM709" s="198"/>
      <c r="AN709" s="198"/>
      <c r="AO709" s="198"/>
      <c r="AP709" s="198"/>
      <c r="AQ709" s="198"/>
      <c r="AR709" s="198"/>
      <c r="AS709" s="198"/>
      <c r="AT709" s="198"/>
      <c r="AU709" s="198"/>
      <c r="AV709" s="198"/>
      <c r="AW709" s="198"/>
      <c r="AX709" s="198"/>
      <c r="AY709" s="198"/>
      <c r="AZ709" s="198"/>
      <c r="BA709" s="198"/>
      <c r="BB709" s="198"/>
      <c r="BC709" s="198"/>
      <c r="BD709" s="198"/>
      <c r="BE709" s="198"/>
      <c r="BF709" s="198"/>
      <c r="BG709" s="198"/>
      <c r="BH709" s="198"/>
      <c r="BI709" s="198"/>
      <c r="BJ709" s="198"/>
      <c r="BK709" s="198"/>
      <c r="BL709" s="198"/>
      <c r="BM709" s="199">
        <v>207</v>
      </c>
    </row>
    <row r="710" spans="1:65">
      <c r="A710" s="29"/>
      <c r="B710" s="3" t="s">
        <v>182</v>
      </c>
      <c r="C710" s="28"/>
      <c r="D710" s="200">
        <v>4.2426406871192848</v>
      </c>
      <c r="E710" s="197"/>
      <c r="F710" s="198"/>
      <c r="G710" s="198"/>
      <c r="H710" s="198"/>
      <c r="I710" s="198"/>
      <c r="J710" s="198"/>
      <c r="K710" s="198"/>
      <c r="L710" s="198"/>
      <c r="M710" s="198"/>
      <c r="N710" s="198"/>
      <c r="O710" s="198"/>
      <c r="P710" s="198"/>
      <c r="Q710" s="198"/>
      <c r="R710" s="198"/>
      <c r="S710" s="198"/>
      <c r="T710" s="198"/>
      <c r="U710" s="198"/>
      <c r="V710" s="198"/>
      <c r="W710" s="198"/>
      <c r="X710" s="198"/>
      <c r="Y710" s="198"/>
      <c r="Z710" s="198"/>
      <c r="AA710" s="198"/>
      <c r="AB710" s="198"/>
      <c r="AC710" s="198"/>
      <c r="AD710" s="198"/>
      <c r="AE710" s="198"/>
      <c r="AF710" s="198"/>
      <c r="AG710" s="198"/>
      <c r="AH710" s="198"/>
      <c r="AI710" s="198"/>
      <c r="AJ710" s="198"/>
      <c r="AK710" s="198"/>
      <c r="AL710" s="198"/>
      <c r="AM710" s="198"/>
      <c r="AN710" s="198"/>
      <c r="AO710" s="198"/>
      <c r="AP710" s="198"/>
      <c r="AQ710" s="198"/>
      <c r="AR710" s="198"/>
      <c r="AS710" s="198"/>
      <c r="AT710" s="198"/>
      <c r="AU710" s="198"/>
      <c r="AV710" s="198"/>
      <c r="AW710" s="198"/>
      <c r="AX710" s="198"/>
      <c r="AY710" s="198"/>
      <c r="AZ710" s="198"/>
      <c r="BA710" s="198"/>
      <c r="BB710" s="198"/>
      <c r="BC710" s="198"/>
      <c r="BD710" s="198"/>
      <c r="BE710" s="198"/>
      <c r="BF710" s="198"/>
      <c r="BG710" s="198"/>
      <c r="BH710" s="198"/>
      <c r="BI710" s="198"/>
      <c r="BJ710" s="198"/>
      <c r="BK710" s="198"/>
      <c r="BL710" s="198"/>
      <c r="BM710" s="199">
        <v>32</v>
      </c>
    </row>
    <row r="711" spans="1:65">
      <c r="A711" s="29"/>
      <c r="B711" s="3" t="s">
        <v>75</v>
      </c>
      <c r="C711" s="28"/>
      <c r="D711" s="13">
        <v>2.0495848730044855E-2</v>
      </c>
      <c r="E711" s="14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49"/>
    </row>
    <row r="712" spans="1:65">
      <c r="A712" s="29"/>
      <c r="B712" s="3" t="s">
        <v>183</v>
      </c>
      <c r="C712" s="28"/>
      <c r="D712" s="13">
        <v>0</v>
      </c>
      <c r="E712" s="14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49"/>
    </row>
    <row r="713" spans="1:65">
      <c r="A713" s="29"/>
      <c r="B713" s="44" t="s">
        <v>184</v>
      </c>
      <c r="C713" s="45"/>
      <c r="D713" s="43" t="s">
        <v>185</v>
      </c>
      <c r="E713" s="14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49"/>
    </row>
    <row r="714" spans="1:65">
      <c r="B714" s="30"/>
      <c r="C714" s="20"/>
      <c r="D714" s="20"/>
      <c r="BM714" s="49"/>
    </row>
    <row r="715" spans="1:65">
      <c r="BM715" s="49"/>
    </row>
    <row r="716" spans="1:65">
      <c r="BM716" s="49"/>
    </row>
    <row r="717" spans="1:65">
      <c r="BM717" s="49"/>
    </row>
    <row r="718" spans="1:65">
      <c r="BM718" s="49"/>
    </row>
    <row r="719" spans="1:65">
      <c r="BM719" s="49"/>
    </row>
    <row r="720" spans="1:65">
      <c r="BM720" s="49"/>
    </row>
    <row r="721" spans="65:65">
      <c r="BM721" s="49"/>
    </row>
    <row r="722" spans="65:65">
      <c r="BM722" s="49"/>
    </row>
    <row r="723" spans="65:65">
      <c r="BM723" s="49"/>
    </row>
    <row r="724" spans="65:65">
      <c r="BM724" s="49"/>
    </row>
    <row r="725" spans="65:65">
      <c r="BM725" s="49"/>
    </row>
    <row r="726" spans="65:65">
      <c r="BM726" s="49"/>
    </row>
    <row r="727" spans="65:65">
      <c r="BM727" s="49"/>
    </row>
    <row r="728" spans="65:65">
      <c r="BM728" s="49"/>
    </row>
    <row r="729" spans="65:65">
      <c r="BM729" s="49"/>
    </row>
    <row r="730" spans="65:65">
      <c r="BM730" s="49"/>
    </row>
    <row r="731" spans="65:65">
      <c r="BM731" s="49"/>
    </row>
    <row r="732" spans="65:65">
      <c r="BM732" s="49"/>
    </row>
    <row r="733" spans="65:65">
      <c r="BM733" s="49"/>
    </row>
    <row r="734" spans="65:65">
      <c r="BM734" s="49"/>
    </row>
    <row r="735" spans="65:65">
      <c r="BM735" s="49"/>
    </row>
    <row r="736" spans="65:65">
      <c r="BM736" s="49"/>
    </row>
    <row r="737" spans="65:65">
      <c r="BM737" s="49"/>
    </row>
    <row r="738" spans="65:65">
      <c r="BM738" s="49"/>
    </row>
    <row r="739" spans="65:65">
      <c r="BM739" s="49"/>
    </row>
    <row r="740" spans="65:65">
      <c r="BM740" s="49"/>
    </row>
    <row r="741" spans="65:65">
      <c r="BM741" s="49"/>
    </row>
    <row r="742" spans="65:65">
      <c r="BM742" s="49"/>
    </row>
    <row r="743" spans="65:65">
      <c r="BM743" s="49"/>
    </row>
    <row r="744" spans="65:65">
      <c r="BM744" s="49"/>
    </row>
    <row r="745" spans="65:65">
      <c r="BM745" s="49"/>
    </row>
    <row r="746" spans="65:65">
      <c r="BM746" s="49"/>
    </row>
    <row r="747" spans="65:65">
      <c r="BM747" s="49"/>
    </row>
    <row r="748" spans="65:65">
      <c r="BM748" s="49"/>
    </row>
    <row r="749" spans="65:65">
      <c r="BM749" s="49"/>
    </row>
    <row r="750" spans="65:65">
      <c r="BM750" s="49"/>
    </row>
    <row r="751" spans="65:65">
      <c r="BM751" s="49"/>
    </row>
    <row r="752" spans="65:65">
      <c r="BM752" s="49"/>
    </row>
    <row r="753" spans="65:65">
      <c r="BM753" s="49"/>
    </row>
    <row r="754" spans="65:65">
      <c r="BM754" s="49"/>
    </row>
    <row r="755" spans="65:65">
      <c r="BM755" s="49"/>
    </row>
    <row r="756" spans="65:65">
      <c r="BM756" s="49"/>
    </row>
    <row r="757" spans="65:65">
      <c r="BM757" s="49"/>
    </row>
    <row r="758" spans="65:65">
      <c r="BM758" s="49"/>
    </row>
    <row r="759" spans="65:65">
      <c r="BM759" s="49"/>
    </row>
    <row r="760" spans="65:65">
      <c r="BM760" s="49"/>
    </row>
    <row r="761" spans="65:65">
      <c r="BM761" s="49"/>
    </row>
    <row r="762" spans="65:65">
      <c r="BM762" s="49"/>
    </row>
    <row r="763" spans="65:65">
      <c r="BM763" s="49"/>
    </row>
    <row r="764" spans="65:65">
      <c r="BM764" s="49"/>
    </row>
    <row r="765" spans="65:65">
      <c r="BM765" s="49"/>
    </row>
    <row r="766" spans="65:65">
      <c r="BM766" s="49"/>
    </row>
    <row r="767" spans="65:65">
      <c r="BM767" s="50"/>
    </row>
    <row r="768" spans="65:65">
      <c r="BM768" s="51"/>
    </row>
    <row r="769" spans="65:65">
      <c r="BM769" s="51"/>
    </row>
    <row r="770" spans="65:65">
      <c r="BM770" s="51"/>
    </row>
    <row r="771" spans="65:65">
      <c r="BM771" s="51"/>
    </row>
    <row r="772" spans="65:65">
      <c r="BM772" s="51"/>
    </row>
    <row r="773" spans="65:65">
      <c r="BM773" s="51"/>
    </row>
    <row r="774" spans="65:65">
      <c r="BM774" s="51"/>
    </row>
    <row r="775" spans="65:65">
      <c r="BM775" s="51"/>
    </row>
    <row r="776" spans="65:65">
      <c r="BM776" s="51"/>
    </row>
    <row r="777" spans="65:65">
      <c r="BM777" s="51"/>
    </row>
    <row r="778" spans="65:65">
      <c r="BM778" s="51"/>
    </row>
    <row r="779" spans="65:65">
      <c r="BM779" s="51"/>
    </row>
    <row r="780" spans="65:65">
      <c r="BM780" s="51"/>
    </row>
    <row r="781" spans="65:65">
      <c r="BM781" s="51"/>
    </row>
    <row r="782" spans="65:65">
      <c r="BM782" s="51"/>
    </row>
    <row r="783" spans="65:65">
      <c r="BM783" s="51"/>
    </row>
    <row r="784" spans="65:65">
      <c r="BM784" s="51"/>
    </row>
    <row r="785" spans="65:65">
      <c r="BM785" s="51"/>
    </row>
    <row r="786" spans="65:65">
      <c r="BM786" s="51"/>
    </row>
    <row r="787" spans="65:65">
      <c r="BM787" s="51"/>
    </row>
    <row r="788" spans="65:65">
      <c r="BM788" s="51"/>
    </row>
    <row r="789" spans="65:65">
      <c r="BM789" s="51"/>
    </row>
    <row r="790" spans="65:65">
      <c r="BM790" s="51"/>
    </row>
    <row r="791" spans="65:65">
      <c r="BM791" s="51"/>
    </row>
    <row r="792" spans="65:65">
      <c r="BM792" s="51"/>
    </row>
    <row r="793" spans="65:65">
      <c r="BM793" s="51"/>
    </row>
    <row r="794" spans="65:65">
      <c r="BM794" s="51"/>
    </row>
    <row r="795" spans="65:65">
      <c r="BM795" s="51"/>
    </row>
    <row r="796" spans="65:65">
      <c r="BM796" s="51"/>
    </row>
    <row r="797" spans="65:65">
      <c r="BM797" s="51"/>
    </row>
    <row r="798" spans="65:65">
      <c r="BM798" s="51"/>
    </row>
    <row r="799" spans="65:65">
      <c r="BM799" s="51"/>
    </row>
    <row r="800" spans="65:65">
      <c r="BM800" s="51"/>
    </row>
    <row r="801" spans="65:65">
      <c r="BM801" s="51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2" priority="15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1" priority="151" stopIfTrue="1">
      <formula>AND(ISBLANK(INDIRECT(Anlyt_LabRefLastCol)),ISBLANK(INDIRECT(Anlyt_LabRefThisCol)))</formula>
    </cfRule>
    <cfRule type="expression" dxfId="0" priority="15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8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84" customWidth="1"/>
    <col min="2" max="2" width="35.5703125" style="4" customWidth="1"/>
    <col min="3" max="3" width="10.28515625" style="4" customWidth="1"/>
    <col min="4" max="7" width="10.5703125" style="4" customWidth="1"/>
    <col min="8" max="8" width="12" customWidth="1"/>
  </cols>
  <sheetData>
    <row r="1" spans="1:8" ht="23.25" customHeight="1">
      <c r="B1" s="80" t="s">
        <v>314</v>
      </c>
      <c r="C1" s="80"/>
      <c r="D1" s="80"/>
      <c r="E1" s="80"/>
      <c r="F1" s="80"/>
      <c r="G1" s="80"/>
      <c r="H1" s="66"/>
    </row>
    <row r="2" spans="1:8" ht="15.75" customHeight="1">
      <c r="A2" s="231"/>
      <c r="B2" s="229" t="s">
        <v>2</v>
      </c>
      <c r="C2" s="67" t="s">
        <v>56</v>
      </c>
      <c r="D2" s="227" t="s">
        <v>120</v>
      </c>
      <c r="E2" s="228"/>
      <c r="F2" s="227" t="s">
        <v>82</v>
      </c>
      <c r="G2" s="228"/>
      <c r="H2" s="74"/>
    </row>
    <row r="3" spans="1:8" ht="12.75">
      <c r="A3" s="231"/>
      <c r="B3" s="230"/>
      <c r="C3" s="65" t="s">
        <v>46</v>
      </c>
      <c r="D3" s="169" t="s">
        <v>57</v>
      </c>
      <c r="E3" s="38" t="s">
        <v>58</v>
      </c>
      <c r="F3" s="169" t="s">
        <v>57</v>
      </c>
      <c r="G3" s="38" t="s">
        <v>58</v>
      </c>
      <c r="H3" s="75"/>
    </row>
    <row r="4" spans="1:8" ht="15.75" customHeight="1">
      <c r="A4" s="85"/>
      <c r="B4" s="153" t="s">
        <v>141</v>
      </c>
      <c r="C4" s="180"/>
      <c r="D4" s="180"/>
      <c r="E4" s="180"/>
      <c r="F4" s="180"/>
      <c r="G4" s="211"/>
      <c r="H4" s="76"/>
    </row>
    <row r="5" spans="1:8" ht="15.75" customHeight="1">
      <c r="A5" s="85"/>
      <c r="B5" s="179" t="s">
        <v>242</v>
      </c>
      <c r="C5" s="208">
        <v>0.31180459770114949</v>
      </c>
      <c r="D5" s="209">
        <v>0.30826132608778706</v>
      </c>
      <c r="E5" s="210">
        <v>0.31534786931451192</v>
      </c>
      <c r="F5" s="209">
        <v>0.31064833541424353</v>
      </c>
      <c r="G5" s="210">
        <v>0.31296085998805545</v>
      </c>
      <c r="H5" s="76"/>
    </row>
    <row r="6" spans="1:8" ht="15.75" customHeight="1">
      <c r="B6" s="213" t="s">
        <v>316</v>
      </c>
    </row>
    <row r="7" spans="1:8" ht="15.75" customHeight="1">
      <c r="A7" s="1"/>
      <c r="B7"/>
      <c r="C7"/>
      <c r="D7"/>
      <c r="E7"/>
      <c r="F7"/>
      <c r="G7"/>
    </row>
    <row r="8" spans="1:8" ht="15.75" customHeight="1">
      <c r="A8" s="1"/>
      <c r="B8"/>
      <c r="C8"/>
      <c r="D8"/>
      <c r="E8"/>
      <c r="F8"/>
      <c r="G8"/>
    </row>
  </sheetData>
  <dataConsolidate/>
  <mergeCells count="4">
    <mergeCell ref="F2:G2"/>
    <mergeCell ref="B2:B3"/>
    <mergeCell ref="A2:A3"/>
    <mergeCell ref="D2:E2"/>
  </mergeCells>
  <conditionalFormatting sqref="A5 C5:G5 A4:G4">
    <cfRule type="expression" dxfId="20" priority="9">
      <formula>IF(CertVal_IsBlnkRow*CertVal_IsBlnkRowNext=1,TRUE,FALSE)</formula>
    </cfRule>
  </conditionalFormatting>
  <conditionalFormatting sqref="B5">
    <cfRule type="expression" dxfId="19" priority="1">
      <formula>IF(CertVal_IsBlnkRow*CertVal_IsBlnkRowNext=1,TRUE,FALSE)</formula>
    </cfRule>
  </conditionalFormatting>
  <hyperlinks>
    <hyperlink ref="B5" location="'Fire Assay'!$A$1" display="'Fire Assay'!$A$1" xr:uid="{B83CA598-A301-4F16-AFE8-B2FB544C2F22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30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68" customWidth="1" collapsed="1"/>
    <col min="2" max="2" width="10.85546875" style="68" customWidth="1"/>
    <col min="3" max="3" width="7.42578125" style="68" customWidth="1"/>
    <col min="4" max="5" width="10.85546875" style="68" customWidth="1"/>
    <col min="6" max="6" width="7.42578125" style="68" customWidth="1"/>
    <col min="7" max="8" width="10.85546875" style="68" customWidth="1"/>
    <col min="9" max="9" width="7.42578125" style="68" customWidth="1"/>
    <col min="10" max="11" width="10.85546875" style="68" customWidth="1"/>
    <col min="12" max="16384" width="9.140625" style="68"/>
  </cols>
  <sheetData>
    <row r="1" spans="1:11" s="8" customFormat="1" ht="23.25" customHeight="1">
      <c r="A1" s="68"/>
      <c r="B1" s="33" t="s">
        <v>313</v>
      </c>
      <c r="C1" s="6"/>
      <c r="D1" s="6"/>
      <c r="E1" s="6"/>
      <c r="F1" s="6"/>
      <c r="G1" s="6"/>
      <c r="H1" s="6"/>
      <c r="I1" s="6"/>
      <c r="J1" s="6"/>
      <c r="K1" s="70"/>
    </row>
    <row r="2" spans="1:11" s="8" customFormat="1" ht="24.75" customHeight="1">
      <c r="A2" s="68"/>
      <c r="B2" s="71" t="s">
        <v>2</v>
      </c>
      <c r="C2" s="154" t="s">
        <v>45</v>
      </c>
      <c r="D2" s="155" t="s">
        <v>46</v>
      </c>
      <c r="E2" s="71" t="s">
        <v>2</v>
      </c>
      <c r="F2" s="156" t="s">
        <v>45</v>
      </c>
      <c r="G2" s="72" t="s">
        <v>46</v>
      </c>
      <c r="H2" s="73" t="s">
        <v>2</v>
      </c>
      <c r="I2" s="156" t="s">
        <v>45</v>
      </c>
      <c r="J2" s="72" t="s">
        <v>46</v>
      </c>
      <c r="K2" s="68"/>
    </row>
    <row r="3" spans="1:11" ht="15.75" customHeight="1">
      <c r="A3" s="69"/>
      <c r="B3" s="158" t="s">
        <v>117</v>
      </c>
      <c r="C3" s="157"/>
      <c r="D3" s="159"/>
      <c r="E3" s="157"/>
      <c r="F3" s="157"/>
      <c r="G3" s="160"/>
      <c r="H3" s="157"/>
      <c r="I3" s="157"/>
      <c r="J3" s="161"/>
    </row>
    <row r="4" spans="1:11" ht="15.75" customHeight="1">
      <c r="A4" s="69"/>
      <c r="B4" s="163" t="s">
        <v>233</v>
      </c>
      <c r="C4" s="152" t="s">
        <v>1</v>
      </c>
      <c r="D4" s="35">
        <v>14.55</v>
      </c>
      <c r="E4" s="163" t="s">
        <v>92</v>
      </c>
      <c r="F4" s="152" t="s">
        <v>1</v>
      </c>
      <c r="G4" s="162">
        <v>4.51</v>
      </c>
      <c r="H4" s="164" t="s">
        <v>234</v>
      </c>
      <c r="I4" s="152" t="s">
        <v>1</v>
      </c>
      <c r="J4" s="162">
        <v>61.664999999999999</v>
      </c>
    </row>
    <row r="5" spans="1:11" ht="15.75" customHeight="1">
      <c r="A5" s="69"/>
      <c r="B5" s="163" t="s">
        <v>88</v>
      </c>
      <c r="C5" s="152" t="s">
        <v>1</v>
      </c>
      <c r="D5" s="35">
        <v>3.85</v>
      </c>
      <c r="E5" s="163" t="s">
        <v>93</v>
      </c>
      <c r="F5" s="152" t="s">
        <v>1</v>
      </c>
      <c r="G5" s="165">
        <v>0.08</v>
      </c>
      <c r="H5" s="164" t="s">
        <v>235</v>
      </c>
      <c r="I5" s="152" t="s">
        <v>1</v>
      </c>
      <c r="J5" s="165">
        <v>0.13300000000000001</v>
      </c>
    </row>
    <row r="6" spans="1:11" ht="15.75" customHeight="1">
      <c r="A6" s="69"/>
      <c r="B6" s="163" t="s">
        <v>236</v>
      </c>
      <c r="C6" s="152" t="s">
        <v>1</v>
      </c>
      <c r="D6" s="35">
        <v>7.88</v>
      </c>
      <c r="E6" s="163" t="s">
        <v>237</v>
      </c>
      <c r="F6" s="152" t="s">
        <v>1</v>
      </c>
      <c r="G6" s="162">
        <v>1.7849999999999999</v>
      </c>
      <c r="H6" s="164" t="s">
        <v>238</v>
      </c>
      <c r="I6" s="152" t="s">
        <v>1</v>
      </c>
      <c r="J6" s="162">
        <v>1.22</v>
      </c>
    </row>
    <row r="7" spans="1:11" ht="15.75" customHeight="1">
      <c r="A7" s="69"/>
      <c r="B7" s="163" t="s">
        <v>239</v>
      </c>
      <c r="C7" s="152" t="s">
        <v>1</v>
      </c>
      <c r="D7" s="35">
        <v>2.4300000000000002</v>
      </c>
      <c r="E7" s="163" t="s">
        <v>240</v>
      </c>
      <c r="F7" s="152" t="s">
        <v>1</v>
      </c>
      <c r="G7" s="165">
        <v>0.22450000000000001</v>
      </c>
      <c r="H7" s="7" t="s">
        <v>310</v>
      </c>
      <c r="I7" s="152" t="s">
        <v>310</v>
      </c>
      <c r="J7" s="36" t="s">
        <v>310</v>
      </c>
    </row>
    <row r="8" spans="1:11" ht="15.75" customHeight="1">
      <c r="A8" s="69"/>
      <c r="B8" s="158" t="s">
        <v>119</v>
      </c>
      <c r="C8" s="157"/>
      <c r="D8" s="159"/>
      <c r="E8" s="157"/>
      <c r="F8" s="157"/>
      <c r="G8" s="160"/>
      <c r="H8" s="157"/>
      <c r="I8" s="157"/>
      <c r="J8" s="161"/>
    </row>
    <row r="9" spans="1:11" ht="15.75" customHeight="1">
      <c r="A9" s="69"/>
      <c r="B9" s="163" t="s">
        <v>241</v>
      </c>
      <c r="C9" s="152" t="s">
        <v>1</v>
      </c>
      <c r="D9" s="35">
        <v>1.45</v>
      </c>
      <c r="E9" s="34" t="s">
        <v>310</v>
      </c>
      <c r="F9" s="152" t="s">
        <v>310</v>
      </c>
      <c r="G9" s="37" t="s">
        <v>310</v>
      </c>
      <c r="H9" s="7" t="s">
        <v>310</v>
      </c>
      <c r="I9" s="152" t="s">
        <v>310</v>
      </c>
      <c r="J9" s="36" t="s">
        <v>310</v>
      </c>
    </row>
    <row r="10" spans="1:11" ht="15.75" customHeight="1">
      <c r="A10" s="69"/>
      <c r="B10" s="158" t="s">
        <v>118</v>
      </c>
      <c r="C10" s="157"/>
      <c r="D10" s="159"/>
      <c r="E10" s="157"/>
      <c r="F10" s="157"/>
      <c r="G10" s="160"/>
      <c r="H10" s="157"/>
      <c r="I10" s="157"/>
      <c r="J10" s="161"/>
    </row>
    <row r="11" spans="1:11" ht="15.75" customHeight="1">
      <c r="A11" s="69"/>
      <c r="B11" s="163" t="s">
        <v>94</v>
      </c>
      <c r="C11" s="152" t="s">
        <v>1</v>
      </c>
      <c r="D11" s="166">
        <v>8.5000000000000006E-2</v>
      </c>
      <c r="E11" s="163" t="s">
        <v>50</v>
      </c>
      <c r="F11" s="152" t="s">
        <v>1</v>
      </c>
      <c r="G11" s="165">
        <v>7.4999999999999997E-2</v>
      </c>
      <c r="H11" s="7" t="s">
        <v>310</v>
      </c>
      <c r="I11" s="152" t="s">
        <v>310</v>
      </c>
      <c r="J11" s="36" t="s">
        <v>310</v>
      </c>
    </row>
    <row r="12" spans="1:11" ht="15.75" customHeight="1">
      <c r="A12" s="69"/>
      <c r="B12" s="158" t="s">
        <v>140</v>
      </c>
      <c r="C12" s="157"/>
      <c r="D12" s="159"/>
      <c r="E12" s="157"/>
      <c r="F12" s="157"/>
      <c r="G12" s="160"/>
      <c r="H12" s="157"/>
      <c r="I12" s="157"/>
      <c r="J12" s="161"/>
    </row>
    <row r="13" spans="1:11" ht="15.75" customHeight="1">
      <c r="A13" s="69"/>
      <c r="B13" s="163" t="s">
        <v>4</v>
      </c>
      <c r="C13" s="152" t="s">
        <v>3</v>
      </c>
      <c r="D13" s="35" t="s">
        <v>90</v>
      </c>
      <c r="E13" s="163" t="s">
        <v>8</v>
      </c>
      <c r="F13" s="152" t="s">
        <v>3</v>
      </c>
      <c r="G13" s="162">
        <v>5.87</v>
      </c>
      <c r="H13" s="164" t="s">
        <v>12</v>
      </c>
      <c r="I13" s="152" t="s">
        <v>3</v>
      </c>
      <c r="J13" s="162">
        <v>6.5350000000000001</v>
      </c>
    </row>
    <row r="14" spans="1:11" ht="15.75" customHeight="1">
      <c r="A14" s="69"/>
      <c r="B14" s="163" t="s">
        <v>7</v>
      </c>
      <c r="C14" s="152" t="s">
        <v>3</v>
      </c>
      <c r="D14" s="167">
        <v>95.5</v>
      </c>
      <c r="E14" s="163" t="s">
        <v>11</v>
      </c>
      <c r="F14" s="152" t="s">
        <v>3</v>
      </c>
      <c r="G14" s="162">
        <v>1.0449999999999999</v>
      </c>
      <c r="H14" s="164" t="s">
        <v>15</v>
      </c>
      <c r="I14" s="152" t="s">
        <v>3</v>
      </c>
      <c r="J14" s="162">
        <v>3</v>
      </c>
    </row>
    <row r="15" spans="1:11" ht="15.75" customHeight="1">
      <c r="A15" s="69"/>
      <c r="B15" s="163" t="s">
        <v>10</v>
      </c>
      <c r="C15" s="152" t="s">
        <v>3</v>
      </c>
      <c r="D15" s="167">
        <v>545</v>
      </c>
      <c r="E15" s="163" t="s">
        <v>14</v>
      </c>
      <c r="F15" s="152" t="s">
        <v>3</v>
      </c>
      <c r="G15" s="165">
        <v>3.7499999999999999E-2</v>
      </c>
      <c r="H15" s="164" t="s">
        <v>18</v>
      </c>
      <c r="I15" s="152" t="s">
        <v>3</v>
      </c>
      <c r="J15" s="36">
        <v>217.5</v>
      </c>
    </row>
    <row r="16" spans="1:11" ht="15.75" customHeight="1">
      <c r="A16" s="69"/>
      <c r="B16" s="163" t="s">
        <v>13</v>
      </c>
      <c r="C16" s="152" t="s">
        <v>3</v>
      </c>
      <c r="D16" s="35">
        <v>1.8</v>
      </c>
      <c r="E16" s="163" t="s">
        <v>17</v>
      </c>
      <c r="F16" s="152" t="s">
        <v>3</v>
      </c>
      <c r="G16" s="37">
        <v>33.950000000000003</v>
      </c>
      <c r="H16" s="164" t="s">
        <v>20</v>
      </c>
      <c r="I16" s="152" t="s">
        <v>3</v>
      </c>
      <c r="J16" s="162">
        <v>1.26</v>
      </c>
    </row>
    <row r="17" spans="1:10" ht="15.75" customHeight="1">
      <c r="A17" s="69"/>
      <c r="B17" s="163" t="s">
        <v>16</v>
      </c>
      <c r="C17" s="152" t="s">
        <v>3</v>
      </c>
      <c r="D17" s="35">
        <v>0.22</v>
      </c>
      <c r="E17" s="163" t="s">
        <v>22</v>
      </c>
      <c r="F17" s="152" t="s">
        <v>3</v>
      </c>
      <c r="G17" s="162">
        <v>0.39500000000000002</v>
      </c>
      <c r="H17" s="164" t="s">
        <v>23</v>
      </c>
      <c r="I17" s="152" t="s">
        <v>3</v>
      </c>
      <c r="J17" s="162">
        <v>0.93</v>
      </c>
    </row>
    <row r="18" spans="1:10" ht="15.75" customHeight="1">
      <c r="A18" s="69"/>
      <c r="B18" s="163" t="s">
        <v>19</v>
      </c>
      <c r="C18" s="152" t="s">
        <v>3</v>
      </c>
      <c r="D18" s="35">
        <v>0.17499999999999999</v>
      </c>
      <c r="E18" s="163" t="s">
        <v>48</v>
      </c>
      <c r="F18" s="152" t="s">
        <v>1</v>
      </c>
      <c r="G18" s="165">
        <v>6.7100000000000007E-2</v>
      </c>
      <c r="H18" s="164" t="s">
        <v>26</v>
      </c>
      <c r="I18" s="152" t="s">
        <v>3</v>
      </c>
      <c r="J18" s="36" t="s">
        <v>84</v>
      </c>
    </row>
    <row r="19" spans="1:10" ht="15.75" customHeight="1">
      <c r="A19" s="69"/>
      <c r="B19" s="163" t="s">
        <v>21</v>
      </c>
      <c r="C19" s="152" t="s">
        <v>3</v>
      </c>
      <c r="D19" s="167">
        <v>67.55</v>
      </c>
      <c r="E19" s="163" t="s">
        <v>25</v>
      </c>
      <c r="F19" s="152" t="s">
        <v>3</v>
      </c>
      <c r="G19" s="162">
        <v>1.1000000000000001</v>
      </c>
      <c r="H19" s="164" t="s">
        <v>29</v>
      </c>
      <c r="I19" s="152" t="s">
        <v>3</v>
      </c>
      <c r="J19" s="37">
        <v>11.1</v>
      </c>
    </row>
    <row r="20" spans="1:10" ht="15.75" customHeight="1">
      <c r="A20" s="69"/>
      <c r="B20" s="163" t="s">
        <v>24</v>
      </c>
      <c r="C20" s="152" t="s">
        <v>3</v>
      </c>
      <c r="D20" s="168">
        <v>28.35</v>
      </c>
      <c r="E20" s="163" t="s">
        <v>28</v>
      </c>
      <c r="F20" s="152" t="s">
        <v>3</v>
      </c>
      <c r="G20" s="37">
        <v>18.3</v>
      </c>
      <c r="H20" s="164" t="s">
        <v>52</v>
      </c>
      <c r="I20" s="152" t="s">
        <v>1</v>
      </c>
      <c r="J20" s="165">
        <v>0.72050000000000003</v>
      </c>
    </row>
    <row r="21" spans="1:10" ht="15.75" customHeight="1">
      <c r="A21" s="69"/>
      <c r="B21" s="163" t="s">
        <v>47</v>
      </c>
      <c r="C21" s="152" t="s">
        <v>3</v>
      </c>
      <c r="D21" s="167">
        <v>188.5</v>
      </c>
      <c r="E21" s="163" t="s">
        <v>30</v>
      </c>
      <c r="F21" s="152" t="s">
        <v>3</v>
      </c>
      <c r="G21" s="37">
        <v>31.55</v>
      </c>
      <c r="H21" s="164" t="s">
        <v>53</v>
      </c>
      <c r="I21" s="152" t="s">
        <v>3</v>
      </c>
      <c r="J21" s="162">
        <v>0.2</v>
      </c>
    </row>
    <row r="22" spans="1:10" ht="15.75" customHeight="1">
      <c r="A22" s="69"/>
      <c r="B22" s="163" t="s">
        <v>27</v>
      </c>
      <c r="C22" s="152" t="s">
        <v>3</v>
      </c>
      <c r="D22" s="35">
        <v>6.1749999999999998</v>
      </c>
      <c r="E22" s="163" t="s">
        <v>33</v>
      </c>
      <c r="F22" s="152" t="s">
        <v>3</v>
      </c>
      <c r="G22" s="36">
        <v>103</v>
      </c>
      <c r="H22" s="164" t="s">
        <v>54</v>
      </c>
      <c r="I22" s="152" t="s">
        <v>3</v>
      </c>
      <c r="J22" s="162">
        <v>0.45</v>
      </c>
    </row>
    <row r="23" spans="1:10" ht="15.75" customHeight="1">
      <c r="A23" s="69"/>
      <c r="B23" s="163" t="s">
        <v>0</v>
      </c>
      <c r="C23" s="152" t="s">
        <v>3</v>
      </c>
      <c r="D23" s="168">
        <v>39</v>
      </c>
      <c r="E23" s="163" t="s">
        <v>36</v>
      </c>
      <c r="F23" s="152" t="s">
        <v>3</v>
      </c>
      <c r="G23" s="37">
        <v>13.5</v>
      </c>
      <c r="H23" s="164" t="s">
        <v>31</v>
      </c>
      <c r="I23" s="152" t="s">
        <v>3</v>
      </c>
      <c r="J23" s="162">
        <v>2.355</v>
      </c>
    </row>
    <row r="24" spans="1:10" ht="15.75" customHeight="1">
      <c r="A24" s="69"/>
      <c r="B24" s="163" t="s">
        <v>32</v>
      </c>
      <c r="C24" s="152" t="s">
        <v>3</v>
      </c>
      <c r="D24" s="35">
        <v>5.3150000000000004</v>
      </c>
      <c r="E24" s="163" t="s">
        <v>39</v>
      </c>
      <c r="F24" s="152" t="s">
        <v>3</v>
      </c>
      <c r="G24" s="162">
        <v>8.0549999999999997</v>
      </c>
      <c r="H24" s="164" t="s">
        <v>55</v>
      </c>
      <c r="I24" s="152" t="s">
        <v>3</v>
      </c>
      <c r="J24" s="36">
        <v>134.5</v>
      </c>
    </row>
    <row r="25" spans="1:10" ht="15.75" customHeight="1">
      <c r="A25" s="69"/>
      <c r="B25" s="163" t="s">
        <v>35</v>
      </c>
      <c r="C25" s="152" t="s">
        <v>3</v>
      </c>
      <c r="D25" s="35">
        <v>2.9849999999999999</v>
      </c>
      <c r="E25" s="163" t="s">
        <v>42</v>
      </c>
      <c r="F25" s="152" t="s">
        <v>3</v>
      </c>
      <c r="G25" s="36">
        <v>109</v>
      </c>
      <c r="H25" s="164" t="s">
        <v>34</v>
      </c>
      <c r="I25" s="152" t="s">
        <v>3</v>
      </c>
      <c r="J25" s="162">
        <v>1.75</v>
      </c>
    </row>
    <row r="26" spans="1:10" ht="15.75" customHeight="1">
      <c r="A26" s="69"/>
      <c r="B26" s="163" t="s">
        <v>38</v>
      </c>
      <c r="C26" s="152" t="s">
        <v>3</v>
      </c>
      <c r="D26" s="35">
        <v>1.5</v>
      </c>
      <c r="E26" s="163" t="s">
        <v>49</v>
      </c>
      <c r="F26" s="152" t="s">
        <v>3</v>
      </c>
      <c r="G26" s="37" t="s">
        <v>91</v>
      </c>
      <c r="H26" s="164" t="s">
        <v>37</v>
      </c>
      <c r="I26" s="152" t="s">
        <v>3</v>
      </c>
      <c r="J26" s="37">
        <v>27.7</v>
      </c>
    </row>
    <row r="27" spans="1:10" ht="15.75" customHeight="1">
      <c r="A27" s="69"/>
      <c r="B27" s="163" t="s">
        <v>41</v>
      </c>
      <c r="C27" s="152" t="s">
        <v>3</v>
      </c>
      <c r="D27" s="168">
        <v>19.3</v>
      </c>
      <c r="E27" s="163" t="s">
        <v>6</v>
      </c>
      <c r="F27" s="152" t="s">
        <v>3</v>
      </c>
      <c r="G27" s="36">
        <v>65.2</v>
      </c>
      <c r="H27" s="164" t="s">
        <v>40</v>
      </c>
      <c r="I27" s="152" t="s">
        <v>3</v>
      </c>
      <c r="J27" s="162">
        <v>2.8450000000000002</v>
      </c>
    </row>
    <row r="28" spans="1:10" ht="15.75" customHeight="1">
      <c r="A28" s="69"/>
      <c r="B28" s="163" t="s">
        <v>5</v>
      </c>
      <c r="C28" s="152" t="s">
        <v>3</v>
      </c>
      <c r="D28" s="35">
        <v>6.02</v>
      </c>
      <c r="E28" s="163" t="s">
        <v>9</v>
      </c>
      <c r="F28" s="152" t="s">
        <v>3</v>
      </c>
      <c r="G28" s="37">
        <v>16.649999999999999</v>
      </c>
      <c r="H28" s="164" t="s">
        <v>43</v>
      </c>
      <c r="I28" s="152" t="s">
        <v>3</v>
      </c>
      <c r="J28" s="36">
        <v>105</v>
      </c>
    </row>
    <row r="29" spans="1:10" ht="15.75" customHeight="1">
      <c r="A29" s="69"/>
      <c r="B29" s="173" t="s">
        <v>71</v>
      </c>
      <c r="C29" s="174" t="s">
        <v>3</v>
      </c>
      <c r="D29" s="175">
        <v>1.375</v>
      </c>
      <c r="E29" s="173" t="s">
        <v>51</v>
      </c>
      <c r="F29" s="174" t="s">
        <v>3</v>
      </c>
      <c r="G29" s="176" t="s">
        <v>89</v>
      </c>
      <c r="H29" s="177" t="s">
        <v>44</v>
      </c>
      <c r="I29" s="174" t="s">
        <v>3</v>
      </c>
      <c r="J29" s="178">
        <v>207</v>
      </c>
    </row>
    <row r="30" spans="1:10" ht="15.75" customHeight="1">
      <c r="B30" s="31" t="s">
        <v>317</v>
      </c>
    </row>
  </sheetData>
  <conditionalFormatting sqref="C3:C29 F3:F29 I3:I29">
    <cfRule type="expression" dxfId="18" priority="2">
      <formula>IndVal_LimitValDiffUOM</formula>
    </cfRule>
  </conditionalFormatting>
  <conditionalFormatting sqref="B3:J29">
    <cfRule type="expression" dxfId="17" priority="1">
      <formula>IF(IndVal_IsBlnkRow*IndVal_IsBlnkRowNext=1,TRUE,FALSE)</formula>
    </cfRule>
  </conditionalFormatting>
  <hyperlinks>
    <hyperlink ref="B4" location="'Fusion XRF'!$A$1" display="'Fusion XRF'!$A$1" xr:uid="{34283608-61D0-48EA-8466-F1D35C66B690}"/>
    <hyperlink ref="E4" location="'Fusion XRF'!$A$80" display="'Fusion XRF'!$A$80" xr:uid="{4210BC54-8D25-432D-B07E-3D8A3CA5755A}"/>
    <hyperlink ref="H4" location="'Fusion XRF'!$A$136" display="'Fusion XRF'!$A$136" xr:uid="{D0AA5EDE-4379-41B3-92F8-8DBA4C05C0D9}"/>
    <hyperlink ref="B5" location="'Fusion XRF'!$A$15" display="'Fusion XRF'!$A$15" xr:uid="{FDC7A495-DA45-4EB5-A6C7-E5CF72C5F605}"/>
    <hyperlink ref="E5" location="'Fusion XRF'!$A$94" display="'Fusion XRF'!$A$94" xr:uid="{68180E5B-6DF4-4360-AE3F-41E71E915091}"/>
    <hyperlink ref="H5" location="'Fusion XRF'!$A$150" display="'Fusion XRF'!$A$150" xr:uid="{684C2271-94B8-432C-BBCA-5D114EB3C339}"/>
    <hyperlink ref="B6" location="'Fusion XRF'!$A$52" display="'Fusion XRF'!$A$52" xr:uid="{A349D79F-D886-4A34-9B21-D4D5AB707885}"/>
    <hyperlink ref="E6" location="'Fusion XRF'!$A$108" display="'Fusion XRF'!$A$108" xr:uid="{B8ACFE0E-55F9-4596-B233-910416C27005}"/>
    <hyperlink ref="H6" location="'Fusion XRF'!$A$164" display="'Fusion XRF'!$A$164" xr:uid="{E7ED40D3-EF8B-4582-A03F-BC166F423358}"/>
    <hyperlink ref="B7" location="'Fusion XRF'!$A$66" display="'Fusion XRF'!$A$66" xr:uid="{FA5AB3A4-AFD5-489B-96B1-A253DC9165D2}"/>
    <hyperlink ref="E7" location="'Fusion XRF'!$A$122" display="'Fusion XRF'!$A$122" xr:uid="{038A94A8-748D-4889-8564-2D18B5DBF78B}"/>
    <hyperlink ref="B9" location="'Thermograv'!$A$1" display="'Thermograv'!$A$1" xr:uid="{91745B56-FF6A-43CD-8E04-B5E9895B0049}"/>
    <hyperlink ref="B11" location="'IRC'!$A$1" display="'IRC'!$A$1" xr:uid="{2112B2B1-6187-4A72-A539-A4754E3E030D}"/>
    <hyperlink ref="E11" location="'IRC'!$A$15" display="'IRC'!$A$15" xr:uid="{F3342EDD-DD8D-4EF9-A16D-F4B1AC0C4EEE}"/>
    <hyperlink ref="B13" location="'Laser Ablation'!$A$1" display="'Laser Ablation'!$A$1" xr:uid="{0E1AA5B6-32AF-4276-B72B-FD1C03FE6A74}"/>
    <hyperlink ref="E13" location="'Laser Ablation'!$A$262" display="'Laser Ablation'!$A$262" xr:uid="{82E2DE7E-5513-4BA7-938B-B92FB308CC87}"/>
    <hyperlink ref="H13" location="'Laser Ablation'!$A$500" display="'Laser Ablation'!$A$500" xr:uid="{ACD9B502-F89C-4CE3-ACEC-60E6CF276193}"/>
    <hyperlink ref="B14" location="'Laser Ablation'!$A$15" display="'Laser Ablation'!$A$15" xr:uid="{6B72A0F8-65EB-4B1C-870C-1479594043DA}"/>
    <hyperlink ref="E14" location="'Laser Ablation'!$A$276" display="'Laser Ablation'!$A$276" xr:uid="{1784BD4D-F552-4E72-B824-DB3937A9CB60}"/>
    <hyperlink ref="H14" location="'Laser Ablation'!$A$514" display="'Laser Ablation'!$A$514" xr:uid="{2706F124-1B05-452D-A7EF-6644EC92AAC7}"/>
    <hyperlink ref="B15" location="'Laser Ablation'!$A$52" display="'Laser Ablation'!$A$52" xr:uid="{A07A169B-B7E5-410A-A10B-D3A7D66F7187}"/>
    <hyperlink ref="E15" location="'Laser Ablation'!$A$290" display="'Laser Ablation'!$A$290" xr:uid="{8AE60DCD-59C9-46D8-958F-63768F41F441}"/>
    <hyperlink ref="H15" location="'Laser Ablation'!$A$528" display="'Laser Ablation'!$A$528" xr:uid="{9263F9EF-C36D-4E19-B8B7-CD25F5F02C74}"/>
    <hyperlink ref="B16" location="'Laser Ablation'!$A$66" display="'Laser Ablation'!$A$66" xr:uid="{54F32AF9-35F3-4688-BBFE-E40E01221018}"/>
    <hyperlink ref="E16" location="'Laser Ablation'!$A$304" display="'Laser Ablation'!$A$304" xr:uid="{F1F23CA0-C23B-4072-A5D4-1AFDCD05941B}"/>
    <hyperlink ref="H16" location="'Laser Ablation'!$A$542" display="'Laser Ablation'!$A$542" xr:uid="{69652650-9EE9-4C6C-8EC8-1A4916A93EC1}"/>
    <hyperlink ref="B17" location="'Laser Ablation'!$A$80" display="'Laser Ablation'!$A$80" xr:uid="{DDC8D37E-9F12-49FD-A839-10DB4DC5F77E}"/>
    <hyperlink ref="E17" location="'Laser Ablation'!$A$318" display="'Laser Ablation'!$A$318" xr:uid="{2028FAFA-E497-4567-901C-5FFC176C499A}"/>
    <hyperlink ref="H17" location="'Laser Ablation'!$A$556" display="'Laser Ablation'!$A$556" xr:uid="{33F74D1D-F3ED-4624-9D8F-478D43FDC37B}"/>
    <hyperlink ref="B18" location="'Laser Ablation'!$A$94" display="'Laser Ablation'!$A$94" xr:uid="{9B27F869-099F-4254-9FF7-A4602896D545}"/>
    <hyperlink ref="E18" location="'Laser Ablation'!$A$332" display="'Laser Ablation'!$A$332" xr:uid="{5C42F6C9-3BE3-4401-A0D9-7E9107C0EB0A}"/>
    <hyperlink ref="H18" location="'Laser Ablation'!$A$570" display="'Laser Ablation'!$A$570" xr:uid="{BF925AA0-D4EB-482D-84FF-3C8C19D2ED79}"/>
    <hyperlink ref="B19" location="'Laser Ablation'!$A$108" display="'Laser Ablation'!$A$108" xr:uid="{ADB18A37-E2E6-4CA2-8FE8-D170E09F72B9}"/>
    <hyperlink ref="E19" location="'Laser Ablation'!$A$346" display="'Laser Ablation'!$A$346" xr:uid="{42A9A0A1-F75D-47C1-82CF-ABFFBB0FC1D6}"/>
    <hyperlink ref="H19" location="'Laser Ablation'!$A$584" display="'Laser Ablation'!$A$584" xr:uid="{446917AD-68CB-42A9-A47B-E65D7D442F4E}"/>
    <hyperlink ref="B20" location="'Laser Ablation'!$A$122" display="'Laser Ablation'!$A$122" xr:uid="{32C2064A-FB4A-4FAA-BBD6-CE2D705F441B}"/>
    <hyperlink ref="E20" location="'Laser Ablation'!$A$360" display="'Laser Ablation'!$A$360" xr:uid="{ED7CB643-CDB8-40DA-BA5C-28F50D4EDD19}"/>
    <hyperlink ref="H20" location="'Laser Ablation'!$A$598" display="'Laser Ablation'!$A$598" xr:uid="{A08FE6F5-33B4-4969-AA8F-642F2443658A}"/>
    <hyperlink ref="B21" location="'Laser Ablation'!$A$136" display="'Laser Ablation'!$A$136" xr:uid="{248D8066-0B6E-43E6-A726-9D27EF4F2AB3}"/>
    <hyperlink ref="E21" location="'Laser Ablation'!$A$374" display="'Laser Ablation'!$A$374" xr:uid="{22757C78-9FD6-4F51-AE06-28D8BA22569D}"/>
    <hyperlink ref="H21" location="'Laser Ablation'!$A$612" display="'Laser Ablation'!$A$612" xr:uid="{39A654F0-421B-499C-A0D5-03488D889DBB}"/>
    <hyperlink ref="B22" location="'Laser Ablation'!$A$150" display="'Laser Ablation'!$A$150" xr:uid="{26B051E4-3EA3-4F61-B58C-0971BEA73880}"/>
    <hyperlink ref="E22" location="'Laser Ablation'!$A$388" display="'Laser Ablation'!$A$388" xr:uid="{41A9A890-D225-42BB-A74E-CEDC4F2B2EC1}"/>
    <hyperlink ref="H22" location="'Laser Ablation'!$A$626" display="'Laser Ablation'!$A$626" xr:uid="{59C05187-B599-4AF4-814E-D201ECD501D9}"/>
    <hyperlink ref="B23" location="'Laser Ablation'!$A$164" display="'Laser Ablation'!$A$164" xr:uid="{0BB79CD7-B47D-4DDD-800D-7F91F585A255}"/>
    <hyperlink ref="E23" location="'Laser Ablation'!$A$402" display="'Laser Ablation'!$A$402" xr:uid="{AA8711BD-CE89-4D1D-B404-A9F13C06523B}"/>
    <hyperlink ref="H23" location="'Laser Ablation'!$A$640" display="'Laser Ablation'!$A$640" xr:uid="{F3D043E0-6260-42C1-A5FA-407891D022E2}"/>
    <hyperlink ref="B24" location="'Laser Ablation'!$A$178" display="'Laser Ablation'!$A$178" xr:uid="{54634097-97B3-43CE-929A-A9958D1696D9}"/>
    <hyperlink ref="E24" location="'Laser Ablation'!$A$416" display="'Laser Ablation'!$A$416" xr:uid="{E6CE30C6-02AC-4184-97C1-E4EC1FB406E5}"/>
    <hyperlink ref="H24" location="'Laser Ablation'!$A$654" display="'Laser Ablation'!$A$654" xr:uid="{B4088721-A28A-4A9D-B64E-564C38566375}"/>
    <hyperlink ref="B25" location="'Laser Ablation'!$A$192" display="'Laser Ablation'!$A$192" xr:uid="{16657BBF-CAE3-4F31-BBFF-7193C4875541}"/>
    <hyperlink ref="E25" location="'Laser Ablation'!$A$430" display="'Laser Ablation'!$A$430" xr:uid="{1AE31A69-024D-4E00-B969-4B57F593AFB7}"/>
    <hyperlink ref="H25" location="'Laser Ablation'!$A$668" display="'Laser Ablation'!$A$668" xr:uid="{44221176-DA10-4E98-B24F-E7BEC1592829}"/>
    <hyperlink ref="B26" location="'Laser Ablation'!$A$206" display="'Laser Ablation'!$A$206" xr:uid="{4389C68C-837C-477D-93F1-EE2158BE2E05}"/>
    <hyperlink ref="E26" location="'Laser Ablation'!$A$444" display="'Laser Ablation'!$A$444" xr:uid="{B8171D6D-3627-43FC-BDFB-BEA7A347DC15}"/>
    <hyperlink ref="H26" location="'Laser Ablation'!$A$682" display="'Laser Ablation'!$A$682" xr:uid="{9B05BEF1-9BD8-4EE1-B37E-86D47AD2B551}"/>
    <hyperlink ref="B27" location="'Laser Ablation'!$A$220" display="'Laser Ablation'!$A$220" xr:uid="{2B3709BD-8CD1-44F8-8E01-D6582BF93740}"/>
    <hyperlink ref="E27" location="'Laser Ablation'!$A$458" display="'Laser Ablation'!$A$458" xr:uid="{100315B9-E2D0-4717-9151-B7B48B434E01}"/>
    <hyperlink ref="H27" location="'Laser Ablation'!$A$696" display="'Laser Ablation'!$A$696" xr:uid="{84199CD1-919F-4417-99A0-AE3D0F12BCB1}"/>
    <hyperlink ref="B28" location="'Laser Ablation'!$A$234" display="'Laser Ablation'!$A$234" xr:uid="{FDE2C48D-9FCD-4B54-98C6-03FBBDE751B9}"/>
    <hyperlink ref="E28" location="'Laser Ablation'!$A$472" display="'Laser Ablation'!$A$472" xr:uid="{143D0986-7091-483B-A87B-0DCF2B706BDB}"/>
    <hyperlink ref="H28" location="'Laser Ablation'!$A$710" display="'Laser Ablation'!$A$710" xr:uid="{5B4F637D-2587-4E21-9DDE-4074AAD16F57}"/>
    <hyperlink ref="B29" location="'Laser Ablation'!$A$248" display="'Laser Ablation'!$A$248" xr:uid="{F50B77CB-CF5B-4482-A266-BC242F3CA19B}"/>
    <hyperlink ref="E29" location="'Laser Ablation'!$A$486" display="'Laser Ablation'!$A$486" xr:uid="{F4814F5E-4547-4DE0-924B-74D2BEC0A7BF}"/>
    <hyperlink ref="H29" location="'Laser Ablation'!$A$724" display="'Laser Ablation'!$A$724" xr:uid="{35187110-B9E4-47B9-B81F-ABBDC0DE527C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25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33" t="s">
        <v>312</v>
      </c>
      <c r="C1" s="33"/>
    </row>
    <row r="2" spans="2:10" ht="27.95" customHeight="1">
      <c r="B2" s="39" t="s">
        <v>72</v>
      </c>
      <c r="C2" s="39" t="s">
        <v>73</v>
      </c>
    </row>
    <row r="3" spans="2:10" ht="15" customHeight="1">
      <c r="B3" s="40" t="s">
        <v>79</v>
      </c>
      <c r="C3" s="40" t="s">
        <v>80</v>
      </c>
    </row>
    <row r="4" spans="2:10" ht="15" customHeight="1">
      <c r="B4" s="41" t="s">
        <v>83</v>
      </c>
      <c r="C4" s="41" t="s">
        <v>114</v>
      </c>
    </row>
    <row r="5" spans="2:10" ht="15" customHeight="1">
      <c r="B5" s="41" t="s">
        <v>77</v>
      </c>
      <c r="C5" s="41" t="s">
        <v>78</v>
      </c>
    </row>
    <row r="6" spans="2:10" ht="15" customHeight="1">
      <c r="B6" s="41" t="s">
        <v>81</v>
      </c>
      <c r="C6" s="41" t="s">
        <v>76</v>
      </c>
    </row>
    <row r="7" spans="2:10" ht="15" customHeight="1">
      <c r="B7" s="41" t="s">
        <v>75</v>
      </c>
      <c r="C7" s="77" t="s">
        <v>115</v>
      </c>
    </row>
    <row r="8" spans="2:10" ht="15" customHeight="1" thickBot="1">
      <c r="B8" s="41" t="s">
        <v>74</v>
      </c>
      <c r="C8" s="77" t="s">
        <v>116</v>
      </c>
    </row>
    <row r="9" spans="2:10" ht="15" customHeight="1">
      <c r="B9" s="64" t="s">
        <v>113</v>
      </c>
      <c r="C9" s="151"/>
    </row>
    <row r="10" spans="2:10" ht="15" customHeight="1">
      <c r="B10" s="41" t="s">
        <v>196</v>
      </c>
      <c r="C10" s="41" t="s">
        <v>198</v>
      </c>
    </row>
    <row r="11" spans="2:10" ht="15" customHeight="1">
      <c r="B11" s="41" t="s">
        <v>86</v>
      </c>
      <c r="C11" s="41" t="s">
        <v>199</v>
      </c>
      <c r="D11" s="5"/>
      <c r="E11" s="5"/>
      <c r="F11" s="5"/>
      <c r="G11" s="5"/>
      <c r="H11" s="5"/>
      <c r="I11" s="5"/>
      <c r="J11" s="5"/>
    </row>
    <row r="12" spans="2:10" ht="15" customHeight="1">
      <c r="B12" s="41" t="s">
        <v>176</v>
      </c>
      <c r="C12" s="41" t="s">
        <v>200</v>
      </c>
      <c r="D12" s="5"/>
      <c r="E12" s="5"/>
      <c r="F12" s="5"/>
      <c r="G12" s="5"/>
      <c r="H12" s="5"/>
      <c r="I12" s="5"/>
      <c r="J12" s="5"/>
    </row>
    <row r="13" spans="2:10" ht="15" customHeight="1">
      <c r="B13" s="41" t="s">
        <v>175</v>
      </c>
      <c r="C13" s="41" t="s">
        <v>201</v>
      </c>
    </row>
    <row r="14" spans="2:10" ht="15" customHeight="1">
      <c r="B14" s="41" t="s">
        <v>98</v>
      </c>
      <c r="C14" s="41" t="s">
        <v>202</v>
      </c>
    </row>
    <row r="15" spans="2:10" ht="15" customHeight="1">
      <c r="B15" s="41" t="s">
        <v>87</v>
      </c>
      <c r="C15" s="41" t="s">
        <v>203</v>
      </c>
    </row>
    <row r="16" spans="2:10" ht="15" customHeight="1">
      <c r="B16" s="42" t="s">
        <v>195</v>
      </c>
      <c r="C16" s="42" t="s">
        <v>204</v>
      </c>
    </row>
    <row r="17" spans="2:3" ht="15" customHeight="1">
      <c r="B17" s="52"/>
      <c r="C17" s="53"/>
    </row>
    <row r="18" spans="2:3" ht="15">
      <c r="B18" s="54" t="s">
        <v>107</v>
      </c>
      <c r="C18" s="55" t="s">
        <v>102</v>
      </c>
    </row>
    <row r="19" spans="2:3">
      <c r="B19" s="56"/>
      <c r="C19" s="55"/>
    </row>
    <row r="20" spans="2:3">
      <c r="B20" s="57" t="s">
        <v>106</v>
      </c>
      <c r="C20" s="58" t="s">
        <v>105</v>
      </c>
    </row>
    <row r="21" spans="2:3">
      <c r="B21" s="56"/>
      <c r="C21" s="55"/>
    </row>
    <row r="22" spans="2:3">
      <c r="B22" s="59" t="s">
        <v>103</v>
      </c>
      <c r="C22" s="58" t="s">
        <v>104</v>
      </c>
    </row>
    <row r="23" spans="2:3">
      <c r="B23" s="60"/>
      <c r="C23" s="61"/>
    </row>
    <row r="24" spans="2:3">
      <c r="B24"/>
      <c r="C24"/>
    </row>
    <row r="25" spans="2:3">
      <c r="B25"/>
      <c r="C25"/>
    </row>
  </sheetData>
  <sortState xmlns:xlrd2="http://schemas.microsoft.com/office/spreadsheetml/2017/richdata2" ref="B3:C7">
    <sortCondition ref="B3:B7"/>
  </sortState>
  <conditionalFormatting sqref="B3:C17">
    <cfRule type="expression" dxfId="16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33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79" customWidth="1"/>
    <col min="3" max="3" width="88.7109375" style="4" customWidth="1"/>
    <col min="4" max="16384" width="9.140625" style="4"/>
  </cols>
  <sheetData>
    <row r="1" spans="2:9" ht="23.25" customHeight="1">
      <c r="B1" s="62" t="s">
        <v>311</v>
      </c>
      <c r="C1" s="33"/>
    </row>
    <row r="2" spans="2:9" ht="27.95" customHeight="1">
      <c r="B2" s="63" t="s">
        <v>108</v>
      </c>
      <c r="C2" s="39" t="s">
        <v>109</v>
      </c>
    </row>
    <row r="3" spans="2:9" ht="15" customHeight="1">
      <c r="B3" s="148"/>
      <c r="C3" s="40" t="s">
        <v>110</v>
      </c>
    </row>
    <row r="4" spans="2:9" ht="15" customHeight="1">
      <c r="B4" s="149"/>
      <c r="C4" s="41" t="s">
        <v>205</v>
      </c>
    </row>
    <row r="5" spans="2:9" ht="15" customHeight="1">
      <c r="B5" s="149"/>
      <c r="C5" s="41" t="s">
        <v>206</v>
      </c>
    </row>
    <row r="6" spans="2:9" ht="15" customHeight="1">
      <c r="B6" s="149"/>
      <c r="C6" s="41" t="s">
        <v>207</v>
      </c>
    </row>
    <row r="7" spans="2:9" ht="15" customHeight="1">
      <c r="B7" s="149"/>
      <c r="C7" s="41" t="s">
        <v>208</v>
      </c>
    </row>
    <row r="8" spans="2:9" ht="15" customHeight="1">
      <c r="B8" s="149"/>
      <c r="C8" s="41" t="s">
        <v>209</v>
      </c>
    </row>
    <row r="9" spans="2:9" ht="15" customHeight="1">
      <c r="B9" s="149"/>
      <c r="C9" s="41" t="s">
        <v>210</v>
      </c>
      <c r="D9" s="5"/>
      <c r="E9" s="5"/>
      <c r="G9" s="5"/>
      <c r="H9" s="5"/>
      <c r="I9" s="5"/>
    </row>
    <row r="10" spans="2:9" ht="15" customHeight="1">
      <c r="B10" s="149"/>
      <c r="C10" s="41" t="s">
        <v>111</v>
      </c>
      <c r="D10" s="5"/>
      <c r="E10" s="5"/>
      <c r="G10" s="5"/>
      <c r="H10" s="5"/>
      <c r="I10" s="5"/>
    </row>
    <row r="11" spans="2:9" ht="15" customHeight="1">
      <c r="B11" s="149"/>
      <c r="C11" s="41" t="s">
        <v>211</v>
      </c>
    </row>
    <row r="12" spans="2:9" ht="15" customHeight="1">
      <c r="B12" s="149"/>
      <c r="C12" s="41" t="s">
        <v>212</v>
      </c>
    </row>
    <row r="13" spans="2:9" ht="15" customHeight="1">
      <c r="B13" s="149"/>
      <c r="C13" s="41" t="s">
        <v>213</v>
      </c>
    </row>
    <row r="14" spans="2:9" ht="15" customHeight="1">
      <c r="B14" s="149"/>
      <c r="C14" s="41" t="s">
        <v>214</v>
      </c>
    </row>
    <row r="15" spans="2:9" ht="15" customHeight="1">
      <c r="B15" s="149"/>
      <c r="C15" s="41" t="s">
        <v>215</v>
      </c>
    </row>
    <row r="16" spans="2:9" ht="15" customHeight="1">
      <c r="B16" s="149"/>
      <c r="C16" s="41" t="s">
        <v>216</v>
      </c>
    </row>
    <row r="17" spans="2:3" ht="15" customHeight="1">
      <c r="B17" s="149"/>
      <c r="C17" s="41" t="s">
        <v>217</v>
      </c>
    </row>
    <row r="18" spans="2:3" ht="15" customHeight="1">
      <c r="B18" s="149"/>
      <c r="C18" s="41" t="s">
        <v>218</v>
      </c>
    </row>
    <row r="19" spans="2:3" ht="15" customHeight="1">
      <c r="B19" s="149"/>
      <c r="C19" s="41" t="s">
        <v>219</v>
      </c>
    </row>
    <row r="20" spans="2:3" ht="15" customHeight="1">
      <c r="B20" s="149"/>
      <c r="C20" s="41" t="s">
        <v>112</v>
      </c>
    </row>
    <row r="21" spans="2:3" ht="15" customHeight="1">
      <c r="B21" s="149"/>
      <c r="C21" s="41" t="s">
        <v>220</v>
      </c>
    </row>
    <row r="22" spans="2:3" ht="15" customHeight="1">
      <c r="B22" s="149"/>
      <c r="C22" s="41" t="s">
        <v>221</v>
      </c>
    </row>
    <row r="23" spans="2:3" ht="15" customHeight="1">
      <c r="B23" s="149"/>
      <c r="C23" s="41" t="s">
        <v>222</v>
      </c>
    </row>
    <row r="24" spans="2:3" ht="15" customHeight="1">
      <c r="B24" s="149"/>
      <c r="C24" s="41" t="s">
        <v>223</v>
      </c>
    </row>
    <row r="25" spans="2:3" ht="15" customHeight="1">
      <c r="B25" s="149"/>
      <c r="C25" s="41" t="s">
        <v>224</v>
      </c>
    </row>
    <row r="26" spans="2:3" ht="15" customHeight="1">
      <c r="B26" s="149"/>
      <c r="C26" s="41" t="s">
        <v>225</v>
      </c>
    </row>
    <row r="27" spans="2:3" ht="15" customHeight="1">
      <c r="B27" s="149"/>
      <c r="C27" s="41" t="s">
        <v>226</v>
      </c>
    </row>
    <row r="28" spans="2:3" ht="15" customHeight="1">
      <c r="B28" s="149"/>
      <c r="C28" s="41" t="s">
        <v>227</v>
      </c>
    </row>
    <row r="29" spans="2:3" ht="15" customHeight="1">
      <c r="B29" s="149"/>
      <c r="C29" s="41" t="s">
        <v>228</v>
      </c>
    </row>
    <row r="30" spans="2:3" ht="15" customHeight="1">
      <c r="B30" s="149"/>
      <c r="C30" s="41" t="s">
        <v>229</v>
      </c>
    </row>
    <row r="31" spans="2:3" ht="15" customHeight="1">
      <c r="B31" s="149"/>
      <c r="C31" s="41" t="s">
        <v>230</v>
      </c>
    </row>
    <row r="32" spans="2:3" ht="15" customHeight="1">
      <c r="B32" s="149"/>
      <c r="C32" s="41" t="s">
        <v>231</v>
      </c>
    </row>
    <row r="33" spans="2:3" ht="15" customHeight="1">
      <c r="B33" s="150"/>
      <c r="C33" s="42" t="s">
        <v>232</v>
      </c>
    </row>
  </sheetData>
  <conditionalFormatting sqref="B3:C33">
    <cfRule type="expression" dxfId="15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E46C-3A39-4027-AB80-258E1A822E96}">
  <sheetPr codeName="Sheet5">
    <pageSetUpPr fitToPage="1"/>
  </sheetPr>
  <dimension ref="A1:N32"/>
  <sheetViews>
    <sheetView zoomScale="85" zoomScaleNormal="85" workbookViewId="0"/>
  </sheetViews>
  <sheetFormatPr defaultColWidth="10.28515625" defaultRowHeight="18" customHeight="1"/>
  <cols>
    <col min="1" max="1" width="13.85546875" style="86" customWidth="1"/>
    <col min="2" max="3" width="13.28515625" style="86" customWidth="1"/>
    <col min="4" max="6" width="10.28515625" style="86" customWidth="1"/>
    <col min="7" max="14" width="13.28515625" style="86" customWidth="1"/>
    <col min="15" max="16384" width="10.28515625" style="86"/>
  </cols>
  <sheetData>
    <row r="1" spans="1:14" ht="45" customHeight="1" thickBot="1">
      <c r="A1" s="134"/>
      <c r="B1" s="137" t="s">
        <v>318</v>
      </c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6"/>
    </row>
    <row r="2" spans="1:14" ht="36.75" customHeight="1" thickBot="1">
      <c r="A2" s="129" t="s">
        <v>136</v>
      </c>
      <c r="B2" s="130" t="s">
        <v>135</v>
      </c>
      <c r="C2" s="131" t="s">
        <v>134</v>
      </c>
      <c r="D2" s="130" t="s">
        <v>95</v>
      </c>
      <c r="E2" s="130" t="s">
        <v>137</v>
      </c>
      <c r="F2" s="132" t="s">
        <v>133</v>
      </c>
      <c r="G2" s="130" t="s">
        <v>132</v>
      </c>
      <c r="H2" s="133" t="s">
        <v>131</v>
      </c>
      <c r="I2" s="87" t="s">
        <v>130</v>
      </c>
      <c r="J2" s="88" t="s">
        <v>129</v>
      </c>
      <c r="K2" s="89"/>
      <c r="L2" s="89"/>
      <c r="M2" s="89"/>
      <c r="N2" s="90"/>
    </row>
    <row r="3" spans="1:14" ht="18" customHeight="1">
      <c r="A3" s="91">
        <v>1</v>
      </c>
      <c r="B3" s="92">
        <v>1</v>
      </c>
      <c r="C3" s="93" t="s">
        <v>139</v>
      </c>
      <c r="D3" s="92">
        <v>1</v>
      </c>
      <c r="E3" s="92">
        <v>8</v>
      </c>
      <c r="F3" s="92">
        <v>8</v>
      </c>
      <c r="G3" s="92">
        <v>229052</v>
      </c>
      <c r="H3" s="94">
        <v>8.7952000000000002E-2</v>
      </c>
      <c r="I3" s="95">
        <v>0.32814069526544248</v>
      </c>
      <c r="J3" s="96">
        <f>IF(ISNUMBER($I3),(($I3-$I$23)*$I$27)+$I$23,"-     ")</f>
        <v>0.31964772973865563</v>
      </c>
      <c r="K3" s="97"/>
      <c r="L3" s="97"/>
      <c r="M3" s="93"/>
      <c r="N3" s="98"/>
    </row>
    <row r="4" spans="1:14" ht="18" customHeight="1">
      <c r="A4" s="99">
        <v>1</v>
      </c>
      <c r="B4" s="100">
        <v>1</v>
      </c>
      <c r="C4" s="86" t="s">
        <v>139</v>
      </c>
      <c r="D4" s="100">
        <v>1</v>
      </c>
      <c r="E4" s="100">
        <v>15</v>
      </c>
      <c r="F4" s="100">
        <v>15</v>
      </c>
      <c r="G4" s="100">
        <v>229053</v>
      </c>
      <c r="H4" s="101">
        <v>8.5323999999999997E-2</v>
      </c>
      <c r="I4" s="102">
        <v>0.31816379921908239</v>
      </c>
      <c r="J4" s="103">
        <f t="shared" ref="J4:J21" si="0">IF(ISNUMBER($I4),(($I4-$I$23)*$I$27)+$I$23,"-     ")</f>
        <v>0.3191137221832937</v>
      </c>
      <c r="K4" s="104"/>
      <c r="L4" s="104"/>
      <c r="M4" s="104"/>
      <c r="N4" s="105"/>
    </row>
    <row r="5" spans="1:14" ht="18" customHeight="1">
      <c r="A5" s="99">
        <v>1</v>
      </c>
      <c r="B5" s="100">
        <v>1</v>
      </c>
      <c r="C5" s="86" t="s">
        <v>139</v>
      </c>
      <c r="D5" s="100">
        <v>1</v>
      </c>
      <c r="E5" s="100">
        <v>13</v>
      </c>
      <c r="F5" s="100">
        <v>13</v>
      </c>
      <c r="G5" s="100">
        <v>229054</v>
      </c>
      <c r="H5" s="101">
        <v>8.7711999999999998E-2</v>
      </c>
      <c r="I5" s="102">
        <v>0.30395388901328418</v>
      </c>
      <c r="J5" s="103">
        <f t="shared" si="0"/>
        <v>0.31835314500822337</v>
      </c>
      <c r="K5" s="104"/>
      <c r="L5" s="104"/>
      <c r="M5" s="104"/>
      <c r="N5" s="105"/>
    </row>
    <row r="6" spans="1:14" ht="18" customHeight="1">
      <c r="A6" s="99">
        <v>1</v>
      </c>
      <c r="B6" s="100">
        <v>1</v>
      </c>
      <c r="C6" s="86" t="s">
        <v>139</v>
      </c>
      <c r="D6" s="100">
        <v>1</v>
      </c>
      <c r="E6" s="100">
        <v>20</v>
      </c>
      <c r="F6" s="100">
        <v>20</v>
      </c>
      <c r="G6" s="100">
        <v>229055</v>
      </c>
      <c r="H6" s="101">
        <v>8.745E-2</v>
      </c>
      <c r="I6" s="102">
        <v>0.3187034003139454</v>
      </c>
      <c r="J6" s="103">
        <f t="shared" si="0"/>
        <v>0.31914260401790434</v>
      </c>
      <c r="K6" s="104"/>
      <c r="L6" s="104"/>
      <c r="M6" s="104"/>
      <c r="N6" s="105"/>
    </row>
    <row r="7" spans="1:14" ht="18" customHeight="1">
      <c r="A7" s="99">
        <v>1</v>
      </c>
      <c r="B7" s="100">
        <v>1</v>
      </c>
      <c r="C7" s="86" t="s">
        <v>139</v>
      </c>
      <c r="D7" s="100">
        <v>1</v>
      </c>
      <c r="E7" s="100">
        <v>14</v>
      </c>
      <c r="F7" s="100">
        <v>14</v>
      </c>
      <c r="G7" s="100">
        <v>229056</v>
      </c>
      <c r="H7" s="101">
        <v>8.7169999999999997E-2</v>
      </c>
      <c r="I7" s="102">
        <v>0.33018180436651356</v>
      </c>
      <c r="J7" s="103">
        <f t="shared" si="0"/>
        <v>0.31975697891557653</v>
      </c>
      <c r="K7" s="104"/>
      <c r="L7" s="104"/>
      <c r="M7" s="104"/>
      <c r="N7" s="105"/>
    </row>
    <row r="8" spans="1:14" ht="18" customHeight="1">
      <c r="A8" s="99">
        <v>1</v>
      </c>
      <c r="B8" s="100">
        <v>1</v>
      </c>
      <c r="C8" s="86" t="s">
        <v>139</v>
      </c>
      <c r="D8" s="100">
        <v>1</v>
      </c>
      <c r="E8" s="100">
        <v>1</v>
      </c>
      <c r="F8" s="100">
        <v>1</v>
      </c>
      <c r="G8" s="100">
        <v>229057</v>
      </c>
      <c r="H8" s="101">
        <v>8.4262000000000004E-2</v>
      </c>
      <c r="I8" s="102">
        <v>0.316131656829156</v>
      </c>
      <c r="J8" s="103">
        <f t="shared" si="0"/>
        <v>0.31900495294436915</v>
      </c>
      <c r="K8" s="104"/>
      <c r="L8" s="104"/>
      <c r="M8" s="104"/>
      <c r="N8" s="105"/>
    </row>
    <row r="9" spans="1:14" ht="18" customHeight="1">
      <c r="A9" s="99">
        <v>1</v>
      </c>
      <c r="B9" s="100">
        <v>1</v>
      </c>
      <c r="C9" s="86" t="s">
        <v>139</v>
      </c>
      <c r="D9" s="100">
        <v>1</v>
      </c>
      <c r="E9" s="100">
        <v>11</v>
      </c>
      <c r="F9" s="100">
        <v>11</v>
      </c>
      <c r="G9" s="100">
        <v>229058</v>
      </c>
      <c r="H9" s="101">
        <v>8.7627999999999998E-2</v>
      </c>
      <c r="I9" s="102">
        <v>0.31145985394642994</v>
      </c>
      <c r="J9" s="103">
        <f t="shared" si="0"/>
        <v>0.31875489741357632</v>
      </c>
      <c r="K9" s="104"/>
      <c r="L9" s="104"/>
      <c r="M9" s="104"/>
      <c r="N9" s="105"/>
    </row>
    <row r="10" spans="1:14" ht="18" customHeight="1">
      <c r="A10" s="99">
        <v>1</v>
      </c>
      <c r="B10" s="100">
        <v>1</v>
      </c>
      <c r="C10" s="86" t="s">
        <v>139</v>
      </c>
      <c r="D10" s="100">
        <v>1</v>
      </c>
      <c r="E10" s="100">
        <v>12</v>
      </c>
      <c r="F10" s="100">
        <v>12</v>
      </c>
      <c r="G10" s="100">
        <v>229059</v>
      </c>
      <c r="H10" s="101">
        <v>8.4331000000000003E-2</v>
      </c>
      <c r="I10" s="102">
        <v>0.3161876644545013</v>
      </c>
      <c r="J10" s="103">
        <f t="shared" si="0"/>
        <v>0.3190079507199251</v>
      </c>
      <c r="K10" s="104"/>
      <c r="L10" s="104"/>
      <c r="M10" s="104"/>
      <c r="N10" s="105"/>
    </row>
    <row r="11" spans="1:14" ht="18" customHeight="1">
      <c r="A11" s="99">
        <v>1</v>
      </c>
      <c r="B11" s="100">
        <v>1</v>
      </c>
      <c r="C11" s="86" t="s">
        <v>139</v>
      </c>
      <c r="D11" s="100">
        <v>1</v>
      </c>
      <c r="E11" s="100">
        <v>16</v>
      </c>
      <c r="F11" s="100">
        <v>16</v>
      </c>
      <c r="G11" s="100">
        <v>229060</v>
      </c>
      <c r="H11" s="101">
        <v>8.5014999999999993E-2</v>
      </c>
      <c r="I11" s="102">
        <v>0.32204660181810602</v>
      </c>
      <c r="J11" s="103">
        <f t="shared" si="0"/>
        <v>0.31932154693301773</v>
      </c>
      <c r="K11" s="104"/>
      <c r="L11" s="104"/>
      <c r="M11" s="104"/>
      <c r="N11" s="105"/>
    </row>
    <row r="12" spans="1:14" ht="18" customHeight="1">
      <c r="A12" s="99">
        <v>1</v>
      </c>
      <c r="B12" s="100">
        <v>1</v>
      </c>
      <c r="C12" s="86" t="s">
        <v>139</v>
      </c>
      <c r="D12" s="100">
        <v>1</v>
      </c>
      <c r="E12" s="100">
        <v>5</v>
      </c>
      <c r="F12" s="100">
        <v>5</v>
      </c>
      <c r="G12" s="100">
        <v>229061</v>
      </c>
      <c r="H12" s="101">
        <v>8.6013000000000006E-2</v>
      </c>
      <c r="I12" s="102">
        <v>0.31186982986178313</v>
      </c>
      <c r="J12" s="103">
        <f t="shared" si="0"/>
        <v>0.31877684113588212</v>
      </c>
      <c r="K12" s="104"/>
      <c r="L12" s="104"/>
      <c r="M12" s="104"/>
      <c r="N12" s="105"/>
    </row>
    <row r="13" spans="1:14" ht="18" customHeight="1">
      <c r="A13" s="99">
        <v>1</v>
      </c>
      <c r="B13" s="100">
        <v>1</v>
      </c>
      <c r="C13" s="86" t="s">
        <v>139</v>
      </c>
      <c r="D13" s="100">
        <v>1</v>
      </c>
      <c r="E13" s="100">
        <v>19</v>
      </c>
      <c r="F13" s="100">
        <v>19</v>
      </c>
      <c r="G13" s="100">
        <v>229062</v>
      </c>
      <c r="H13" s="101">
        <v>8.4892999999999996E-2</v>
      </c>
      <c r="I13" s="102">
        <v>0.31259057059615036</v>
      </c>
      <c r="J13" s="103">
        <f t="shared" si="0"/>
        <v>0.31881541836429272</v>
      </c>
      <c r="K13" s="104"/>
      <c r="L13" s="104"/>
      <c r="M13" s="104"/>
      <c r="N13" s="105"/>
    </row>
    <row r="14" spans="1:14" ht="18" customHeight="1">
      <c r="A14" s="99">
        <v>1</v>
      </c>
      <c r="B14" s="100">
        <v>1</v>
      </c>
      <c r="C14" s="86" t="s">
        <v>139</v>
      </c>
      <c r="D14" s="100">
        <v>1</v>
      </c>
      <c r="E14" s="100">
        <v>17</v>
      </c>
      <c r="F14" s="100">
        <v>17</v>
      </c>
      <c r="G14" s="100">
        <v>229063</v>
      </c>
      <c r="H14" s="101">
        <v>8.7167999999999995E-2</v>
      </c>
      <c r="I14" s="102">
        <v>0.31905682473101954</v>
      </c>
      <c r="J14" s="103">
        <f t="shared" si="0"/>
        <v>0.31916152085417182</v>
      </c>
      <c r="K14" s="104"/>
      <c r="L14" s="104"/>
      <c r="M14" s="104"/>
      <c r="N14" s="105"/>
    </row>
    <row r="15" spans="1:14" ht="18" customHeight="1">
      <c r="A15" s="99">
        <v>1</v>
      </c>
      <c r="B15" s="100">
        <v>1</v>
      </c>
      <c r="C15" s="86" t="s">
        <v>139</v>
      </c>
      <c r="D15" s="100">
        <v>1</v>
      </c>
      <c r="E15" s="100">
        <v>4</v>
      </c>
      <c r="F15" s="100">
        <v>4</v>
      </c>
      <c r="G15" s="100">
        <v>229064</v>
      </c>
      <c r="H15" s="101">
        <v>8.3186999999999997E-2</v>
      </c>
      <c r="I15" s="102">
        <v>0.31976281617679453</v>
      </c>
      <c r="J15" s="103">
        <f t="shared" si="0"/>
        <v>0.31919930863549312</v>
      </c>
      <c r="K15" s="104"/>
      <c r="L15" s="104"/>
      <c r="M15" s="104"/>
      <c r="N15" s="105"/>
    </row>
    <row r="16" spans="1:14" ht="18" customHeight="1">
      <c r="A16" s="99">
        <v>1</v>
      </c>
      <c r="B16" s="100">
        <v>1</v>
      </c>
      <c r="C16" s="86" t="s">
        <v>139</v>
      </c>
      <c r="D16" s="100">
        <v>1</v>
      </c>
      <c r="E16" s="100">
        <v>3</v>
      </c>
      <c r="F16" s="100">
        <v>3</v>
      </c>
      <c r="G16" s="100">
        <v>229065</v>
      </c>
      <c r="H16" s="101">
        <v>8.3803000000000002E-2</v>
      </c>
      <c r="I16" s="102">
        <v>0.32040031802185276</v>
      </c>
      <c r="J16" s="103">
        <f t="shared" si="0"/>
        <v>0.31923343055078984</v>
      </c>
      <c r="K16" s="104"/>
      <c r="L16" s="104"/>
      <c r="M16" s="104"/>
      <c r="N16" s="105"/>
    </row>
    <row r="17" spans="1:14" ht="18" customHeight="1">
      <c r="A17" s="99">
        <v>1</v>
      </c>
      <c r="B17" s="100">
        <v>1</v>
      </c>
      <c r="C17" s="86" t="s">
        <v>139</v>
      </c>
      <c r="D17" s="100">
        <v>1</v>
      </c>
      <c r="E17" s="100">
        <v>18</v>
      </c>
      <c r="F17" s="100">
        <v>18</v>
      </c>
      <c r="G17" s="100">
        <v>229066</v>
      </c>
      <c r="H17" s="101">
        <v>8.5127999999999995E-2</v>
      </c>
      <c r="I17" s="102">
        <v>0.32138419037074095</v>
      </c>
      <c r="J17" s="103">
        <f t="shared" si="0"/>
        <v>0.31928609174575234</v>
      </c>
      <c r="K17" s="104"/>
      <c r="L17" s="104"/>
      <c r="M17" s="104"/>
      <c r="N17" s="105"/>
    </row>
    <row r="18" spans="1:14" ht="18" customHeight="1">
      <c r="A18" s="99">
        <v>1</v>
      </c>
      <c r="B18" s="100">
        <v>1</v>
      </c>
      <c r="C18" s="86" t="s">
        <v>139</v>
      </c>
      <c r="D18" s="100">
        <v>1</v>
      </c>
      <c r="E18" s="100">
        <v>6</v>
      </c>
      <c r="F18" s="100">
        <v>6</v>
      </c>
      <c r="G18" s="100">
        <v>229067</v>
      </c>
      <c r="H18" s="101">
        <v>8.3604999999999999E-2</v>
      </c>
      <c r="I18" s="102">
        <v>0.31777757893280656</v>
      </c>
      <c r="J18" s="103">
        <f t="shared" si="0"/>
        <v>0.31909304996721094</v>
      </c>
      <c r="K18" s="104"/>
      <c r="L18" s="104"/>
      <c r="M18" s="104"/>
      <c r="N18" s="105"/>
    </row>
    <row r="19" spans="1:14" ht="18" customHeight="1">
      <c r="A19" s="99">
        <v>1</v>
      </c>
      <c r="B19" s="100">
        <v>1</v>
      </c>
      <c r="C19" s="86" t="s">
        <v>139</v>
      </c>
      <c r="D19" s="100">
        <v>1</v>
      </c>
      <c r="E19" s="100">
        <v>9</v>
      </c>
      <c r="F19" s="100">
        <v>9</v>
      </c>
      <c r="G19" s="100">
        <v>229068</v>
      </c>
      <c r="H19" s="101">
        <v>8.5821999999999996E-2</v>
      </c>
      <c r="I19" s="102">
        <v>0.32072909832470148</v>
      </c>
      <c r="J19" s="103">
        <f t="shared" si="0"/>
        <v>0.31925102832518376</v>
      </c>
      <c r="K19" s="104"/>
      <c r="L19" s="104"/>
      <c r="M19" s="104"/>
      <c r="N19" s="105"/>
    </row>
    <row r="20" spans="1:14" ht="18" customHeight="1">
      <c r="A20" s="99">
        <v>1</v>
      </c>
      <c r="B20" s="100">
        <v>1</v>
      </c>
      <c r="C20" s="86" t="s">
        <v>139</v>
      </c>
      <c r="D20" s="100">
        <v>1</v>
      </c>
      <c r="E20" s="100">
        <v>2</v>
      </c>
      <c r="F20" s="100">
        <v>2</v>
      </c>
      <c r="G20" s="100">
        <v>229069</v>
      </c>
      <c r="H20" s="101">
        <v>8.6454000000000003E-2</v>
      </c>
      <c r="I20" s="102">
        <v>0.31808449731411598</v>
      </c>
      <c r="J20" s="103">
        <f t="shared" si="0"/>
        <v>0.31910947759497588</v>
      </c>
      <c r="K20" s="104"/>
      <c r="L20" s="104"/>
      <c r="M20" s="104"/>
      <c r="N20" s="105"/>
    </row>
    <row r="21" spans="1:14" ht="18" customHeight="1">
      <c r="A21" s="99">
        <v>1</v>
      </c>
      <c r="B21" s="100">
        <v>1</v>
      </c>
      <c r="C21" s="86" t="s">
        <v>139</v>
      </c>
      <c r="D21" s="100">
        <v>1</v>
      </c>
      <c r="E21" s="100">
        <v>7</v>
      </c>
      <c r="F21" s="100">
        <v>7</v>
      </c>
      <c r="G21" s="100">
        <v>229070</v>
      </c>
      <c r="H21" s="101">
        <v>8.7155999999999997E-2</v>
      </c>
      <c r="I21" s="102">
        <v>0.33630819776523385</v>
      </c>
      <c r="J21" s="103">
        <f t="shared" si="0"/>
        <v>0.32008489055731698</v>
      </c>
      <c r="K21" s="104"/>
      <c r="L21" s="104"/>
      <c r="M21" s="104"/>
      <c r="N21" s="105"/>
    </row>
    <row r="22" spans="1:14" ht="18" customHeight="1" thickBot="1">
      <c r="A22" s="99">
        <v>1</v>
      </c>
      <c r="B22" s="100">
        <v>1</v>
      </c>
      <c r="C22" s="86" t="s">
        <v>139</v>
      </c>
      <c r="D22" s="100">
        <v>1</v>
      </c>
      <c r="E22" s="100">
        <v>10</v>
      </c>
      <c r="F22" s="100">
        <v>10</v>
      </c>
      <c r="G22" s="100">
        <v>229071</v>
      </c>
      <c r="H22" s="101">
        <v>8.8844999999999993E-2</v>
      </c>
      <c r="I22" s="102">
        <v>0.32041554378484538</v>
      </c>
      <c r="J22" s="103">
        <f>IF(ISNUMBER($I22),(($I22-$I$23)*$I$27)+$I$23,"-     ")</f>
        <v>0.31923424550089419</v>
      </c>
      <c r="K22" s="104"/>
      <c r="L22" s="104"/>
      <c r="M22" s="104"/>
      <c r="N22" s="105"/>
    </row>
    <row r="23" spans="1:14" ht="18" customHeight="1">
      <c r="A23" s="138" t="s">
        <v>128</v>
      </c>
      <c r="B23" s="122"/>
      <c r="C23" s="123"/>
      <c r="D23" s="122"/>
      <c r="E23" s="122"/>
      <c r="F23" s="124"/>
      <c r="G23" s="122"/>
      <c r="H23" s="125">
        <f>AVERAGE(H$3:H$22)</f>
        <v>8.5945900000000006E-2</v>
      </c>
      <c r="I23" s="106">
        <f>AVERAGE(I$3:I$22)</f>
        <v>0.31916744155532528</v>
      </c>
      <c r="J23" s="107">
        <f>AVERAGE(J$3:J$22)</f>
        <v>0.31916744155532528</v>
      </c>
      <c r="K23" s="123"/>
      <c r="L23" s="123"/>
      <c r="M23" s="123"/>
      <c r="N23" s="126"/>
    </row>
    <row r="24" spans="1:14" ht="18" customHeight="1">
      <c r="A24" s="139" t="s">
        <v>127</v>
      </c>
      <c r="B24" s="121"/>
      <c r="C24" s="120"/>
      <c r="D24" s="121"/>
      <c r="E24" s="121"/>
      <c r="F24" s="121"/>
      <c r="G24" s="121"/>
      <c r="H24" s="127"/>
      <c r="I24" s="108">
        <f>MEDIAN(I$3:I$22)</f>
        <v>0.3188801125224825</v>
      </c>
      <c r="J24" s="109">
        <f>MEDIAN(J$3:J$22)</f>
        <v>0.31915206243603811</v>
      </c>
      <c r="K24" s="120"/>
      <c r="L24" s="120"/>
      <c r="M24" s="120"/>
      <c r="N24" s="128"/>
    </row>
    <row r="25" spans="1:14" ht="18" customHeight="1">
      <c r="A25" s="139" t="s">
        <v>126</v>
      </c>
      <c r="B25" s="121"/>
      <c r="C25" s="120"/>
      <c r="D25" s="121"/>
      <c r="E25" s="121"/>
      <c r="F25" s="121"/>
      <c r="G25" s="121"/>
      <c r="H25" s="127"/>
      <c r="I25" s="108">
        <f>STDEV(I$3:I$22)</f>
        <v>6.9755942590515423E-3</v>
      </c>
      <c r="J25" s="109">
        <f>STDEV(J$3:J$22)</f>
        <v>3.7336462364282781E-4</v>
      </c>
      <c r="K25" s="120"/>
      <c r="L25" s="120"/>
      <c r="M25" s="120"/>
      <c r="N25" s="128"/>
    </row>
    <row r="26" spans="1:14" ht="18" customHeight="1" thickBot="1">
      <c r="A26" s="139" t="s">
        <v>125</v>
      </c>
      <c r="B26" s="121"/>
      <c r="C26" s="120"/>
      <c r="D26" s="121"/>
      <c r="E26" s="121"/>
      <c r="F26" s="121"/>
      <c r="G26" s="121"/>
      <c r="H26" s="127"/>
      <c r="I26" s="110">
        <f>I25/I23</f>
        <v>2.1855594746942181E-2</v>
      </c>
      <c r="J26" s="111">
        <f>J25/J23</f>
        <v>1.1698079911390581E-3</v>
      </c>
      <c r="K26" s="120"/>
      <c r="L26" s="120"/>
      <c r="M26" s="120"/>
      <c r="N26" s="128"/>
    </row>
    <row r="27" spans="1:14" ht="18" customHeight="1" thickBot="1">
      <c r="A27" s="140" t="s">
        <v>124</v>
      </c>
      <c r="B27" s="112"/>
      <c r="C27" s="113"/>
      <c r="D27" s="112"/>
      <c r="E27" s="112"/>
      <c r="F27" s="112"/>
      <c r="G27" s="112"/>
      <c r="H27" s="114"/>
      <c r="I27" s="141">
        <f>SQRT(I26*I26*H23/$C$31)/I26</f>
        <v>5.3524418103640635E-2</v>
      </c>
      <c r="J27" s="115"/>
      <c r="K27" s="115"/>
      <c r="L27" s="115"/>
      <c r="M27" s="115"/>
      <c r="N27" s="116"/>
    </row>
    <row r="28" spans="1:14" ht="18" customHeight="1">
      <c r="H28" s="117"/>
    </row>
    <row r="29" spans="1:14" ht="18" customHeight="1">
      <c r="H29" s="117"/>
    </row>
    <row r="30" spans="1:14" ht="18" customHeight="1">
      <c r="A30" s="118" t="s">
        <v>123</v>
      </c>
      <c r="B30" s="119" t="s">
        <v>138</v>
      </c>
      <c r="H30" s="117"/>
    </row>
    <row r="31" spans="1:14" ht="18" customHeight="1">
      <c r="A31" s="86" t="s">
        <v>122</v>
      </c>
      <c r="C31" s="121">
        <v>30</v>
      </c>
      <c r="D31" s="120" t="s">
        <v>121</v>
      </c>
      <c r="H31" s="117"/>
    </row>
    <row r="32" spans="1:14" ht="18" customHeight="1">
      <c r="H32" s="117"/>
    </row>
  </sheetData>
  <printOptions horizontalCentered="1"/>
  <pageMargins left="0.39370078740157483" right="0.39370078740157483" top="0.59055118110236227" bottom="0.47244094488188981" header="0.31496062992125984" footer="0.31496062992125984"/>
  <pageSetup paperSize="9" scale="54" orientation="portrait" r:id="rId1"/>
  <headerFooter>
    <oddHeader>&amp;L&amp;8File: &amp;F,
Sheet: &amp;A, Page: &amp;P of &amp;N.&amp;R&amp;8Prepared By: C.Savory,
Printed: &amp;D.</oddHeader>
    <oddFooter>&amp;R&amp;9Prepared By: Shah Bappi,
Printed: 2023-01-23 12:38.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BB7E4-DF04-480D-BD74-F6EE7315F78E}">
  <sheetPr codeName="Sheet6"/>
  <dimension ref="A1:BN101"/>
  <sheetViews>
    <sheetView zoomScale="70" zoomScaleNormal="70" workbookViewId="0"/>
  </sheetViews>
  <sheetFormatPr defaultRowHeight="12.75"/>
  <cols>
    <col min="1" max="1" width="11.140625" customWidth="1"/>
    <col min="2" max="2" width="11.14062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33" width="11.28515625" style="2" bestFit="1" customWidth="1"/>
    <col min="34" max="64" width="11.140625" style="2" bestFit="1" customWidth="1"/>
    <col min="65" max="65" width="9.28515625" style="48" bestFit="1" customWidth="1"/>
    <col min="66" max="16384" width="9.140625" style="2"/>
  </cols>
  <sheetData>
    <row r="1" spans="1:66" ht="15">
      <c r="B1" s="8" t="s">
        <v>244</v>
      </c>
      <c r="BM1" s="27" t="s">
        <v>56</v>
      </c>
    </row>
    <row r="2" spans="1:66" ht="15">
      <c r="A2" s="24" t="s">
        <v>85</v>
      </c>
      <c r="B2" s="18" t="s">
        <v>95</v>
      </c>
      <c r="C2" s="15" t="s">
        <v>96</v>
      </c>
      <c r="D2" s="14" t="s">
        <v>143</v>
      </c>
      <c r="E2" s="16" t="s">
        <v>143</v>
      </c>
      <c r="F2" s="17" t="s">
        <v>143</v>
      </c>
      <c r="G2" s="17" t="s">
        <v>143</v>
      </c>
      <c r="H2" s="17" t="s">
        <v>143</v>
      </c>
      <c r="I2" s="17" t="s">
        <v>143</v>
      </c>
      <c r="J2" s="17" t="s">
        <v>143</v>
      </c>
      <c r="K2" s="17" t="s">
        <v>143</v>
      </c>
      <c r="L2" s="17" t="s">
        <v>143</v>
      </c>
      <c r="M2" s="17" t="s">
        <v>143</v>
      </c>
      <c r="N2" s="17" t="s">
        <v>143</v>
      </c>
      <c r="O2" s="17" t="s">
        <v>143</v>
      </c>
      <c r="P2" s="17" t="s">
        <v>143</v>
      </c>
      <c r="Q2" s="17" t="s">
        <v>143</v>
      </c>
      <c r="R2" s="17" t="s">
        <v>143</v>
      </c>
      <c r="S2" s="17" t="s">
        <v>143</v>
      </c>
      <c r="T2" s="17" t="s">
        <v>143</v>
      </c>
      <c r="U2" s="17" t="s">
        <v>143</v>
      </c>
      <c r="V2" s="17" t="s">
        <v>143</v>
      </c>
      <c r="W2" s="17" t="s">
        <v>143</v>
      </c>
      <c r="X2" s="17" t="s">
        <v>143</v>
      </c>
      <c r="Y2" s="17" t="s">
        <v>143</v>
      </c>
      <c r="Z2" s="17" t="s">
        <v>143</v>
      </c>
      <c r="AA2" s="17" t="s">
        <v>143</v>
      </c>
      <c r="AB2" s="17" t="s">
        <v>143</v>
      </c>
      <c r="AC2" s="17" t="s">
        <v>143</v>
      </c>
      <c r="AD2" s="17" t="s">
        <v>143</v>
      </c>
      <c r="AE2" s="17" t="s">
        <v>143</v>
      </c>
      <c r="AF2" s="17" t="s">
        <v>143</v>
      </c>
      <c r="AG2" s="17" t="s">
        <v>143</v>
      </c>
      <c r="AH2" s="145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7">
        <v>1</v>
      </c>
    </row>
    <row r="3" spans="1:66">
      <c r="A3" s="29"/>
      <c r="B3" s="19" t="s">
        <v>144</v>
      </c>
      <c r="C3" s="9" t="s">
        <v>144</v>
      </c>
      <c r="D3" s="142" t="s">
        <v>145</v>
      </c>
      <c r="E3" s="143" t="s">
        <v>146</v>
      </c>
      <c r="F3" s="144" t="s">
        <v>147</v>
      </c>
      <c r="G3" s="144" t="s">
        <v>148</v>
      </c>
      <c r="H3" s="144" t="s">
        <v>149</v>
      </c>
      <c r="I3" s="144" t="s">
        <v>150</v>
      </c>
      <c r="J3" s="144" t="s">
        <v>151</v>
      </c>
      <c r="K3" s="144" t="s">
        <v>152</v>
      </c>
      <c r="L3" s="144" t="s">
        <v>153</v>
      </c>
      <c r="M3" s="144" t="s">
        <v>154</v>
      </c>
      <c r="N3" s="144" t="s">
        <v>155</v>
      </c>
      <c r="O3" s="144" t="s">
        <v>156</v>
      </c>
      <c r="P3" s="144" t="s">
        <v>157</v>
      </c>
      <c r="Q3" s="144" t="s">
        <v>158</v>
      </c>
      <c r="R3" s="144" t="s">
        <v>159</v>
      </c>
      <c r="S3" s="144" t="s">
        <v>160</v>
      </c>
      <c r="T3" s="144" t="s">
        <v>161</v>
      </c>
      <c r="U3" s="144" t="s">
        <v>162</v>
      </c>
      <c r="V3" s="144" t="s">
        <v>163</v>
      </c>
      <c r="W3" s="144" t="s">
        <v>164</v>
      </c>
      <c r="X3" s="144" t="s">
        <v>165</v>
      </c>
      <c r="Y3" s="144" t="s">
        <v>166</v>
      </c>
      <c r="Z3" s="144" t="s">
        <v>167</v>
      </c>
      <c r="AA3" s="144" t="s">
        <v>168</v>
      </c>
      <c r="AB3" s="144" t="s">
        <v>169</v>
      </c>
      <c r="AC3" s="144" t="s">
        <v>170</v>
      </c>
      <c r="AD3" s="144" t="s">
        <v>171</v>
      </c>
      <c r="AE3" s="144" t="s">
        <v>172</v>
      </c>
      <c r="AF3" s="144" t="s">
        <v>173</v>
      </c>
      <c r="AG3" s="144" t="s">
        <v>174</v>
      </c>
      <c r="AH3" s="145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7" t="s">
        <v>3</v>
      </c>
    </row>
    <row r="4" spans="1:66">
      <c r="A4" s="29"/>
      <c r="B4" s="19"/>
      <c r="C4" s="9"/>
      <c r="D4" s="9" t="s">
        <v>98</v>
      </c>
      <c r="E4" s="10" t="s">
        <v>175</v>
      </c>
      <c r="F4" s="11" t="s">
        <v>176</v>
      </c>
      <c r="G4" s="11" t="s">
        <v>175</v>
      </c>
      <c r="H4" s="11" t="s">
        <v>176</v>
      </c>
      <c r="I4" s="11" t="s">
        <v>175</v>
      </c>
      <c r="J4" s="11" t="s">
        <v>176</v>
      </c>
      <c r="K4" s="11" t="s">
        <v>176</v>
      </c>
      <c r="L4" s="11" t="s">
        <v>176</v>
      </c>
      <c r="M4" s="11" t="s">
        <v>176</v>
      </c>
      <c r="N4" s="11" t="s">
        <v>176</v>
      </c>
      <c r="O4" s="11" t="s">
        <v>176</v>
      </c>
      <c r="P4" s="11" t="s">
        <v>176</v>
      </c>
      <c r="Q4" s="11" t="s">
        <v>176</v>
      </c>
      <c r="R4" s="11" t="s">
        <v>176</v>
      </c>
      <c r="S4" s="11" t="s">
        <v>176</v>
      </c>
      <c r="T4" s="11" t="s">
        <v>176</v>
      </c>
      <c r="U4" s="11" t="s">
        <v>176</v>
      </c>
      <c r="V4" s="11" t="s">
        <v>176</v>
      </c>
      <c r="W4" s="11" t="s">
        <v>176</v>
      </c>
      <c r="X4" s="11" t="s">
        <v>176</v>
      </c>
      <c r="Y4" s="11" t="s">
        <v>175</v>
      </c>
      <c r="Z4" s="11" t="s">
        <v>176</v>
      </c>
      <c r="AA4" s="11" t="s">
        <v>176</v>
      </c>
      <c r="AB4" s="11" t="s">
        <v>175</v>
      </c>
      <c r="AC4" s="11" t="s">
        <v>176</v>
      </c>
      <c r="AD4" s="11" t="s">
        <v>176</v>
      </c>
      <c r="AE4" s="11" t="s">
        <v>176</v>
      </c>
      <c r="AF4" s="11" t="s">
        <v>176</v>
      </c>
      <c r="AG4" s="11" t="s">
        <v>176</v>
      </c>
      <c r="AH4" s="145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7">
        <v>3</v>
      </c>
    </row>
    <row r="5" spans="1:66">
      <c r="A5" s="29"/>
      <c r="B5" s="19"/>
      <c r="C5" s="9"/>
      <c r="D5" s="26" t="s">
        <v>177</v>
      </c>
      <c r="E5" s="25" t="s">
        <v>178</v>
      </c>
      <c r="F5" s="25" t="s">
        <v>179</v>
      </c>
      <c r="G5" s="25" t="s">
        <v>100</v>
      </c>
      <c r="H5" s="25" t="s">
        <v>99</v>
      </c>
      <c r="I5" s="25" t="s">
        <v>99</v>
      </c>
      <c r="J5" s="25" t="s">
        <v>99</v>
      </c>
      <c r="K5" s="25" t="s">
        <v>99</v>
      </c>
      <c r="L5" s="25" t="s">
        <v>99</v>
      </c>
      <c r="M5" s="25" t="s">
        <v>99</v>
      </c>
      <c r="N5" s="25" t="s">
        <v>99</v>
      </c>
      <c r="O5" s="25" t="s">
        <v>99</v>
      </c>
      <c r="P5" s="25" t="s">
        <v>99</v>
      </c>
      <c r="Q5" s="25" t="s">
        <v>178</v>
      </c>
      <c r="R5" s="25" t="s">
        <v>178</v>
      </c>
      <c r="S5" s="25" t="s">
        <v>178</v>
      </c>
      <c r="T5" s="25" t="s">
        <v>178</v>
      </c>
      <c r="U5" s="25" t="s">
        <v>99</v>
      </c>
      <c r="V5" s="25" t="s">
        <v>99</v>
      </c>
      <c r="W5" s="25" t="s">
        <v>179</v>
      </c>
      <c r="X5" s="25" t="s">
        <v>100</v>
      </c>
      <c r="Y5" s="25" t="s">
        <v>99</v>
      </c>
      <c r="Z5" s="25" t="s">
        <v>99</v>
      </c>
      <c r="AA5" s="25" t="s">
        <v>99</v>
      </c>
      <c r="AB5" s="25" t="s">
        <v>99</v>
      </c>
      <c r="AC5" s="25" t="s">
        <v>99</v>
      </c>
      <c r="AD5" s="25" t="s">
        <v>99</v>
      </c>
      <c r="AE5" s="25" t="s">
        <v>99</v>
      </c>
      <c r="AF5" s="25" t="s">
        <v>178</v>
      </c>
      <c r="AG5" s="25" t="s">
        <v>178</v>
      </c>
      <c r="AH5" s="145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7">
        <v>3</v>
      </c>
    </row>
    <row r="6" spans="1:66">
      <c r="A6" s="29"/>
      <c r="B6" s="18">
        <v>1</v>
      </c>
      <c r="C6" s="14">
        <v>1</v>
      </c>
      <c r="D6" s="187">
        <v>0.316131656829156</v>
      </c>
      <c r="E6" s="188">
        <v>0.30099999999999999</v>
      </c>
      <c r="F6" s="188">
        <v>0.32600000000000001</v>
      </c>
      <c r="G6" s="188">
        <v>0.313</v>
      </c>
      <c r="H6" s="188">
        <v>0.32</v>
      </c>
      <c r="I6" s="188">
        <v>0.33</v>
      </c>
      <c r="J6" s="188">
        <v>0.314</v>
      </c>
      <c r="K6" s="188">
        <v>0.32</v>
      </c>
      <c r="L6" s="188">
        <v>0.30199999999999999</v>
      </c>
      <c r="M6" s="188">
        <v>0.308</v>
      </c>
      <c r="N6" s="188">
        <v>0.29599999999999999</v>
      </c>
      <c r="O6" s="188">
        <v>0.30399999999999999</v>
      </c>
      <c r="P6" s="188">
        <v>0.309</v>
      </c>
      <c r="Q6" s="188">
        <v>0.312</v>
      </c>
      <c r="R6" s="188">
        <v>0.29799999999999999</v>
      </c>
      <c r="S6" s="188">
        <v>0.30299999999999999</v>
      </c>
      <c r="T6" s="188">
        <v>0.32</v>
      </c>
      <c r="U6" s="188">
        <v>0.32200000000000001</v>
      </c>
      <c r="V6" s="188">
        <v>0.315</v>
      </c>
      <c r="W6" s="188">
        <v>0.32</v>
      </c>
      <c r="X6" s="188">
        <v>0.3</v>
      </c>
      <c r="Y6" s="188">
        <v>0.308</v>
      </c>
      <c r="Z6" s="188">
        <v>0.32</v>
      </c>
      <c r="AA6" s="188">
        <v>0.32100000000000001</v>
      </c>
      <c r="AB6" s="188">
        <v>0.29799999999999999</v>
      </c>
      <c r="AC6" s="188">
        <v>0.307</v>
      </c>
      <c r="AD6" s="188">
        <v>0.32500000000000001</v>
      </c>
      <c r="AE6" s="188">
        <v>0.32700000000000001</v>
      </c>
      <c r="AF6" s="188">
        <v>0.3</v>
      </c>
      <c r="AG6" s="188">
        <v>0.314</v>
      </c>
      <c r="AH6" s="189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90"/>
      <c r="AW6" s="190"/>
      <c r="AX6" s="190"/>
      <c r="AY6" s="190"/>
      <c r="AZ6" s="190"/>
      <c r="BA6" s="190"/>
      <c r="BB6" s="190"/>
      <c r="BC6" s="190"/>
      <c r="BD6" s="190"/>
      <c r="BE6" s="190"/>
      <c r="BF6" s="190"/>
      <c r="BG6" s="190"/>
      <c r="BH6" s="190"/>
      <c r="BI6" s="190"/>
      <c r="BJ6" s="190"/>
      <c r="BK6" s="190"/>
      <c r="BL6" s="190"/>
      <c r="BM6" s="191">
        <v>1</v>
      </c>
    </row>
    <row r="7" spans="1:66">
      <c r="A7" s="29"/>
      <c r="B7" s="19">
        <v>1</v>
      </c>
      <c r="C7" s="9">
        <v>2</v>
      </c>
      <c r="D7" s="192">
        <v>0.31808449731411598</v>
      </c>
      <c r="E7" s="23">
        <v>0.317</v>
      </c>
      <c r="F7" s="23">
        <v>0.32600000000000001</v>
      </c>
      <c r="G7" s="23">
        <v>0.311</v>
      </c>
      <c r="H7" s="23">
        <v>0.33</v>
      </c>
      <c r="I7" s="23">
        <v>0.33</v>
      </c>
      <c r="J7" s="23">
        <v>0.313</v>
      </c>
      <c r="K7" s="23">
        <v>0.33</v>
      </c>
      <c r="L7" s="23">
        <v>0.29899999999999999</v>
      </c>
      <c r="M7" s="23">
        <v>0.28799999999999998</v>
      </c>
      <c r="N7" s="23">
        <v>0.308</v>
      </c>
      <c r="O7" s="23">
        <v>0.30199999999999999</v>
      </c>
      <c r="P7" s="23">
        <v>0.316</v>
      </c>
      <c r="Q7" s="23">
        <v>0.318</v>
      </c>
      <c r="R7" s="23">
        <v>0.29899999999999999</v>
      </c>
      <c r="S7" s="23">
        <v>0.31</v>
      </c>
      <c r="T7" s="23">
        <v>0.28999999999999998</v>
      </c>
      <c r="U7" s="23">
        <v>0.32600000000000001</v>
      </c>
      <c r="V7" s="23">
        <v>0.317</v>
      </c>
      <c r="W7" s="23">
        <v>0.33</v>
      </c>
      <c r="X7" s="23">
        <v>0.28999999999999998</v>
      </c>
      <c r="Y7" s="23">
        <v>0.29399999999999998</v>
      </c>
      <c r="Z7" s="23">
        <v>0.32</v>
      </c>
      <c r="AA7" s="23">
        <v>0.32400000000000001</v>
      </c>
      <c r="AB7" s="23">
        <v>0.29499999999999998</v>
      </c>
      <c r="AC7" s="23">
        <v>0.28499999999999998</v>
      </c>
      <c r="AD7" s="23">
        <v>0.314</v>
      </c>
      <c r="AE7" s="23">
        <v>0.318</v>
      </c>
      <c r="AF7" s="23">
        <v>0.30099999999999999</v>
      </c>
      <c r="AG7" s="23">
        <v>0.309</v>
      </c>
      <c r="AH7" s="189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90"/>
      <c r="AW7" s="190"/>
      <c r="AX7" s="190"/>
      <c r="AY7" s="190"/>
      <c r="AZ7" s="190"/>
      <c r="BA7" s="190"/>
      <c r="BB7" s="190"/>
      <c r="BC7" s="190"/>
      <c r="BD7" s="190"/>
      <c r="BE7" s="190"/>
      <c r="BF7" s="190"/>
      <c r="BG7" s="190"/>
      <c r="BH7" s="190"/>
      <c r="BI7" s="190"/>
      <c r="BJ7" s="190"/>
      <c r="BK7" s="190"/>
      <c r="BL7" s="190"/>
      <c r="BM7" s="191" t="e">
        <v>#N/A</v>
      </c>
    </row>
    <row r="8" spans="1:66">
      <c r="A8" s="29"/>
      <c r="B8" s="19">
        <v>1</v>
      </c>
      <c r="C8" s="9">
        <v>3</v>
      </c>
      <c r="D8" s="192">
        <v>0.32040031802185276</v>
      </c>
      <c r="E8" s="23">
        <v>0.307</v>
      </c>
      <c r="F8" s="23">
        <v>0.32800000000000001</v>
      </c>
      <c r="G8" s="23">
        <v>0.311</v>
      </c>
      <c r="H8" s="23">
        <v>0.32</v>
      </c>
      <c r="I8" s="23">
        <v>0.32</v>
      </c>
      <c r="J8" s="23">
        <v>0.317</v>
      </c>
      <c r="K8" s="23">
        <v>0.34</v>
      </c>
      <c r="L8" s="23">
        <v>0.317</v>
      </c>
      <c r="M8" s="23">
        <v>0.29099999999999998</v>
      </c>
      <c r="N8" s="23">
        <v>0.29799999999999999</v>
      </c>
      <c r="O8" s="23">
        <v>0.308</v>
      </c>
      <c r="P8" s="23">
        <v>0.318</v>
      </c>
      <c r="Q8" s="23">
        <v>0.31900000000000001</v>
      </c>
      <c r="R8" s="23">
        <v>0.29799999999999999</v>
      </c>
      <c r="S8" s="23">
        <v>0.30399999999999999</v>
      </c>
      <c r="T8" s="23">
        <v>0.32</v>
      </c>
      <c r="U8" s="23">
        <v>0.32700000000000001</v>
      </c>
      <c r="V8" s="23">
        <v>0.311</v>
      </c>
      <c r="W8" s="23">
        <v>0.33</v>
      </c>
      <c r="X8" s="23">
        <v>0.28999999999999998</v>
      </c>
      <c r="Y8" s="23">
        <v>0.29299999999999998</v>
      </c>
      <c r="Z8" s="23">
        <v>0.32500000000000001</v>
      </c>
      <c r="AA8" s="23">
        <v>0.309</v>
      </c>
      <c r="AB8" s="23">
        <v>0.29700000000000004</v>
      </c>
      <c r="AC8" s="23">
        <v>0.29499999999999998</v>
      </c>
      <c r="AD8" s="23">
        <v>0.32100000000000001</v>
      </c>
      <c r="AE8" s="23">
        <v>0.32400000000000001</v>
      </c>
      <c r="AF8" s="23">
        <v>0.30299999999999999</v>
      </c>
      <c r="AG8" s="23">
        <v>0.309</v>
      </c>
      <c r="AH8" s="189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90"/>
      <c r="AW8" s="190"/>
      <c r="AX8" s="190"/>
      <c r="AY8" s="190"/>
      <c r="AZ8" s="190"/>
      <c r="BA8" s="190"/>
      <c r="BB8" s="190"/>
      <c r="BC8" s="190"/>
      <c r="BD8" s="190"/>
      <c r="BE8" s="190"/>
      <c r="BF8" s="190"/>
      <c r="BG8" s="190"/>
      <c r="BH8" s="190"/>
      <c r="BI8" s="190"/>
      <c r="BJ8" s="190"/>
      <c r="BK8" s="190"/>
      <c r="BL8" s="190"/>
      <c r="BM8" s="191">
        <v>16</v>
      </c>
    </row>
    <row r="9" spans="1:66">
      <c r="A9" s="29"/>
      <c r="B9" s="19">
        <v>1</v>
      </c>
      <c r="C9" s="9">
        <v>4</v>
      </c>
      <c r="D9" s="192">
        <v>0.31976281617679453</v>
      </c>
      <c r="E9" s="23">
        <v>0.31</v>
      </c>
      <c r="F9" s="23">
        <v>0.32200000000000001</v>
      </c>
      <c r="G9" s="23">
        <v>0.30399999999999999</v>
      </c>
      <c r="H9" s="23">
        <v>0.33</v>
      </c>
      <c r="I9" s="23">
        <v>0.31</v>
      </c>
      <c r="J9" s="23">
        <v>0.316</v>
      </c>
      <c r="K9" s="23">
        <v>0.32</v>
      </c>
      <c r="L9" s="23">
        <v>0.30099999999999999</v>
      </c>
      <c r="M9" s="23">
        <v>0.307</v>
      </c>
      <c r="N9" s="23">
        <v>0.308</v>
      </c>
      <c r="O9" s="23">
        <v>0.314</v>
      </c>
      <c r="P9" s="23">
        <v>0.31900000000000001</v>
      </c>
      <c r="Q9" s="23">
        <v>0.317</v>
      </c>
      <c r="R9" s="23">
        <v>0.311</v>
      </c>
      <c r="S9" s="23">
        <v>0.31</v>
      </c>
      <c r="T9" s="23">
        <v>0.31</v>
      </c>
      <c r="U9" s="23">
        <v>0.318</v>
      </c>
      <c r="V9" s="23">
        <v>0.312</v>
      </c>
      <c r="W9" s="23">
        <v>0.33</v>
      </c>
      <c r="X9" s="23">
        <v>0.31</v>
      </c>
      <c r="Y9" s="23">
        <v>0.30199999999999999</v>
      </c>
      <c r="Z9" s="23">
        <v>0.32500000000000001</v>
      </c>
      <c r="AA9" s="23">
        <v>0.30399999999999999</v>
      </c>
      <c r="AB9" s="23">
        <v>0.3</v>
      </c>
      <c r="AC9" s="23">
        <v>0.29199999999999998</v>
      </c>
      <c r="AD9" s="23">
        <v>0.32300000000000001</v>
      </c>
      <c r="AE9" s="23">
        <v>0.32100000000000001</v>
      </c>
      <c r="AF9" s="23">
        <v>0.30099999999999999</v>
      </c>
      <c r="AG9" s="23">
        <v>0.30599999999999999</v>
      </c>
      <c r="AH9" s="189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90"/>
      <c r="BB9" s="190"/>
      <c r="BC9" s="190"/>
      <c r="BD9" s="190"/>
      <c r="BE9" s="190"/>
      <c r="BF9" s="190"/>
      <c r="BG9" s="190"/>
      <c r="BH9" s="190"/>
      <c r="BI9" s="190"/>
      <c r="BJ9" s="190"/>
      <c r="BK9" s="190"/>
      <c r="BL9" s="190"/>
      <c r="BM9" s="191">
        <v>0.31180459770114949</v>
      </c>
      <c r="BN9" s="27"/>
    </row>
    <row r="10" spans="1:66">
      <c r="A10" s="29"/>
      <c r="B10" s="19">
        <v>1</v>
      </c>
      <c r="C10" s="9">
        <v>5</v>
      </c>
      <c r="D10" s="192">
        <v>0.31186982986178313</v>
      </c>
      <c r="E10" s="23">
        <v>0.30499999999999999</v>
      </c>
      <c r="F10" s="23">
        <v>0.32600000000000001</v>
      </c>
      <c r="G10" s="23">
        <v>0.312</v>
      </c>
      <c r="H10" s="23">
        <v>0.32</v>
      </c>
      <c r="I10" s="23">
        <v>0.3</v>
      </c>
      <c r="J10" s="23">
        <v>0.316</v>
      </c>
      <c r="K10" s="23">
        <v>0.32</v>
      </c>
      <c r="L10" s="23">
        <v>0.307</v>
      </c>
      <c r="M10" s="23">
        <v>0.311</v>
      </c>
      <c r="N10" s="23">
        <v>0.29799999999999999</v>
      </c>
      <c r="O10" s="23">
        <v>0.312</v>
      </c>
      <c r="P10" s="23">
        <v>0.31900000000000001</v>
      </c>
      <c r="Q10" s="23">
        <v>0.318</v>
      </c>
      <c r="R10" s="23">
        <v>0.316</v>
      </c>
      <c r="S10" s="23">
        <v>0.312</v>
      </c>
      <c r="T10" s="23">
        <v>0.3</v>
      </c>
      <c r="U10" s="23">
        <v>0.32400000000000001</v>
      </c>
      <c r="V10" s="23">
        <v>0.313</v>
      </c>
      <c r="W10" s="23">
        <v>0.33</v>
      </c>
      <c r="X10" s="23">
        <v>0.32</v>
      </c>
      <c r="Y10" s="23">
        <v>0.315</v>
      </c>
      <c r="Z10" s="23">
        <v>0.32900000000000001</v>
      </c>
      <c r="AA10" s="23">
        <v>0.30599999999999999</v>
      </c>
      <c r="AB10" s="23">
        <v>0.29599999999999999</v>
      </c>
      <c r="AC10" s="23">
        <v>0.29799999999999999</v>
      </c>
      <c r="AD10" s="23">
        <v>0.315</v>
      </c>
      <c r="AE10" s="23">
        <v>0.313</v>
      </c>
      <c r="AF10" s="23">
        <v>0.30199999999999999</v>
      </c>
      <c r="AG10" s="23">
        <v>0.30499999999999999</v>
      </c>
      <c r="AH10" s="189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90"/>
      <c r="BB10" s="190"/>
      <c r="BC10" s="190"/>
      <c r="BD10" s="190"/>
      <c r="BE10" s="190"/>
      <c r="BF10" s="190"/>
      <c r="BG10" s="190"/>
      <c r="BH10" s="190"/>
      <c r="BI10" s="190"/>
      <c r="BJ10" s="190"/>
      <c r="BK10" s="190"/>
      <c r="BL10" s="190"/>
      <c r="BM10" s="191">
        <v>7</v>
      </c>
    </row>
    <row r="11" spans="1:66">
      <c r="A11" s="29"/>
      <c r="B11" s="19">
        <v>1</v>
      </c>
      <c r="C11" s="9">
        <v>6</v>
      </c>
      <c r="D11" s="192">
        <v>0.31777757893280656</v>
      </c>
      <c r="E11" s="23">
        <v>0.30499999999999999</v>
      </c>
      <c r="F11" s="23">
        <v>0.32800000000000001</v>
      </c>
      <c r="G11" s="23">
        <v>0.311</v>
      </c>
      <c r="H11" s="23">
        <v>0.32</v>
      </c>
      <c r="I11" s="23">
        <v>0.32</v>
      </c>
      <c r="J11" s="23">
        <v>0.315</v>
      </c>
      <c r="K11" s="23">
        <v>0.31</v>
      </c>
      <c r="L11" s="23">
        <v>0.30099999999999999</v>
      </c>
      <c r="M11" s="23">
        <v>0.30499999999999999</v>
      </c>
      <c r="N11" s="23">
        <v>0.29899999999999999</v>
      </c>
      <c r="O11" s="23">
        <v>0.30599999999999999</v>
      </c>
      <c r="P11" s="23">
        <v>0.309</v>
      </c>
      <c r="Q11" s="23">
        <v>0.316</v>
      </c>
      <c r="R11" s="23">
        <v>0.313</v>
      </c>
      <c r="S11" s="23">
        <v>0.307</v>
      </c>
      <c r="T11" s="23">
        <v>0.32</v>
      </c>
      <c r="U11" s="23">
        <v>0.311</v>
      </c>
      <c r="V11" s="23">
        <v>0.312</v>
      </c>
      <c r="W11" s="23">
        <v>0.33</v>
      </c>
      <c r="X11" s="23">
        <v>0.3</v>
      </c>
      <c r="Y11" s="23">
        <v>0.312</v>
      </c>
      <c r="Z11" s="23">
        <v>0.32600000000000001</v>
      </c>
      <c r="AA11" s="23">
        <v>0.30299999999999999</v>
      </c>
      <c r="AB11" s="23">
        <v>0.29900000000000004</v>
      </c>
      <c r="AC11" s="23">
        <v>0.29799999999999999</v>
      </c>
      <c r="AD11" s="23">
        <v>0.32</v>
      </c>
      <c r="AE11" s="23">
        <v>0.31900000000000001</v>
      </c>
      <c r="AF11" s="23">
        <v>0.29899999999999999</v>
      </c>
      <c r="AG11" s="23">
        <v>0.316</v>
      </c>
      <c r="AH11" s="189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90"/>
      <c r="AW11" s="190"/>
      <c r="AX11" s="190"/>
      <c r="AY11" s="190"/>
      <c r="AZ11" s="190"/>
      <c r="BA11" s="190"/>
      <c r="BB11" s="190"/>
      <c r="BC11" s="190"/>
      <c r="BD11" s="190"/>
      <c r="BE11" s="190"/>
      <c r="BF11" s="190"/>
      <c r="BG11" s="190"/>
      <c r="BH11" s="190"/>
      <c r="BI11" s="190"/>
      <c r="BJ11" s="190"/>
      <c r="BK11" s="190"/>
      <c r="BL11" s="190"/>
      <c r="BM11" s="50"/>
    </row>
    <row r="12" spans="1:66">
      <c r="A12" s="29"/>
      <c r="B12" s="19"/>
      <c r="C12" s="9">
        <v>7</v>
      </c>
      <c r="D12" s="192">
        <v>0.33630819776523385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189"/>
      <c r="AI12" s="190"/>
      <c r="AJ12" s="190"/>
      <c r="AK12" s="190"/>
      <c r="AL12" s="190"/>
      <c r="AM12" s="190"/>
      <c r="AN12" s="190"/>
      <c r="AO12" s="190"/>
      <c r="AP12" s="190"/>
      <c r="AQ12" s="190"/>
      <c r="AR12" s="190"/>
      <c r="AS12" s="190"/>
      <c r="AT12" s="190"/>
      <c r="AU12" s="190"/>
      <c r="AV12" s="190"/>
      <c r="AW12" s="190"/>
      <c r="AX12" s="190"/>
      <c r="AY12" s="190"/>
      <c r="AZ12" s="190"/>
      <c r="BA12" s="190"/>
      <c r="BB12" s="190"/>
      <c r="BC12" s="190"/>
      <c r="BD12" s="190"/>
      <c r="BE12" s="190"/>
      <c r="BF12" s="190"/>
      <c r="BG12" s="190"/>
      <c r="BH12" s="190"/>
      <c r="BI12" s="190"/>
      <c r="BJ12" s="190"/>
      <c r="BK12" s="190"/>
      <c r="BL12" s="190"/>
      <c r="BM12" s="50"/>
    </row>
    <row r="13" spans="1:66">
      <c r="A13" s="29"/>
      <c r="B13" s="19"/>
      <c r="C13" s="9">
        <v>8</v>
      </c>
      <c r="D13" s="192">
        <v>0.32814069526544248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189"/>
      <c r="AI13" s="190"/>
      <c r="AJ13" s="190"/>
      <c r="AK13" s="190"/>
      <c r="AL13" s="190"/>
      <c r="AM13" s="190"/>
      <c r="AN13" s="190"/>
      <c r="AO13" s="190"/>
      <c r="AP13" s="190"/>
      <c r="AQ13" s="190"/>
      <c r="AR13" s="190"/>
      <c r="AS13" s="190"/>
      <c r="AT13" s="190"/>
      <c r="AU13" s="190"/>
      <c r="AV13" s="190"/>
      <c r="AW13" s="190"/>
      <c r="AX13" s="190"/>
      <c r="AY13" s="190"/>
      <c r="AZ13" s="190"/>
      <c r="BA13" s="190"/>
      <c r="BB13" s="190"/>
      <c r="BC13" s="190"/>
      <c r="BD13" s="190"/>
      <c r="BE13" s="190"/>
      <c r="BF13" s="190"/>
      <c r="BG13" s="190"/>
      <c r="BH13" s="190"/>
      <c r="BI13" s="190"/>
      <c r="BJ13" s="190"/>
      <c r="BK13" s="190"/>
      <c r="BL13" s="190"/>
      <c r="BM13" s="50"/>
    </row>
    <row r="14" spans="1:66">
      <c r="A14" s="29"/>
      <c r="B14" s="19"/>
      <c r="C14" s="9">
        <v>9</v>
      </c>
      <c r="D14" s="192">
        <v>0.32072909832470148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189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90"/>
      <c r="AU14" s="190"/>
      <c r="AV14" s="190"/>
      <c r="AW14" s="190"/>
      <c r="AX14" s="190"/>
      <c r="AY14" s="190"/>
      <c r="AZ14" s="190"/>
      <c r="BA14" s="190"/>
      <c r="BB14" s="190"/>
      <c r="BC14" s="190"/>
      <c r="BD14" s="190"/>
      <c r="BE14" s="190"/>
      <c r="BF14" s="190"/>
      <c r="BG14" s="190"/>
      <c r="BH14" s="190"/>
      <c r="BI14" s="190"/>
      <c r="BJ14" s="190"/>
      <c r="BK14" s="190"/>
      <c r="BL14" s="190"/>
      <c r="BM14" s="50"/>
    </row>
    <row r="15" spans="1:66">
      <c r="A15" s="29"/>
      <c r="B15" s="19"/>
      <c r="C15" s="9">
        <v>10</v>
      </c>
      <c r="D15" s="192">
        <v>0.32041554378484538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189"/>
      <c r="AI15" s="190"/>
      <c r="AJ15" s="190"/>
      <c r="AK15" s="190"/>
      <c r="AL15" s="190"/>
      <c r="AM15" s="190"/>
      <c r="AN15" s="190"/>
      <c r="AO15" s="190"/>
      <c r="AP15" s="190"/>
      <c r="AQ15" s="190"/>
      <c r="AR15" s="190"/>
      <c r="AS15" s="190"/>
      <c r="AT15" s="190"/>
      <c r="AU15" s="190"/>
      <c r="AV15" s="190"/>
      <c r="AW15" s="190"/>
      <c r="AX15" s="190"/>
      <c r="AY15" s="190"/>
      <c r="AZ15" s="190"/>
      <c r="BA15" s="190"/>
      <c r="BB15" s="190"/>
      <c r="BC15" s="190"/>
      <c r="BD15" s="190"/>
      <c r="BE15" s="190"/>
      <c r="BF15" s="190"/>
      <c r="BG15" s="190"/>
      <c r="BH15" s="190"/>
      <c r="BI15" s="190"/>
      <c r="BJ15" s="190"/>
      <c r="BK15" s="190"/>
      <c r="BL15" s="190"/>
      <c r="BM15" s="50"/>
    </row>
    <row r="16" spans="1:66">
      <c r="A16" s="29"/>
      <c r="B16" s="19"/>
      <c r="C16" s="9">
        <v>11</v>
      </c>
      <c r="D16" s="192">
        <v>0.31145985394642994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189"/>
      <c r="AI16" s="190"/>
      <c r="AJ16" s="190"/>
      <c r="AK16" s="190"/>
      <c r="AL16" s="190"/>
      <c r="AM16" s="190"/>
      <c r="AN16" s="190"/>
      <c r="AO16" s="190"/>
      <c r="AP16" s="190"/>
      <c r="AQ16" s="190"/>
      <c r="AR16" s="190"/>
      <c r="AS16" s="190"/>
      <c r="AT16" s="190"/>
      <c r="AU16" s="190"/>
      <c r="AV16" s="190"/>
      <c r="AW16" s="190"/>
      <c r="AX16" s="190"/>
      <c r="AY16" s="190"/>
      <c r="AZ16" s="190"/>
      <c r="BA16" s="190"/>
      <c r="BB16" s="190"/>
      <c r="BC16" s="190"/>
      <c r="BD16" s="190"/>
      <c r="BE16" s="190"/>
      <c r="BF16" s="190"/>
      <c r="BG16" s="190"/>
      <c r="BH16" s="190"/>
      <c r="BI16" s="190"/>
      <c r="BJ16" s="190"/>
      <c r="BK16" s="190"/>
      <c r="BL16" s="190"/>
      <c r="BM16" s="50"/>
    </row>
    <row r="17" spans="1:65">
      <c r="A17" s="29"/>
      <c r="B17" s="19"/>
      <c r="C17" s="9">
        <v>12</v>
      </c>
      <c r="D17" s="192">
        <v>0.3161876644545013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189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0"/>
      <c r="AT17" s="190"/>
      <c r="AU17" s="190"/>
      <c r="AV17" s="190"/>
      <c r="AW17" s="190"/>
      <c r="AX17" s="190"/>
      <c r="AY17" s="190"/>
      <c r="AZ17" s="190"/>
      <c r="BA17" s="190"/>
      <c r="BB17" s="190"/>
      <c r="BC17" s="190"/>
      <c r="BD17" s="190"/>
      <c r="BE17" s="190"/>
      <c r="BF17" s="190"/>
      <c r="BG17" s="190"/>
      <c r="BH17" s="190"/>
      <c r="BI17" s="190"/>
      <c r="BJ17" s="190"/>
      <c r="BK17" s="190"/>
      <c r="BL17" s="190"/>
      <c r="BM17" s="50"/>
    </row>
    <row r="18" spans="1:65">
      <c r="A18" s="29"/>
      <c r="B18" s="19"/>
      <c r="C18" s="9">
        <v>13</v>
      </c>
      <c r="D18" s="192">
        <v>0.30395388901328418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189"/>
      <c r="AI18" s="190"/>
      <c r="AJ18" s="190"/>
      <c r="AK18" s="190"/>
      <c r="AL18" s="190"/>
      <c r="AM18" s="190"/>
      <c r="AN18" s="190"/>
      <c r="AO18" s="190"/>
      <c r="AP18" s="190"/>
      <c r="AQ18" s="190"/>
      <c r="AR18" s="190"/>
      <c r="AS18" s="190"/>
      <c r="AT18" s="190"/>
      <c r="AU18" s="190"/>
      <c r="AV18" s="190"/>
      <c r="AW18" s="190"/>
      <c r="AX18" s="190"/>
      <c r="AY18" s="190"/>
      <c r="AZ18" s="190"/>
      <c r="BA18" s="190"/>
      <c r="BB18" s="190"/>
      <c r="BC18" s="190"/>
      <c r="BD18" s="190"/>
      <c r="BE18" s="190"/>
      <c r="BF18" s="190"/>
      <c r="BG18" s="190"/>
      <c r="BH18" s="190"/>
      <c r="BI18" s="190"/>
      <c r="BJ18" s="190"/>
      <c r="BK18" s="190"/>
      <c r="BL18" s="190"/>
      <c r="BM18" s="50"/>
    </row>
    <row r="19" spans="1:65">
      <c r="A19" s="29"/>
      <c r="B19" s="19"/>
      <c r="C19" s="9">
        <v>14</v>
      </c>
      <c r="D19" s="192">
        <v>0.33018180436651356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189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90"/>
      <c r="BC19" s="190"/>
      <c r="BD19" s="190"/>
      <c r="BE19" s="190"/>
      <c r="BF19" s="190"/>
      <c r="BG19" s="190"/>
      <c r="BH19" s="190"/>
      <c r="BI19" s="190"/>
      <c r="BJ19" s="190"/>
      <c r="BK19" s="190"/>
      <c r="BL19" s="190"/>
      <c r="BM19" s="50"/>
    </row>
    <row r="20" spans="1:65">
      <c r="A20" s="29"/>
      <c r="B20" s="19"/>
      <c r="C20" s="9">
        <v>15</v>
      </c>
      <c r="D20" s="192">
        <v>0.31816379921908239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189"/>
      <c r="AI20" s="190"/>
      <c r="AJ20" s="190"/>
      <c r="AK20" s="190"/>
      <c r="AL20" s="190"/>
      <c r="AM20" s="190"/>
      <c r="AN20" s="190"/>
      <c r="AO20" s="190"/>
      <c r="AP20" s="190"/>
      <c r="AQ20" s="190"/>
      <c r="AR20" s="190"/>
      <c r="AS20" s="190"/>
      <c r="AT20" s="190"/>
      <c r="AU20" s="190"/>
      <c r="AV20" s="190"/>
      <c r="AW20" s="190"/>
      <c r="AX20" s="190"/>
      <c r="AY20" s="190"/>
      <c r="AZ20" s="190"/>
      <c r="BA20" s="190"/>
      <c r="BB20" s="190"/>
      <c r="BC20" s="190"/>
      <c r="BD20" s="190"/>
      <c r="BE20" s="190"/>
      <c r="BF20" s="190"/>
      <c r="BG20" s="190"/>
      <c r="BH20" s="190"/>
      <c r="BI20" s="190"/>
      <c r="BJ20" s="190"/>
      <c r="BK20" s="190"/>
      <c r="BL20" s="190"/>
      <c r="BM20" s="50"/>
    </row>
    <row r="21" spans="1:65">
      <c r="A21" s="29"/>
      <c r="B21" s="19"/>
      <c r="C21" s="9">
        <v>16</v>
      </c>
      <c r="D21" s="192">
        <v>0.32204660181810602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189"/>
      <c r="AI21" s="190"/>
      <c r="AJ21" s="190"/>
      <c r="AK21" s="190"/>
      <c r="AL21" s="190"/>
      <c r="AM21" s="190"/>
      <c r="AN21" s="190"/>
      <c r="AO21" s="190"/>
      <c r="AP21" s="190"/>
      <c r="AQ21" s="190"/>
      <c r="AR21" s="190"/>
      <c r="AS21" s="190"/>
      <c r="AT21" s="190"/>
      <c r="AU21" s="190"/>
      <c r="AV21" s="190"/>
      <c r="AW21" s="190"/>
      <c r="AX21" s="190"/>
      <c r="AY21" s="190"/>
      <c r="AZ21" s="190"/>
      <c r="BA21" s="190"/>
      <c r="BB21" s="190"/>
      <c r="BC21" s="190"/>
      <c r="BD21" s="190"/>
      <c r="BE21" s="190"/>
      <c r="BF21" s="190"/>
      <c r="BG21" s="190"/>
      <c r="BH21" s="190"/>
      <c r="BI21" s="190"/>
      <c r="BJ21" s="190"/>
      <c r="BK21" s="190"/>
      <c r="BL21" s="190"/>
      <c r="BM21" s="50"/>
    </row>
    <row r="22" spans="1:65">
      <c r="A22" s="29"/>
      <c r="B22" s="19"/>
      <c r="C22" s="9">
        <v>17</v>
      </c>
      <c r="D22" s="192">
        <v>0.31905682473101954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189"/>
      <c r="AI22" s="190"/>
      <c r="AJ22" s="190"/>
      <c r="AK22" s="190"/>
      <c r="AL22" s="190"/>
      <c r="AM22" s="190"/>
      <c r="AN22" s="190"/>
      <c r="AO22" s="190"/>
      <c r="AP22" s="190"/>
      <c r="AQ22" s="190"/>
      <c r="AR22" s="190"/>
      <c r="AS22" s="190"/>
      <c r="AT22" s="190"/>
      <c r="AU22" s="190"/>
      <c r="AV22" s="190"/>
      <c r="AW22" s="190"/>
      <c r="AX22" s="190"/>
      <c r="AY22" s="190"/>
      <c r="AZ22" s="190"/>
      <c r="BA22" s="190"/>
      <c r="BB22" s="190"/>
      <c r="BC22" s="190"/>
      <c r="BD22" s="190"/>
      <c r="BE22" s="190"/>
      <c r="BF22" s="190"/>
      <c r="BG22" s="190"/>
      <c r="BH22" s="190"/>
      <c r="BI22" s="190"/>
      <c r="BJ22" s="190"/>
      <c r="BK22" s="190"/>
      <c r="BL22" s="190"/>
      <c r="BM22" s="50"/>
    </row>
    <row r="23" spans="1:65">
      <c r="A23" s="29"/>
      <c r="B23" s="19"/>
      <c r="C23" s="9">
        <v>18</v>
      </c>
      <c r="D23" s="192">
        <v>0.32138419037074095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189"/>
      <c r="AI23" s="190"/>
      <c r="AJ23" s="190"/>
      <c r="AK23" s="190"/>
      <c r="AL23" s="190"/>
      <c r="AM23" s="190"/>
      <c r="AN23" s="190"/>
      <c r="AO23" s="190"/>
      <c r="AP23" s="190"/>
      <c r="AQ23" s="190"/>
      <c r="AR23" s="190"/>
      <c r="AS23" s="190"/>
      <c r="AT23" s="190"/>
      <c r="AU23" s="190"/>
      <c r="AV23" s="190"/>
      <c r="AW23" s="190"/>
      <c r="AX23" s="190"/>
      <c r="AY23" s="190"/>
      <c r="AZ23" s="190"/>
      <c r="BA23" s="190"/>
      <c r="BB23" s="190"/>
      <c r="BC23" s="190"/>
      <c r="BD23" s="190"/>
      <c r="BE23" s="190"/>
      <c r="BF23" s="190"/>
      <c r="BG23" s="190"/>
      <c r="BH23" s="190"/>
      <c r="BI23" s="190"/>
      <c r="BJ23" s="190"/>
      <c r="BK23" s="190"/>
      <c r="BL23" s="190"/>
      <c r="BM23" s="50"/>
    </row>
    <row r="24" spans="1:65">
      <c r="A24" s="29"/>
      <c r="B24" s="19"/>
      <c r="C24" s="9">
        <v>19</v>
      </c>
      <c r="D24" s="192">
        <v>0.31259057059615036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189"/>
      <c r="AI24" s="190"/>
      <c r="AJ24" s="190"/>
      <c r="AK24" s="190"/>
      <c r="AL24" s="190"/>
      <c r="AM24" s="190"/>
      <c r="AN24" s="190"/>
      <c r="AO24" s="190"/>
      <c r="AP24" s="190"/>
      <c r="AQ24" s="190"/>
      <c r="AR24" s="190"/>
      <c r="AS24" s="190"/>
      <c r="AT24" s="190"/>
      <c r="AU24" s="190"/>
      <c r="AV24" s="190"/>
      <c r="AW24" s="190"/>
      <c r="AX24" s="190"/>
      <c r="AY24" s="190"/>
      <c r="AZ24" s="190"/>
      <c r="BA24" s="190"/>
      <c r="BB24" s="190"/>
      <c r="BC24" s="190"/>
      <c r="BD24" s="190"/>
      <c r="BE24" s="190"/>
      <c r="BF24" s="190"/>
      <c r="BG24" s="190"/>
      <c r="BH24" s="190"/>
      <c r="BI24" s="190"/>
      <c r="BJ24" s="190"/>
      <c r="BK24" s="190"/>
      <c r="BL24" s="190"/>
      <c r="BM24" s="50"/>
    </row>
    <row r="25" spans="1:65">
      <c r="A25" s="29"/>
      <c r="B25" s="19"/>
      <c r="C25" s="9">
        <v>20</v>
      </c>
      <c r="D25" s="192">
        <v>0.3187034003139454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189"/>
      <c r="AI25" s="190"/>
      <c r="AJ25" s="190"/>
      <c r="AK25" s="190"/>
      <c r="AL25" s="190"/>
      <c r="AM25" s="190"/>
      <c r="AN25" s="190"/>
      <c r="AO25" s="190"/>
      <c r="AP25" s="190"/>
      <c r="AQ25" s="190"/>
      <c r="AR25" s="190"/>
      <c r="AS25" s="190"/>
      <c r="AT25" s="190"/>
      <c r="AU25" s="190"/>
      <c r="AV25" s="190"/>
      <c r="AW25" s="190"/>
      <c r="AX25" s="190"/>
      <c r="AY25" s="190"/>
      <c r="AZ25" s="190"/>
      <c r="BA25" s="190"/>
      <c r="BB25" s="190"/>
      <c r="BC25" s="190"/>
      <c r="BD25" s="190"/>
      <c r="BE25" s="190"/>
      <c r="BF25" s="190"/>
      <c r="BG25" s="190"/>
      <c r="BH25" s="190"/>
      <c r="BI25" s="190"/>
      <c r="BJ25" s="190"/>
      <c r="BK25" s="190"/>
      <c r="BL25" s="190"/>
      <c r="BM25" s="50"/>
    </row>
    <row r="26" spans="1:65">
      <c r="A26" s="29"/>
      <c r="B26" s="20" t="s">
        <v>180</v>
      </c>
      <c r="C26" s="12"/>
      <c r="D26" s="193">
        <v>0.31916744155532523</v>
      </c>
      <c r="E26" s="193">
        <v>0.3075</v>
      </c>
      <c r="F26" s="193">
        <v>0.32600000000000001</v>
      </c>
      <c r="G26" s="193">
        <v>0.31033333333333335</v>
      </c>
      <c r="H26" s="193">
        <v>0.32333333333333336</v>
      </c>
      <c r="I26" s="193">
        <v>0.31833333333333336</v>
      </c>
      <c r="J26" s="193">
        <v>0.31516666666666665</v>
      </c>
      <c r="K26" s="193">
        <v>0.32333333333333336</v>
      </c>
      <c r="L26" s="193">
        <v>0.30449999999999994</v>
      </c>
      <c r="M26" s="193">
        <v>0.30166666666666664</v>
      </c>
      <c r="N26" s="193">
        <v>0.30116666666666664</v>
      </c>
      <c r="O26" s="193">
        <v>0.3076666666666667</v>
      </c>
      <c r="P26" s="193">
        <v>0.315</v>
      </c>
      <c r="Q26" s="193">
        <v>0.31666666666666671</v>
      </c>
      <c r="R26" s="193">
        <v>0.30583333333333335</v>
      </c>
      <c r="S26" s="193">
        <v>0.3076666666666667</v>
      </c>
      <c r="T26" s="193">
        <v>0.31</v>
      </c>
      <c r="U26" s="193">
        <v>0.32133333333333336</v>
      </c>
      <c r="V26" s="193">
        <v>0.31333333333333335</v>
      </c>
      <c r="W26" s="193">
        <v>0.32833333333333337</v>
      </c>
      <c r="X26" s="193">
        <v>0.30166666666666669</v>
      </c>
      <c r="Y26" s="193">
        <v>0.30399999999999999</v>
      </c>
      <c r="Z26" s="193">
        <v>0.32416666666666666</v>
      </c>
      <c r="AA26" s="193">
        <v>0.31116666666666665</v>
      </c>
      <c r="AB26" s="193">
        <v>0.29750000000000004</v>
      </c>
      <c r="AC26" s="193">
        <v>0.29583333333333334</v>
      </c>
      <c r="AD26" s="193">
        <v>0.31966666666666665</v>
      </c>
      <c r="AE26" s="193">
        <v>0.3203333333333333</v>
      </c>
      <c r="AF26" s="193">
        <v>0.30099999999999999</v>
      </c>
      <c r="AG26" s="193">
        <v>0.30983333333333335</v>
      </c>
      <c r="AH26" s="189"/>
      <c r="AI26" s="190"/>
      <c r="AJ26" s="190"/>
      <c r="AK26" s="190"/>
      <c r="AL26" s="190"/>
      <c r="AM26" s="190"/>
      <c r="AN26" s="190"/>
      <c r="AO26" s="190"/>
      <c r="AP26" s="190"/>
      <c r="AQ26" s="190"/>
      <c r="AR26" s="190"/>
      <c r="AS26" s="190"/>
      <c r="AT26" s="190"/>
      <c r="AU26" s="190"/>
      <c r="AV26" s="190"/>
      <c r="AW26" s="190"/>
      <c r="AX26" s="190"/>
      <c r="AY26" s="190"/>
      <c r="AZ26" s="190"/>
      <c r="BA26" s="190"/>
      <c r="BB26" s="190"/>
      <c r="BC26" s="190"/>
      <c r="BD26" s="190"/>
      <c r="BE26" s="190"/>
      <c r="BF26" s="190"/>
      <c r="BG26" s="190"/>
      <c r="BH26" s="190"/>
      <c r="BI26" s="190"/>
      <c r="BJ26" s="190"/>
      <c r="BK26" s="190"/>
      <c r="BL26" s="190"/>
      <c r="BM26" s="50"/>
    </row>
    <row r="27" spans="1:65">
      <c r="A27" s="29"/>
      <c r="B27" s="3" t="s">
        <v>181</v>
      </c>
      <c r="C27" s="28"/>
      <c r="D27" s="23">
        <v>0.3188801125224825</v>
      </c>
      <c r="E27" s="23">
        <v>0.30599999999999999</v>
      </c>
      <c r="F27" s="23">
        <v>0.32600000000000001</v>
      </c>
      <c r="G27" s="23">
        <v>0.311</v>
      </c>
      <c r="H27" s="23">
        <v>0.32</v>
      </c>
      <c r="I27" s="23">
        <v>0.32</v>
      </c>
      <c r="J27" s="23">
        <v>0.3155</v>
      </c>
      <c r="K27" s="23">
        <v>0.32</v>
      </c>
      <c r="L27" s="23">
        <v>0.30149999999999999</v>
      </c>
      <c r="M27" s="23">
        <v>0.30599999999999999</v>
      </c>
      <c r="N27" s="23">
        <v>0.29849999999999999</v>
      </c>
      <c r="O27" s="23">
        <v>0.307</v>
      </c>
      <c r="P27" s="23">
        <v>0.317</v>
      </c>
      <c r="Q27" s="23">
        <v>0.3175</v>
      </c>
      <c r="R27" s="23">
        <v>0.30499999999999999</v>
      </c>
      <c r="S27" s="23">
        <v>0.3085</v>
      </c>
      <c r="T27" s="23">
        <v>0.315</v>
      </c>
      <c r="U27" s="23">
        <v>0.32300000000000001</v>
      </c>
      <c r="V27" s="23">
        <v>0.3125</v>
      </c>
      <c r="W27" s="23">
        <v>0.33</v>
      </c>
      <c r="X27" s="23">
        <v>0.3</v>
      </c>
      <c r="Y27" s="23">
        <v>0.30499999999999999</v>
      </c>
      <c r="Z27" s="23">
        <v>0.32500000000000001</v>
      </c>
      <c r="AA27" s="23">
        <v>0.3075</v>
      </c>
      <c r="AB27" s="23">
        <v>0.29749999999999999</v>
      </c>
      <c r="AC27" s="23">
        <v>0.29649999999999999</v>
      </c>
      <c r="AD27" s="23">
        <v>0.32050000000000001</v>
      </c>
      <c r="AE27" s="23">
        <v>0.32</v>
      </c>
      <c r="AF27" s="23">
        <v>0.30099999999999999</v>
      </c>
      <c r="AG27" s="23">
        <v>0.309</v>
      </c>
      <c r="AH27" s="189"/>
      <c r="AI27" s="190"/>
      <c r="AJ27" s="190"/>
      <c r="AK27" s="190"/>
      <c r="AL27" s="190"/>
      <c r="AM27" s="190"/>
      <c r="AN27" s="190"/>
      <c r="AO27" s="190"/>
      <c r="AP27" s="190"/>
      <c r="AQ27" s="190"/>
      <c r="AR27" s="190"/>
      <c r="AS27" s="190"/>
      <c r="AT27" s="190"/>
      <c r="AU27" s="190"/>
      <c r="AV27" s="190"/>
      <c r="AW27" s="190"/>
      <c r="AX27" s="190"/>
      <c r="AY27" s="190"/>
      <c r="AZ27" s="190"/>
      <c r="BA27" s="190"/>
      <c r="BB27" s="190"/>
      <c r="BC27" s="190"/>
      <c r="BD27" s="190"/>
      <c r="BE27" s="190"/>
      <c r="BF27" s="190"/>
      <c r="BG27" s="190"/>
      <c r="BH27" s="190"/>
      <c r="BI27" s="190"/>
      <c r="BJ27" s="190"/>
      <c r="BK27" s="190"/>
      <c r="BL27" s="190"/>
      <c r="BM27" s="50"/>
    </row>
    <row r="28" spans="1:65">
      <c r="A28" s="29"/>
      <c r="B28" s="3" t="s">
        <v>182</v>
      </c>
      <c r="C28" s="28"/>
      <c r="D28" s="23">
        <v>6.9755942590515423E-3</v>
      </c>
      <c r="E28" s="23">
        <v>5.5045435778091588E-3</v>
      </c>
      <c r="F28" s="23">
        <v>2.1908902300206666E-3</v>
      </c>
      <c r="G28" s="23">
        <v>3.2041639575194469E-3</v>
      </c>
      <c r="H28" s="23">
        <v>5.1639777949432277E-3</v>
      </c>
      <c r="I28" s="23">
        <v>1.1690451944500132E-2</v>
      </c>
      <c r="J28" s="23">
        <v>1.4719601443879756E-3</v>
      </c>
      <c r="K28" s="23">
        <v>1.0327955589886455E-2</v>
      </c>
      <c r="L28" s="23">
        <v>6.6858058601787168E-3</v>
      </c>
      <c r="M28" s="23">
        <v>9.6678160236253387E-3</v>
      </c>
      <c r="N28" s="23">
        <v>5.382068994974583E-3</v>
      </c>
      <c r="O28" s="23">
        <v>4.6332134277050846E-3</v>
      </c>
      <c r="P28" s="23">
        <v>4.7749345545253325E-3</v>
      </c>
      <c r="Q28" s="23">
        <v>2.5033311140691471E-3</v>
      </c>
      <c r="R28" s="23">
        <v>8.3765545820860491E-3</v>
      </c>
      <c r="S28" s="23">
        <v>3.6147844564602587E-3</v>
      </c>
      <c r="T28" s="23">
        <v>1.2649110640673528E-2</v>
      </c>
      <c r="U28" s="23">
        <v>5.9888785817268598E-3</v>
      </c>
      <c r="V28" s="23">
        <v>2.250925735484553E-3</v>
      </c>
      <c r="W28" s="23">
        <v>4.0824829046386332E-3</v>
      </c>
      <c r="X28" s="23">
        <v>1.1690451944500132E-2</v>
      </c>
      <c r="Y28" s="23">
        <v>9.2303846073714703E-3</v>
      </c>
      <c r="Z28" s="23">
        <v>3.5449494589721146E-3</v>
      </c>
      <c r="AA28" s="23">
        <v>9.0645830939247735E-3</v>
      </c>
      <c r="AB28" s="23">
        <v>1.8708286933869782E-3</v>
      </c>
      <c r="AC28" s="23">
        <v>7.3052492542463434E-3</v>
      </c>
      <c r="AD28" s="23">
        <v>4.366539438350088E-3</v>
      </c>
      <c r="AE28" s="23">
        <v>4.8853522561496734E-3</v>
      </c>
      <c r="AF28" s="23">
        <v>1.4142135623730963E-3</v>
      </c>
      <c r="AG28" s="23">
        <v>4.355073669487888E-3</v>
      </c>
      <c r="AH28" s="189"/>
      <c r="AI28" s="190"/>
      <c r="AJ28" s="190"/>
      <c r="AK28" s="190"/>
      <c r="AL28" s="190"/>
      <c r="AM28" s="190"/>
      <c r="AN28" s="190"/>
      <c r="AO28" s="190"/>
      <c r="AP28" s="190"/>
      <c r="AQ28" s="190"/>
      <c r="AR28" s="190"/>
      <c r="AS28" s="190"/>
      <c r="AT28" s="190"/>
      <c r="AU28" s="190"/>
      <c r="AV28" s="190"/>
      <c r="AW28" s="190"/>
      <c r="AX28" s="190"/>
      <c r="AY28" s="190"/>
      <c r="AZ28" s="190"/>
      <c r="BA28" s="190"/>
      <c r="BB28" s="190"/>
      <c r="BC28" s="190"/>
      <c r="BD28" s="190"/>
      <c r="BE28" s="190"/>
      <c r="BF28" s="190"/>
      <c r="BG28" s="190"/>
      <c r="BH28" s="190"/>
      <c r="BI28" s="190"/>
      <c r="BJ28" s="190"/>
      <c r="BK28" s="190"/>
      <c r="BL28" s="190"/>
      <c r="BM28" s="50"/>
    </row>
    <row r="29" spans="1:65">
      <c r="A29" s="29"/>
      <c r="B29" s="3" t="s">
        <v>75</v>
      </c>
      <c r="C29" s="28"/>
      <c r="D29" s="13">
        <v>2.1855594746942184E-2</v>
      </c>
      <c r="E29" s="13">
        <v>1.790095472458263E-2</v>
      </c>
      <c r="F29" s="13">
        <v>6.7205221779775047E-3</v>
      </c>
      <c r="G29" s="13">
        <v>1.0324910711663093E-2</v>
      </c>
      <c r="H29" s="13">
        <v>1.5971065345185238E-2</v>
      </c>
      <c r="I29" s="13">
        <v>3.6723932809948054E-2</v>
      </c>
      <c r="J29" s="13">
        <v>4.6704182265086486E-3</v>
      </c>
      <c r="K29" s="13">
        <v>3.1942130690370475E-2</v>
      </c>
      <c r="L29" s="13">
        <v>2.1956669491555725E-2</v>
      </c>
      <c r="M29" s="13">
        <v>3.2048008918095047E-2</v>
      </c>
      <c r="N29" s="13">
        <v>1.7870732689456281E-2</v>
      </c>
      <c r="O29" s="13">
        <v>1.5059198573255961E-2</v>
      </c>
      <c r="P29" s="13">
        <v>1.5158522395318516E-2</v>
      </c>
      <c r="Q29" s="13">
        <v>7.9052561496920429E-3</v>
      </c>
      <c r="R29" s="13">
        <v>2.7389279287474817E-2</v>
      </c>
      <c r="S29" s="13">
        <v>1.1749028569209941E-2</v>
      </c>
      <c r="T29" s="13">
        <v>4.0803582711850091E-2</v>
      </c>
      <c r="U29" s="13">
        <v>1.8637588947282756E-2</v>
      </c>
      <c r="V29" s="13">
        <v>7.1838055387804878E-3</v>
      </c>
      <c r="W29" s="13">
        <v>1.2433958085193805E-2</v>
      </c>
      <c r="X29" s="13">
        <v>3.8752879374033586E-2</v>
      </c>
      <c r="Y29" s="13">
        <v>3.0363107261090365E-2</v>
      </c>
      <c r="Z29" s="13">
        <v>1.0935576737189043E-2</v>
      </c>
      <c r="AA29" s="13">
        <v>2.9130957987974635E-2</v>
      </c>
      <c r="AB29" s="13">
        <v>6.2884998097041279E-3</v>
      </c>
      <c r="AC29" s="13">
        <v>2.4693800296043976E-2</v>
      </c>
      <c r="AD29" s="13">
        <v>1.3659664562096208E-2</v>
      </c>
      <c r="AE29" s="13">
        <v>1.5250839509312197E-2</v>
      </c>
      <c r="AF29" s="13">
        <v>4.6983839281498222E-3</v>
      </c>
      <c r="AG29" s="13">
        <v>1.4056181827287427E-2</v>
      </c>
      <c r="AH29" s="145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49"/>
    </row>
    <row r="30" spans="1:65">
      <c r="A30" s="29"/>
      <c r="B30" s="3" t="s">
        <v>183</v>
      </c>
      <c r="C30" s="28"/>
      <c r="D30" s="13">
        <v>2.3613647484546307E-2</v>
      </c>
      <c r="E30" s="13">
        <v>-1.3805433700741165E-2</v>
      </c>
      <c r="F30" s="13">
        <v>4.5526597117263146E-2</v>
      </c>
      <c r="G30" s="13">
        <v>-4.7185460979837224E-3</v>
      </c>
      <c r="H30" s="13">
        <v>3.697423231466801E-2</v>
      </c>
      <c r="I30" s="13">
        <v>2.0938548309801908E-2</v>
      </c>
      <c r="J30" s="13">
        <v>1.0782615106720073E-2</v>
      </c>
      <c r="K30" s="13">
        <v>3.697423231466801E-2</v>
      </c>
      <c r="L30" s="13">
        <v>-2.3426844103660915E-2</v>
      </c>
      <c r="M30" s="13">
        <v>-3.2513731706418247E-2</v>
      </c>
      <c r="N30" s="13">
        <v>-3.4117300106904835E-2</v>
      </c>
      <c r="O30" s="13">
        <v>-1.3270910900578858E-2</v>
      </c>
      <c r="P30" s="13">
        <v>1.0248092306557766E-2</v>
      </c>
      <c r="Q30" s="13">
        <v>1.5593320308179948E-2</v>
      </c>
      <c r="R30" s="13">
        <v>-1.9150661702363125E-2</v>
      </c>
      <c r="S30" s="13">
        <v>-1.3270910900578858E-2</v>
      </c>
      <c r="T30" s="13">
        <v>-5.7875916983081144E-3</v>
      </c>
      <c r="U30" s="13">
        <v>3.0559958712721436E-2</v>
      </c>
      <c r="V30" s="13">
        <v>4.9028643049358056E-3</v>
      </c>
      <c r="W30" s="13">
        <v>5.300991631953389E-2</v>
      </c>
      <c r="X30" s="13">
        <v>-3.2513731706418025E-2</v>
      </c>
      <c r="Y30" s="13">
        <v>-2.5030412504147392E-2</v>
      </c>
      <c r="Z30" s="13">
        <v>3.9646846315478879E-2</v>
      </c>
      <c r="AA30" s="13">
        <v>-2.0459320971728534E-3</v>
      </c>
      <c r="AB30" s="13">
        <v>-4.5876801710473036E-2</v>
      </c>
      <c r="AC30" s="13">
        <v>-5.1222029712095107E-2</v>
      </c>
      <c r="AD30" s="13">
        <v>2.5214730711099476E-2</v>
      </c>
      <c r="AE30" s="13">
        <v>2.7352821911748038E-2</v>
      </c>
      <c r="AF30" s="13">
        <v>-3.4651822907067031E-2</v>
      </c>
      <c r="AG30" s="13">
        <v>-6.3221144984703104E-3</v>
      </c>
      <c r="AH30" s="145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49"/>
    </row>
    <row r="31" spans="1:65">
      <c r="A31" s="29"/>
      <c r="B31" s="44" t="s">
        <v>184</v>
      </c>
      <c r="C31" s="45"/>
      <c r="D31" s="43" t="s">
        <v>185</v>
      </c>
      <c r="E31" s="43">
        <v>0.24</v>
      </c>
      <c r="F31" s="43">
        <v>1.32</v>
      </c>
      <c r="G31" s="43">
        <v>0</v>
      </c>
      <c r="H31" s="43">
        <v>1.1000000000000001</v>
      </c>
      <c r="I31" s="43">
        <v>0.67</v>
      </c>
      <c r="J31" s="43">
        <v>0.41</v>
      </c>
      <c r="K31" s="43">
        <v>1.1000000000000001</v>
      </c>
      <c r="L31" s="43">
        <v>0.49</v>
      </c>
      <c r="M31" s="43">
        <v>0.73</v>
      </c>
      <c r="N31" s="43">
        <v>0.77</v>
      </c>
      <c r="O31" s="43">
        <v>0.22</v>
      </c>
      <c r="P31" s="43">
        <v>0.39</v>
      </c>
      <c r="Q31" s="43">
        <v>0.53</v>
      </c>
      <c r="R31" s="43">
        <v>0.38</v>
      </c>
      <c r="S31" s="43">
        <v>0.22</v>
      </c>
      <c r="T31" s="43">
        <v>0.03</v>
      </c>
      <c r="U31" s="43">
        <v>0.93</v>
      </c>
      <c r="V31" s="43">
        <v>0.25</v>
      </c>
      <c r="W31" s="43">
        <v>1.52</v>
      </c>
      <c r="X31" s="43">
        <v>0.73</v>
      </c>
      <c r="Y31" s="43">
        <v>0.53</v>
      </c>
      <c r="Z31" s="43">
        <v>1.17</v>
      </c>
      <c r="AA31" s="43">
        <v>7.0000000000000007E-2</v>
      </c>
      <c r="AB31" s="43">
        <v>1.08</v>
      </c>
      <c r="AC31" s="43">
        <v>1.22</v>
      </c>
      <c r="AD31" s="43">
        <v>0.79</v>
      </c>
      <c r="AE31" s="43">
        <v>0.84</v>
      </c>
      <c r="AF31" s="43">
        <v>0.79</v>
      </c>
      <c r="AG31" s="43">
        <v>0.04</v>
      </c>
      <c r="AH31" s="145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49"/>
    </row>
    <row r="32" spans="1:65">
      <c r="B32" s="3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BM32" s="49"/>
    </row>
    <row r="33" spans="65:65">
      <c r="BM33" s="49"/>
    </row>
    <row r="34" spans="65:65">
      <c r="BM34" s="49"/>
    </row>
    <row r="35" spans="65:65">
      <c r="BM35" s="49"/>
    </row>
    <row r="36" spans="65:65">
      <c r="BM36" s="49"/>
    </row>
    <row r="37" spans="65:65">
      <c r="BM37" s="49"/>
    </row>
    <row r="38" spans="65:65">
      <c r="BM38" s="49"/>
    </row>
    <row r="39" spans="65:65">
      <c r="BM39" s="49"/>
    </row>
    <row r="40" spans="65:65">
      <c r="BM40" s="49"/>
    </row>
    <row r="41" spans="65:65">
      <c r="BM41" s="49"/>
    </row>
    <row r="42" spans="65:65">
      <c r="BM42" s="49"/>
    </row>
    <row r="43" spans="65:65">
      <c r="BM43" s="49"/>
    </row>
    <row r="44" spans="65:65">
      <c r="BM44" s="49"/>
    </row>
    <row r="45" spans="65:65">
      <c r="BM45" s="49"/>
    </row>
    <row r="46" spans="65:65">
      <c r="BM46" s="49"/>
    </row>
    <row r="47" spans="65:65">
      <c r="BM47" s="49"/>
    </row>
    <row r="48" spans="65:65">
      <c r="BM48" s="49"/>
    </row>
    <row r="49" spans="65:65">
      <c r="BM49" s="49"/>
    </row>
    <row r="50" spans="65:65">
      <c r="BM50" s="49"/>
    </row>
    <row r="51" spans="65:65">
      <c r="BM51" s="49"/>
    </row>
    <row r="52" spans="65:65">
      <c r="BM52" s="49"/>
    </row>
    <row r="53" spans="65:65">
      <c r="BM53" s="49"/>
    </row>
    <row r="54" spans="65:65">
      <c r="BM54" s="49"/>
    </row>
    <row r="55" spans="65:65">
      <c r="BM55" s="49"/>
    </row>
    <row r="56" spans="65:65">
      <c r="BM56" s="49"/>
    </row>
    <row r="57" spans="65:65">
      <c r="BM57" s="49"/>
    </row>
    <row r="58" spans="65:65">
      <c r="BM58" s="49"/>
    </row>
    <row r="59" spans="65:65">
      <c r="BM59" s="49"/>
    </row>
    <row r="60" spans="65:65">
      <c r="BM60" s="49"/>
    </row>
    <row r="61" spans="65:65">
      <c r="BM61" s="49"/>
    </row>
    <row r="62" spans="65:65">
      <c r="BM62" s="49"/>
    </row>
    <row r="63" spans="65:65">
      <c r="BM63" s="49"/>
    </row>
    <row r="64" spans="65:65">
      <c r="BM64" s="49"/>
    </row>
    <row r="65" spans="65:65">
      <c r="BM65" s="49"/>
    </row>
    <row r="66" spans="65:65">
      <c r="BM66" s="49"/>
    </row>
    <row r="67" spans="65:65">
      <c r="BM67" s="50"/>
    </row>
    <row r="68" spans="65:65">
      <c r="BM68" s="51"/>
    </row>
    <row r="69" spans="65:65">
      <c r="BM69" s="51"/>
    </row>
    <row r="70" spans="65:65">
      <c r="BM70" s="51"/>
    </row>
    <row r="71" spans="65:65">
      <c r="BM71" s="51"/>
    </row>
    <row r="72" spans="65:65">
      <c r="BM72" s="51"/>
    </row>
    <row r="73" spans="65:65">
      <c r="BM73" s="51"/>
    </row>
    <row r="74" spans="65:65">
      <c r="BM74" s="51"/>
    </row>
    <row r="75" spans="65:65">
      <c r="BM75" s="51"/>
    </row>
    <row r="76" spans="65:65">
      <c r="BM76" s="51"/>
    </row>
    <row r="77" spans="65:65">
      <c r="BM77" s="51"/>
    </row>
    <row r="78" spans="65:65">
      <c r="BM78" s="51"/>
    </row>
    <row r="79" spans="65:65">
      <c r="BM79" s="51"/>
    </row>
    <row r="80" spans="65:65">
      <c r="BM80" s="51"/>
    </row>
    <row r="81" spans="65:65">
      <c r="BM81" s="51"/>
    </row>
    <row r="82" spans="65:65">
      <c r="BM82" s="51"/>
    </row>
    <row r="83" spans="65:65">
      <c r="BM83" s="51"/>
    </row>
    <row r="84" spans="65:65">
      <c r="BM84" s="51"/>
    </row>
    <row r="85" spans="65:65">
      <c r="BM85" s="51"/>
    </row>
    <row r="86" spans="65:65">
      <c r="BM86" s="51"/>
    </row>
    <row r="87" spans="65:65">
      <c r="BM87" s="51"/>
    </row>
    <row r="88" spans="65:65">
      <c r="BM88" s="51"/>
    </row>
    <row r="89" spans="65:65">
      <c r="BM89" s="51"/>
    </row>
    <row r="90" spans="65:65">
      <c r="BM90" s="51"/>
    </row>
    <row r="91" spans="65:65">
      <c r="BM91" s="51"/>
    </row>
    <row r="92" spans="65:65">
      <c r="BM92" s="51"/>
    </row>
    <row r="93" spans="65:65">
      <c r="BM93" s="51"/>
    </row>
    <row r="94" spans="65:65">
      <c r="BM94" s="51"/>
    </row>
    <row r="95" spans="65:65">
      <c r="BM95" s="51"/>
    </row>
    <row r="96" spans="65:65">
      <c r="BM96" s="51"/>
    </row>
    <row r="97" spans="65:65">
      <c r="BM97" s="51"/>
    </row>
    <row r="98" spans="65:65">
      <c r="BM98" s="51"/>
    </row>
    <row r="99" spans="65:65">
      <c r="BM99" s="51"/>
    </row>
    <row r="100" spans="65:65">
      <c r="BM100" s="51"/>
    </row>
    <row r="101" spans="65:65">
      <c r="BM101" s="51"/>
    </row>
  </sheetData>
  <dataConsolidate/>
  <conditionalFormatting sqref="B6:C25 E6:AG25">
    <cfRule type="expression" dxfId="14" priority="3">
      <formula>AND($B6&lt;&gt;$B5,NOT(ISBLANK(INDIRECT(Anlyt_LabRefThisCol))))</formula>
    </cfRule>
  </conditionalFormatting>
  <conditionalFormatting sqref="C2:AG31">
    <cfRule type="expression" dxfId="13" priority="1" stopIfTrue="1">
      <formula>AND(ISBLANK(INDIRECT(Anlyt_LabRefLastCol)),ISBLANK(INDIRECT(Anlyt_LabRefThisCol)))</formula>
    </cfRule>
    <cfRule type="expression" dxfId="12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9F033-0EE5-4471-82EF-EE4D64E10E61}">
  <sheetPr codeName="Sheet12"/>
  <dimension ref="A1:BN241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48" bestFit="1" customWidth="1"/>
    <col min="66" max="16384" width="9.140625" style="2"/>
  </cols>
  <sheetData>
    <row r="1" spans="1:66" ht="19.5">
      <c r="B1" s="8" t="s">
        <v>245</v>
      </c>
      <c r="BM1" s="27" t="s">
        <v>194</v>
      </c>
    </row>
    <row r="2" spans="1:66" ht="19.5">
      <c r="A2" s="24" t="s">
        <v>101</v>
      </c>
      <c r="B2" s="18" t="s">
        <v>95</v>
      </c>
      <c r="C2" s="15" t="s">
        <v>96</v>
      </c>
      <c r="D2" s="16" t="s">
        <v>186</v>
      </c>
      <c r="E2" s="14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7">
        <v>1</v>
      </c>
    </row>
    <row r="3" spans="1:66">
      <c r="A3" s="29"/>
      <c r="B3" s="19" t="s">
        <v>144</v>
      </c>
      <c r="C3" s="9" t="s">
        <v>144</v>
      </c>
      <c r="D3" s="10" t="s">
        <v>97</v>
      </c>
      <c r="E3" s="14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7" t="s">
        <v>1</v>
      </c>
    </row>
    <row r="4" spans="1:66">
      <c r="A4" s="29"/>
      <c r="B4" s="19"/>
      <c r="C4" s="9"/>
      <c r="D4" s="10" t="s">
        <v>86</v>
      </c>
      <c r="E4" s="14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7">
        <v>2</v>
      </c>
    </row>
    <row r="5" spans="1:66">
      <c r="A5" s="29"/>
      <c r="B5" s="19"/>
      <c r="C5" s="9"/>
      <c r="D5" s="25"/>
      <c r="E5" s="14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7">
        <v>2</v>
      </c>
    </row>
    <row r="6" spans="1:66">
      <c r="A6" s="29"/>
      <c r="B6" s="18">
        <v>1</v>
      </c>
      <c r="C6" s="14">
        <v>1</v>
      </c>
      <c r="D6" s="21">
        <v>14.56</v>
      </c>
      <c r="E6" s="14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7">
        <v>1</v>
      </c>
    </row>
    <row r="7" spans="1:66">
      <c r="A7" s="29"/>
      <c r="B7" s="19">
        <v>1</v>
      </c>
      <c r="C7" s="9">
        <v>2</v>
      </c>
      <c r="D7" s="11">
        <v>14.540000000000001</v>
      </c>
      <c r="E7" s="14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7">
        <v>1</v>
      </c>
    </row>
    <row r="8" spans="1:66">
      <c r="A8" s="29"/>
      <c r="B8" s="20" t="s">
        <v>180</v>
      </c>
      <c r="C8" s="12"/>
      <c r="D8" s="22">
        <v>14.55</v>
      </c>
      <c r="E8" s="14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7">
        <v>16</v>
      </c>
    </row>
    <row r="9" spans="1:66">
      <c r="A9" s="29"/>
      <c r="B9" s="3" t="s">
        <v>181</v>
      </c>
      <c r="C9" s="28"/>
      <c r="D9" s="11">
        <v>14.55</v>
      </c>
      <c r="E9" s="14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7">
        <v>14.55</v>
      </c>
      <c r="BN9" s="27"/>
    </row>
    <row r="10" spans="1:66">
      <c r="A10" s="29"/>
      <c r="B10" s="3" t="s">
        <v>182</v>
      </c>
      <c r="C10" s="28"/>
      <c r="D10" s="23">
        <v>1.4142135623730649E-2</v>
      </c>
      <c r="E10" s="14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7">
        <v>7</v>
      </c>
    </row>
    <row r="11" spans="1:66">
      <c r="A11" s="29"/>
      <c r="B11" s="3" t="s">
        <v>75</v>
      </c>
      <c r="C11" s="28"/>
      <c r="D11" s="13">
        <v>9.7196808410519918E-4</v>
      </c>
      <c r="E11" s="14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49"/>
    </row>
    <row r="12" spans="1:66">
      <c r="A12" s="29"/>
      <c r="B12" s="3" t="s">
        <v>183</v>
      </c>
      <c r="C12" s="28"/>
      <c r="D12" s="13">
        <v>0</v>
      </c>
      <c r="E12" s="14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49"/>
    </row>
    <row r="13" spans="1:66">
      <c r="A13" s="29"/>
      <c r="B13" s="44" t="s">
        <v>184</v>
      </c>
      <c r="C13" s="45"/>
      <c r="D13" s="43" t="s">
        <v>185</v>
      </c>
      <c r="E13" s="14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49"/>
    </row>
    <row r="14" spans="1:66">
      <c r="B14" s="30"/>
      <c r="C14" s="20"/>
      <c r="D14" s="20"/>
      <c r="BM14" s="49"/>
    </row>
    <row r="15" spans="1:66" ht="15">
      <c r="B15" s="8" t="s">
        <v>246</v>
      </c>
      <c r="BM15" s="27" t="s">
        <v>194</v>
      </c>
    </row>
    <row r="16" spans="1:66" ht="15">
      <c r="A16" s="24" t="s">
        <v>88</v>
      </c>
      <c r="B16" s="18" t="s">
        <v>95</v>
      </c>
      <c r="C16" s="15" t="s">
        <v>96</v>
      </c>
      <c r="D16" s="16" t="s">
        <v>186</v>
      </c>
      <c r="E16" s="14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7">
        <v>1</v>
      </c>
    </row>
    <row r="17" spans="1:65">
      <c r="A17" s="29"/>
      <c r="B17" s="19" t="s">
        <v>144</v>
      </c>
      <c r="C17" s="9" t="s">
        <v>144</v>
      </c>
      <c r="D17" s="10" t="s">
        <v>97</v>
      </c>
      <c r="E17" s="14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7" t="s">
        <v>1</v>
      </c>
    </row>
    <row r="18" spans="1:65">
      <c r="A18" s="29"/>
      <c r="B18" s="19"/>
      <c r="C18" s="9"/>
      <c r="D18" s="10" t="s">
        <v>86</v>
      </c>
      <c r="E18" s="14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7">
        <v>2</v>
      </c>
    </row>
    <row r="19" spans="1:65">
      <c r="A19" s="29"/>
      <c r="B19" s="19"/>
      <c r="C19" s="9"/>
      <c r="D19" s="25"/>
      <c r="E19" s="14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7">
        <v>2</v>
      </c>
    </row>
    <row r="20" spans="1:65">
      <c r="A20" s="29"/>
      <c r="B20" s="18">
        <v>1</v>
      </c>
      <c r="C20" s="14">
        <v>1</v>
      </c>
      <c r="D20" s="21">
        <v>3.85</v>
      </c>
      <c r="E20" s="14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7">
        <v>1</v>
      </c>
    </row>
    <row r="21" spans="1:65">
      <c r="A21" s="29"/>
      <c r="B21" s="19">
        <v>1</v>
      </c>
      <c r="C21" s="9">
        <v>2</v>
      </c>
      <c r="D21" s="11">
        <v>3.85</v>
      </c>
      <c r="E21" s="14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7">
        <v>2</v>
      </c>
    </row>
    <row r="22" spans="1:65">
      <c r="A22" s="29"/>
      <c r="B22" s="20" t="s">
        <v>180</v>
      </c>
      <c r="C22" s="12"/>
      <c r="D22" s="22">
        <v>3.85</v>
      </c>
      <c r="E22" s="14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7">
        <v>16</v>
      </c>
    </row>
    <row r="23" spans="1:65">
      <c r="A23" s="29"/>
      <c r="B23" s="3" t="s">
        <v>181</v>
      </c>
      <c r="C23" s="28"/>
      <c r="D23" s="11">
        <v>3.85</v>
      </c>
      <c r="E23" s="14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7">
        <v>3.85</v>
      </c>
    </row>
    <row r="24" spans="1:65">
      <c r="A24" s="29"/>
      <c r="B24" s="3" t="s">
        <v>182</v>
      </c>
      <c r="C24" s="28"/>
      <c r="D24" s="23">
        <v>0</v>
      </c>
      <c r="E24" s="14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7">
        <v>8</v>
      </c>
    </row>
    <row r="25" spans="1:65">
      <c r="A25" s="29"/>
      <c r="B25" s="3" t="s">
        <v>75</v>
      </c>
      <c r="C25" s="28"/>
      <c r="D25" s="13">
        <v>0</v>
      </c>
      <c r="E25" s="14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49"/>
    </row>
    <row r="26" spans="1:65">
      <c r="A26" s="29"/>
      <c r="B26" s="3" t="s">
        <v>183</v>
      </c>
      <c r="C26" s="28"/>
      <c r="D26" s="13">
        <v>0</v>
      </c>
      <c r="E26" s="14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49"/>
    </row>
    <row r="27" spans="1:65">
      <c r="A27" s="29"/>
      <c r="B27" s="44" t="s">
        <v>184</v>
      </c>
      <c r="C27" s="45"/>
      <c r="D27" s="43" t="s">
        <v>185</v>
      </c>
      <c r="E27" s="14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49"/>
    </row>
    <row r="28" spans="1:65">
      <c r="B28" s="30"/>
      <c r="C28" s="20"/>
      <c r="D28" s="20"/>
      <c r="BM28" s="49"/>
    </row>
    <row r="29" spans="1:65" ht="19.5">
      <c r="B29" s="8" t="s">
        <v>247</v>
      </c>
      <c r="BM29" s="27" t="s">
        <v>194</v>
      </c>
    </row>
    <row r="30" spans="1:65" ht="19.5">
      <c r="A30" s="24" t="s">
        <v>187</v>
      </c>
      <c r="B30" s="18" t="s">
        <v>95</v>
      </c>
      <c r="C30" s="15" t="s">
        <v>96</v>
      </c>
      <c r="D30" s="16" t="s">
        <v>186</v>
      </c>
      <c r="E30" s="14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27">
        <v>1</v>
      </c>
    </row>
    <row r="31" spans="1:65">
      <c r="A31" s="29"/>
      <c r="B31" s="19" t="s">
        <v>144</v>
      </c>
      <c r="C31" s="9" t="s">
        <v>144</v>
      </c>
      <c r="D31" s="10" t="s">
        <v>97</v>
      </c>
      <c r="E31" s="14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27" t="s">
        <v>1</v>
      </c>
    </row>
    <row r="32" spans="1:65">
      <c r="A32" s="29"/>
      <c r="B32" s="19"/>
      <c r="C32" s="9"/>
      <c r="D32" s="10" t="s">
        <v>86</v>
      </c>
      <c r="E32" s="14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27">
        <v>2</v>
      </c>
    </row>
    <row r="33" spans="1:65">
      <c r="A33" s="29"/>
      <c r="B33" s="19"/>
      <c r="C33" s="9"/>
      <c r="D33" s="25"/>
      <c r="E33" s="14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27">
        <v>2</v>
      </c>
    </row>
    <row r="34" spans="1:65">
      <c r="A34" s="29"/>
      <c r="B34" s="18">
        <v>1</v>
      </c>
      <c r="C34" s="14">
        <v>1</v>
      </c>
      <c r="D34" s="21">
        <v>7.9</v>
      </c>
      <c r="E34" s="14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27">
        <v>1</v>
      </c>
    </row>
    <row r="35" spans="1:65">
      <c r="A35" s="29"/>
      <c r="B35" s="19">
        <v>1</v>
      </c>
      <c r="C35" s="9">
        <v>2</v>
      </c>
      <c r="D35" s="11">
        <v>7.86</v>
      </c>
      <c r="E35" s="14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27">
        <v>3</v>
      </c>
    </row>
    <row r="36" spans="1:65">
      <c r="A36" s="29"/>
      <c r="B36" s="20" t="s">
        <v>180</v>
      </c>
      <c r="C36" s="12"/>
      <c r="D36" s="22">
        <v>7.8800000000000008</v>
      </c>
      <c r="E36" s="14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27">
        <v>16</v>
      </c>
    </row>
    <row r="37" spans="1:65">
      <c r="A37" s="29"/>
      <c r="B37" s="3" t="s">
        <v>181</v>
      </c>
      <c r="C37" s="28"/>
      <c r="D37" s="11">
        <v>7.8800000000000008</v>
      </c>
      <c r="E37" s="14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27">
        <v>7.88</v>
      </c>
    </row>
    <row r="38" spans="1:65">
      <c r="A38" s="29"/>
      <c r="B38" s="3" t="s">
        <v>182</v>
      </c>
      <c r="C38" s="28"/>
      <c r="D38" s="23">
        <v>2.8284271247461926E-2</v>
      </c>
      <c r="E38" s="14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7">
        <v>9</v>
      </c>
    </row>
    <row r="39" spans="1:65">
      <c r="A39" s="29"/>
      <c r="B39" s="3" t="s">
        <v>75</v>
      </c>
      <c r="C39" s="28"/>
      <c r="D39" s="13">
        <v>3.589374523789584E-3</v>
      </c>
      <c r="E39" s="14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49"/>
    </row>
    <row r="40" spans="1:65">
      <c r="A40" s="29"/>
      <c r="B40" s="3" t="s">
        <v>183</v>
      </c>
      <c r="C40" s="28"/>
      <c r="D40" s="13">
        <v>2.2204460492503131E-16</v>
      </c>
      <c r="E40" s="14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49"/>
    </row>
    <row r="41" spans="1:65">
      <c r="A41" s="29"/>
      <c r="B41" s="44" t="s">
        <v>184</v>
      </c>
      <c r="C41" s="45"/>
      <c r="D41" s="43" t="s">
        <v>185</v>
      </c>
      <c r="E41" s="14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49"/>
    </row>
    <row r="42" spans="1:65">
      <c r="B42" s="30"/>
      <c r="C42" s="20"/>
      <c r="D42" s="20"/>
      <c r="BM42" s="49"/>
    </row>
    <row r="43" spans="1:65" ht="19.5">
      <c r="B43" s="8" t="s">
        <v>248</v>
      </c>
      <c r="BM43" s="27" t="s">
        <v>194</v>
      </c>
    </row>
    <row r="44" spans="1:65" ht="19.5">
      <c r="A44" s="24" t="s">
        <v>188</v>
      </c>
      <c r="B44" s="18" t="s">
        <v>95</v>
      </c>
      <c r="C44" s="15" t="s">
        <v>96</v>
      </c>
      <c r="D44" s="16" t="s">
        <v>186</v>
      </c>
      <c r="E44" s="14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7">
        <v>1</v>
      </c>
    </row>
    <row r="45" spans="1:65">
      <c r="A45" s="29"/>
      <c r="B45" s="19" t="s">
        <v>144</v>
      </c>
      <c r="C45" s="9" t="s">
        <v>144</v>
      </c>
      <c r="D45" s="10" t="s">
        <v>97</v>
      </c>
      <c r="E45" s="14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7" t="s">
        <v>1</v>
      </c>
    </row>
    <row r="46" spans="1:65">
      <c r="A46" s="29"/>
      <c r="B46" s="19"/>
      <c r="C46" s="9"/>
      <c r="D46" s="10" t="s">
        <v>86</v>
      </c>
      <c r="E46" s="14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7">
        <v>2</v>
      </c>
    </row>
    <row r="47" spans="1:65">
      <c r="A47" s="29"/>
      <c r="B47" s="19"/>
      <c r="C47" s="9"/>
      <c r="D47" s="25"/>
      <c r="E47" s="14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27">
        <v>2</v>
      </c>
    </row>
    <row r="48" spans="1:65">
      <c r="A48" s="29"/>
      <c r="B48" s="18">
        <v>1</v>
      </c>
      <c r="C48" s="14">
        <v>1</v>
      </c>
      <c r="D48" s="21">
        <v>2.4300000000000002</v>
      </c>
      <c r="E48" s="14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27">
        <v>1</v>
      </c>
    </row>
    <row r="49" spans="1:65">
      <c r="A49" s="29"/>
      <c r="B49" s="19">
        <v>1</v>
      </c>
      <c r="C49" s="9">
        <v>2</v>
      </c>
      <c r="D49" s="11">
        <v>2.4300000000000002</v>
      </c>
      <c r="E49" s="14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27">
        <v>4</v>
      </c>
    </row>
    <row r="50" spans="1:65">
      <c r="A50" s="29"/>
      <c r="B50" s="20" t="s">
        <v>180</v>
      </c>
      <c r="C50" s="12"/>
      <c r="D50" s="22">
        <v>2.4300000000000002</v>
      </c>
      <c r="E50" s="14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27">
        <v>16</v>
      </c>
    </row>
    <row r="51" spans="1:65">
      <c r="A51" s="29"/>
      <c r="B51" s="3" t="s">
        <v>181</v>
      </c>
      <c r="C51" s="28"/>
      <c r="D51" s="11">
        <v>2.4300000000000002</v>
      </c>
      <c r="E51" s="14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27">
        <v>2.4300000000000002</v>
      </c>
    </row>
    <row r="52" spans="1:65">
      <c r="A52" s="29"/>
      <c r="B52" s="3" t="s">
        <v>182</v>
      </c>
      <c r="C52" s="28"/>
      <c r="D52" s="23">
        <v>0</v>
      </c>
      <c r="E52" s="14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27">
        <v>10</v>
      </c>
    </row>
    <row r="53" spans="1:65">
      <c r="A53" s="29"/>
      <c r="B53" s="3" t="s">
        <v>75</v>
      </c>
      <c r="C53" s="28"/>
      <c r="D53" s="13">
        <v>0</v>
      </c>
      <c r="E53" s="14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49"/>
    </row>
    <row r="54" spans="1:65">
      <c r="A54" s="29"/>
      <c r="B54" s="3" t="s">
        <v>183</v>
      </c>
      <c r="C54" s="28"/>
      <c r="D54" s="13">
        <v>0</v>
      </c>
      <c r="E54" s="14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49"/>
    </row>
    <row r="55" spans="1:65">
      <c r="A55" s="29"/>
      <c r="B55" s="44" t="s">
        <v>184</v>
      </c>
      <c r="C55" s="45"/>
      <c r="D55" s="43" t="s">
        <v>185</v>
      </c>
      <c r="E55" s="14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49"/>
    </row>
    <row r="56" spans="1:65">
      <c r="B56" s="30"/>
      <c r="C56" s="20"/>
      <c r="D56" s="20"/>
      <c r="BM56" s="49"/>
    </row>
    <row r="57" spans="1:65" ht="15">
      <c r="B57" s="8" t="s">
        <v>249</v>
      </c>
      <c r="BM57" s="27" t="s">
        <v>194</v>
      </c>
    </row>
    <row r="58" spans="1:65" ht="15">
      <c r="A58" s="24" t="s">
        <v>92</v>
      </c>
      <c r="B58" s="18" t="s">
        <v>95</v>
      </c>
      <c r="C58" s="15" t="s">
        <v>96</v>
      </c>
      <c r="D58" s="16" t="s">
        <v>186</v>
      </c>
      <c r="E58" s="14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7">
        <v>1</v>
      </c>
    </row>
    <row r="59" spans="1:65">
      <c r="A59" s="29"/>
      <c r="B59" s="19" t="s">
        <v>144</v>
      </c>
      <c r="C59" s="9" t="s">
        <v>144</v>
      </c>
      <c r="D59" s="10" t="s">
        <v>97</v>
      </c>
      <c r="E59" s="14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7" t="s">
        <v>1</v>
      </c>
    </row>
    <row r="60" spans="1:65">
      <c r="A60" s="29"/>
      <c r="B60" s="19"/>
      <c r="C60" s="9"/>
      <c r="D60" s="10" t="s">
        <v>86</v>
      </c>
      <c r="E60" s="14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7">
        <v>2</v>
      </c>
    </row>
    <row r="61" spans="1:65">
      <c r="A61" s="29"/>
      <c r="B61" s="19"/>
      <c r="C61" s="9"/>
      <c r="D61" s="25"/>
      <c r="E61" s="14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7">
        <v>2</v>
      </c>
    </row>
    <row r="62" spans="1:65">
      <c r="A62" s="29"/>
      <c r="B62" s="18">
        <v>1</v>
      </c>
      <c r="C62" s="14">
        <v>1</v>
      </c>
      <c r="D62" s="21">
        <v>4.5199999999999996</v>
      </c>
      <c r="E62" s="14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27">
        <v>1</v>
      </c>
    </row>
    <row r="63" spans="1:65">
      <c r="A63" s="29"/>
      <c r="B63" s="19">
        <v>1</v>
      </c>
      <c r="C63" s="9">
        <v>2</v>
      </c>
      <c r="D63" s="11">
        <v>4.5</v>
      </c>
      <c r="E63" s="14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27">
        <v>1</v>
      </c>
    </row>
    <row r="64" spans="1:65">
      <c r="A64" s="29"/>
      <c r="B64" s="20" t="s">
        <v>180</v>
      </c>
      <c r="C64" s="12"/>
      <c r="D64" s="22">
        <v>4.51</v>
      </c>
      <c r="E64" s="14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27">
        <v>16</v>
      </c>
    </row>
    <row r="65" spans="1:65">
      <c r="A65" s="29"/>
      <c r="B65" s="3" t="s">
        <v>181</v>
      </c>
      <c r="C65" s="28"/>
      <c r="D65" s="11">
        <v>4.51</v>
      </c>
      <c r="E65" s="14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27">
        <v>4.51</v>
      </c>
    </row>
    <row r="66" spans="1:65">
      <c r="A66" s="29"/>
      <c r="B66" s="3" t="s">
        <v>182</v>
      </c>
      <c r="C66" s="28"/>
      <c r="D66" s="23">
        <v>1.4142135623730649E-2</v>
      </c>
      <c r="E66" s="14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27">
        <v>7</v>
      </c>
    </row>
    <row r="67" spans="1:65">
      <c r="A67" s="29"/>
      <c r="B67" s="3" t="s">
        <v>75</v>
      </c>
      <c r="C67" s="28"/>
      <c r="D67" s="13">
        <v>3.1357285196742016E-3</v>
      </c>
      <c r="E67" s="14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49"/>
    </row>
    <row r="68" spans="1:65">
      <c r="A68" s="29"/>
      <c r="B68" s="3" t="s">
        <v>183</v>
      </c>
      <c r="C68" s="28"/>
      <c r="D68" s="13">
        <v>0</v>
      </c>
      <c r="E68" s="14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49"/>
    </row>
    <row r="69" spans="1:65">
      <c r="A69" s="29"/>
      <c r="B69" s="44" t="s">
        <v>184</v>
      </c>
      <c r="C69" s="45"/>
      <c r="D69" s="43" t="s">
        <v>185</v>
      </c>
      <c r="E69" s="14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49"/>
    </row>
    <row r="70" spans="1:65">
      <c r="B70" s="30"/>
      <c r="C70" s="20"/>
      <c r="D70" s="20"/>
      <c r="BM70" s="49"/>
    </row>
    <row r="71" spans="1:65" ht="15">
      <c r="B71" s="8" t="s">
        <v>250</v>
      </c>
      <c r="BM71" s="27" t="s">
        <v>194</v>
      </c>
    </row>
    <row r="72" spans="1:65" ht="15">
      <c r="A72" s="24" t="s">
        <v>93</v>
      </c>
      <c r="B72" s="18" t="s">
        <v>95</v>
      </c>
      <c r="C72" s="15" t="s">
        <v>96</v>
      </c>
      <c r="D72" s="16" t="s">
        <v>186</v>
      </c>
      <c r="E72" s="14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27">
        <v>1</v>
      </c>
    </row>
    <row r="73" spans="1:65">
      <c r="A73" s="29"/>
      <c r="B73" s="19" t="s">
        <v>144</v>
      </c>
      <c r="C73" s="9" t="s">
        <v>144</v>
      </c>
      <c r="D73" s="10" t="s">
        <v>97</v>
      </c>
      <c r="E73" s="14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27" t="s">
        <v>1</v>
      </c>
    </row>
    <row r="74" spans="1:65">
      <c r="A74" s="29"/>
      <c r="B74" s="19"/>
      <c r="C74" s="9"/>
      <c r="D74" s="10" t="s">
        <v>86</v>
      </c>
      <c r="E74" s="14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7">
        <v>3</v>
      </c>
    </row>
    <row r="75" spans="1:65">
      <c r="A75" s="29"/>
      <c r="B75" s="19"/>
      <c r="C75" s="9"/>
      <c r="D75" s="25"/>
      <c r="E75" s="14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7">
        <v>3</v>
      </c>
    </row>
    <row r="76" spans="1:65">
      <c r="A76" s="29"/>
      <c r="B76" s="18">
        <v>1</v>
      </c>
      <c r="C76" s="14">
        <v>1</v>
      </c>
      <c r="D76" s="188">
        <v>0.08</v>
      </c>
      <c r="E76" s="189"/>
      <c r="F76" s="190"/>
      <c r="G76" s="190"/>
      <c r="H76" s="190"/>
      <c r="I76" s="190"/>
      <c r="J76" s="190"/>
      <c r="K76" s="190"/>
      <c r="L76" s="190"/>
      <c r="M76" s="190"/>
      <c r="N76" s="190"/>
      <c r="O76" s="190"/>
      <c r="P76" s="190"/>
      <c r="Q76" s="190"/>
      <c r="R76" s="190"/>
      <c r="S76" s="190"/>
      <c r="T76" s="190"/>
      <c r="U76" s="190"/>
      <c r="V76" s="190"/>
      <c r="W76" s="190"/>
      <c r="X76" s="190"/>
      <c r="Y76" s="190"/>
      <c r="Z76" s="190"/>
      <c r="AA76" s="190"/>
      <c r="AB76" s="190"/>
      <c r="AC76" s="190"/>
      <c r="AD76" s="190"/>
      <c r="AE76" s="190"/>
      <c r="AF76" s="190"/>
      <c r="AG76" s="190"/>
      <c r="AH76" s="190"/>
      <c r="AI76" s="190"/>
      <c r="AJ76" s="190"/>
      <c r="AK76" s="190"/>
      <c r="AL76" s="190"/>
      <c r="AM76" s="190"/>
      <c r="AN76" s="190"/>
      <c r="AO76" s="190"/>
      <c r="AP76" s="190"/>
      <c r="AQ76" s="190"/>
      <c r="AR76" s="190"/>
      <c r="AS76" s="190"/>
      <c r="AT76" s="190"/>
      <c r="AU76" s="190"/>
      <c r="AV76" s="190"/>
      <c r="AW76" s="190"/>
      <c r="AX76" s="190"/>
      <c r="AY76" s="190"/>
      <c r="AZ76" s="190"/>
      <c r="BA76" s="190"/>
      <c r="BB76" s="190"/>
      <c r="BC76" s="190"/>
      <c r="BD76" s="190"/>
      <c r="BE76" s="190"/>
      <c r="BF76" s="190"/>
      <c r="BG76" s="190"/>
      <c r="BH76" s="190"/>
      <c r="BI76" s="190"/>
      <c r="BJ76" s="190"/>
      <c r="BK76" s="190"/>
      <c r="BL76" s="190"/>
      <c r="BM76" s="191">
        <v>1</v>
      </c>
    </row>
    <row r="77" spans="1:65">
      <c r="A77" s="29"/>
      <c r="B77" s="19">
        <v>1</v>
      </c>
      <c r="C77" s="9">
        <v>2</v>
      </c>
      <c r="D77" s="23">
        <v>0.08</v>
      </c>
      <c r="E77" s="189"/>
      <c r="F77" s="190"/>
      <c r="G77" s="190"/>
      <c r="H77" s="190"/>
      <c r="I77" s="190"/>
      <c r="J77" s="190"/>
      <c r="K77" s="190"/>
      <c r="L77" s="190"/>
      <c r="M77" s="190"/>
      <c r="N77" s="190"/>
      <c r="O77" s="190"/>
      <c r="P77" s="190"/>
      <c r="Q77" s="190"/>
      <c r="R77" s="190"/>
      <c r="S77" s="190"/>
      <c r="T77" s="190"/>
      <c r="U77" s="190"/>
      <c r="V77" s="190"/>
      <c r="W77" s="190"/>
      <c r="X77" s="190"/>
      <c r="Y77" s="190"/>
      <c r="Z77" s="190"/>
      <c r="AA77" s="190"/>
      <c r="AB77" s="190"/>
      <c r="AC77" s="190"/>
      <c r="AD77" s="190"/>
      <c r="AE77" s="190"/>
      <c r="AF77" s="190"/>
      <c r="AG77" s="190"/>
      <c r="AH77" s="190"/>
      <c r="AI77" s="190"/>
      <c r="AJ77" s="190"/>
      <c r="AK77" s="190"/>
      <c r="AL77" s="190"/>
      <c r="AM77" s="190"/>
      <c r="AN77" s="190"/>
      <c r="AO77" s="190"/>
      <c r="AP77" s="190"/>
      <c r="AQ77" s="190"/>
      <c r="AR77" s="190"/>
      <c r="AS77" s="190"/>
      <c r="AT77" s="190"/>
      <c r="AU77" s="190"/>
      <c r="AV77" s="190"/>
      <c r="AW77" s="190"/>
      <c r="AX77" s="190"/>
      <c r="AY77" s="190"/>
      <c r="AZ77" s="190"/>
      <c r="BA77" s="190"/>
      <c r="BB77" s="190"/>
      <c r="BC77" s="190"/>
      <c r="BD77" s="190"/>
      <c r="BE77" s="190"/>
      <c r="BF77" s="190"/>
      <c r="BG77" s="190"/>
      <c r="BH77" s="190"/>
      <c r="BI77" s="190"/>
      <c r="BJ77" s="190"/>
      <c r="BK77" s="190"/>
      <c r="BL77" s="190"/>
      <c r="BM77" s="191">
        <v>2</v>
      </c>
    </row>
    <row r="78" spans="1:65">
      <c r="A78" s="29"/>
      <c r="B78" s="20" t="s">
        <v>180</v>
      </c>
      <c r="C78" s="12"/>
      <c r="D78" s="193">
        <v>0.08</v>
      </c>
      <c r="E78" s="189"/>
      <c r="F78" s="190"/>
      <c r="G78" s="190"/>
      <c r="H78" s="190"/>
      <c r="I78" s="190"/>
      <c r="J78" s="190"/>
      <c r="K78" s="190"/>
      <c r="L78" s="190"/>
      <c r="M78" s="190"/>
      <c r="N78" s="190"/>
      <c r="O78" s="190"/>
      <c r="P78" s="190"/>
      <c r="Q78" s="190"/>
      <c r="R78" s="190"/>
      <c r="S78" s="190"/>
      <c r="T78" s="190"/>
      <c r="U78" s="190"/>
      <c r="V78" s="190"/>
      <c r="W78" s="190"/>
      <c r="X78" s="190"/>
      <c r="Y78" s="190"/>
      <c r="Z78" s="190"/>
      <c r="AA78" s="190"/>
      <c r="AB78" s="190"/>
      <c r="AC78" s="190"/>
      <c r="AD78" s="190"/>
      <c r="AE78" s="190"/>
      <c r="AF78" s="190"/>
      <c r="AG78" s="190"/>
      <c r="AH78" s="190"/>
      <c r="AI78" s="190"/>
      <c r="AJ78" s="190"/>
      <c r="AK78" s="190"/>
      <c r="AL78" s="190"/>
      <c r="AM78" s="190"/>
      <c r="AN78" s="190"/>
      <c r="AO78" s="190"/>
      <c r="AP78" s="190"/>
      <c r="AQ78" s="190"/>
      <c r="AR78" s="190"/>
      <c r="AS78" s="190"/>
      <c r="AT78" s="190"/>
      <c r="AU78" s="190"/>
      <c r="AV78" s="190"/>
      <c r="AW78" s="190"/>
      <c r="AX78" s="190"/>
      <c r="AY78" s="190"/>
      <c r="AZ78" s="190"/>
      <c r="BA78" s="190"/>
      <c r="BB78" s="190"/>
      <c r="BC78" s="190"/>
      <c r="BD78" s="190"/>
      <c r="BE78" s="190"/>
      <c r="BF78" s="190"/>
      <c r="BG78" s="190"/>
      <c r="BH78" s="190"/>
      <c r="BI78" s="190"/>
      <c r="BJ78" s="190"/>
      <c r="BK78" s="190"/>
      <c r="BL78" s="190"/>
      <c r="BM78" s="191">
        <v>16</v>
      </c>
    </row>
    <row r="79" spans="1:65">
      <c r="A79" s="29"/>
      <c r="B79" s="3" t="s">
        <v>181</v>
      </c>
      <c r="C79" s="28"/>
      <c r="D79" s="23">
        <v>0.08</v>
      </c>
      <c r="E79" s="189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/>
      <c r="Q79" s="190"/>
      <c r="R79" s="190"/>
      <c r="S79" s="190"/>
      <c r="T79" s="190"/>
      <c r="U79" s="190"/>
      <c r="V79" s="190"/>
      <c r="W79" s="190"/>
      <c r="X79" s="190"/>
      <c r="Y79" s="190"/>
      <c r="Z79" s="190"/>
      <c r="AA79" s="190"/>
      <c r="AB79" s="190"/>
      <c r="AC79" s="190"/>
      <c r="AD79" s="190"/>
      <c r="AE79" s="190"/>
      <c r="AF79" s="190"/>
      <c r="AG79" s="190"/>
      <c r="AH79" s="190"/>
      <c r="AI79" s="190"/>
      <c r="AJ79" s="190"/>
      <c r="AK79" s="190"/>
      <c r="AL79" s="190"/>
      <c r="AM79" s="190"/>
      <c r="AN79" s="190"/>
      <c r="AO79" s="190"/>
      <c r="AP79" s="190"/>
      <c r="AQ79" s="190"/>
      <c r="AR79" s="190"/>
      <c r="AS79" s="190"/>
      <c r="AT79" s="190"/>
      <c r="AU79" s="190"/>
      <c r="AV79" s="190"/>
      <c r="AW79" s="190"/>
      <c r="AX79" s="190"/>
      <c r="AY79" s="190"/>
      <c r="AZ79" s="190"/>
      <c r="BA79" s="190"/>
      <c r="BB79" s="190"/>
      <c r="BC79" s="190"/>
      <c r="BD79" s="190"/>
      <c r="BE79" s="190"/>
      <c r="BF79" s="190"/>
      <c r="BG79" s="190"/>
      <c r="BH79" s="190"/>
      <c r="BI79" s="190"/>
      <c r="BJ79" s="190"/>
      <c r="BK79" s="190"/>
      <c r="BL79" s="190"/>
      <c r="BM79" s="191">
        <v>0.08</v>
      </c>
    </row>
    <row r="80" spans="1:65">
      <c r="A80" s="29"/>
      <c r="B80" s="3" t="s">
        <v>182</v>
      </c>
      <c r="C80" s="28"/>
      <c r="D80" s="23">
        <v>0</v>
      </c>
      <c r="E80" s="189"/>
      <c r="F80" s="190"/>
      <c r="G80" s="190"/>
      <c r="H80" s="190"/>
      <c r="I80" s="190"/>
      <c r="J80" s="190"/>
      <c r="K80" s="190"/>
      <c r="L80" s="190"/>
      <c r="M80" s="190"/>
      <c r="N80" s="190"/>
      <c r="O80" s="190"/>
      <c r="P80" s="190"/>
      <c r="Q80" s="190"/>
      <c r="R80" s="190"/>
      <c r="S80" s="190"/>
      <c r="T80" s="190"/>
      <c r="U80" s="190"/>
      <c r="V80" s="190"/>
      <c r="W80" s="190"/>
      <c r="X80" s="190"/>
      <c r="Y80" s="190"/>
      <c r="Z80" s="190"/>
      <c r="AA80" s="190"/>
      <c r="AB80" s="190"/>
      <c r="AC80" s="190"/>
      <c r="AD80" s="190"/>
      <c r="AE80" s="190"/>
      <c r="AF80" s="190"/>
      <c r="AG80" s="190"/>
      <c r="AH80" s="190"/>
      <c r="AI80" s="190"/>
      <c r="AJ80" s="190"/>
      <c r="AK80" s="190"/>
      <c r="AL80" s="190"/>
      <c r="AM80" s="190"/>
      <c r="AN80" s="190"/>
      <c r="AO80" s="190"/>
      <c r="AP80" s="190"/>
      <c r="AQ80" s="190"/>
      <c r="AR80" s="190"/>
      <c r="AS80" s="190"/>
      <c r="AT80" s="190"/>
      <c r="AU80" s="190"/>
      <c r="AV80" s="190"/>
      <c r="AW80" s="190"/>
      <c r="AX80" s="190"/>
      <c r="AY80" s="190"/>
      <c r="AZ80" s="190"/>
      <c r="BA80" s="190"/>
      <c r="BB80" s="190"/>
      <c r="BC80" s="190"/>
      <c r="BD80" s="190"/>
      <c r="BE80" s="190"/>
      <c r="BF80" s="190"/>
      <c r="BG80" s="190"/>
      <c r="BH80" s="190"/>
      <c r="BI80" s="190"/>
      <c r="BJ80" s="190"/>
      <c r="BK80" s="190"/>
      <c r="BL80" s="190"/>
      <c r="BM80" s="191">
        <v>8</v>
      </c>
    </row>
    <row r="81" spans="1:65">
      <c r="A81" s="29"/>
      <c r="B81" s="3" t="s">
        <v>75</v>
      </c>
      <c r="C81" s="28"/>
      <c r="D81" s="13">
        <v>0</v>
      </c>
      <c r="E81" s="14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49"/>
    </row>
    <row r="82" spans="1:65">
      <c r="A82" s="29"/>
      <c r="B82" s="3" t="s">
        <v>183</v>
      </c>
      <c r="C82" s="28"/>
      <c r="D82" s="13">
        <v>0</v>
      </c>
      <c r="E82" s="14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49"/>
    </row>
    <row r="83" spans="1:65">
      <c r="A83" s="29"/>
      <c r="B83" s="44" t="s">
        <v>184</v>
      </c>
      <c r="C83" s="45"/>
      <c r="D83" s="43" t="s">
        <v>185</v>
      </c>
      <c r="E83" s="14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49"/>
    </row>
    <row r="84" spans="1:65">
      <c r="B84" s="30"/>
      <c r="C84" s="20"/>
      <c r="D84" s="20"/>
      <c r="BM84" s="49"/>
    </row>
    <row r="85" spans="1:65" ht="19.5">
      <c r="B85" s="8" t="s">
        <v>251</v>
      </c>
      <c r="BM85" s="27" t="s">
        <v>194</v>
      </c>
    </row>
    <row r="86" spans="1:65" ht="19.5">
      <c r="A86" s="24" t="s">
        <v>189</v>
      </c>
      <c r="B86" s="18" t="s">
        <v>95</v>
      </c>
      <c r="C86" s="15" t="s">
        <v>96</v>
      </c>
      <c r="D86" s="16" t="s">
        <v>186</v>
      </c>
      <c r="E86" s="14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27">
        <v>1</v>
      </c>
    </row>
    <row r="87" spans="1:65">
      <c r="A87" s="29"/>
      <c r="B87" s="19" t="s">
        <v>144</v>
      </c>
      <c r="C87" s="9" t="s">
        <v>144</v>
      </c>
      <c r="D87" s="10" t="s">
        <v>97</v>
      </c>
      <c r="E87" s="14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27" t="s">
        <v>1</v>
      </c>
    </row>
    <row r="88" spans="1:65">
      <c r="A88" s="29"/>
      <c r="B88" s="19"/>
      <c r="C88" s="9"/>
      <c r="D88" s="10" t="s">
        <v>86</v>
      </c>
      <c r="E88" s="14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27">
        <v>2</v>
      </c>
    </row>
    <row r="89" spans="1:65">
      <c r="A89" s="29"/>
      <c r="B89" s="19"/>
      <c r="C89" s="9"/>
      <c r="D89" s="25"/>
      <c r="E89" s="14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27">
        <v>2</v>
      </c>
    </row>
    <row r="90" spans="1:65">
      <c r="A90" s="29"/>
      <c r="B90" s="18">
        <v>1</v>
      </c>
      <c r="C90" s="14">
        <v>1</v>
      </c>
      <c r="D90" s="21">
        <v>1.79</v>
      </c>
      <c r="E90" s="14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27">
        <v>1</v>
      </c>
    </row>
    <row r="91" spans="1:65">
      <c r="A91" s="29"/>
      <c r="B91" s="19">
        <v>1</v>
      </c>
      <c r="C91" s="9">
        <v>2</v>
      </c>
      <c r="D91" s="11">
        <v>1.78</v>
      </c>
      <c r="E91" s="14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27">
        <v>3</v>
      </c>
    </row>
    <row r="92" spans="1:65">
      <c r="A92" s="29"/>
      <c r="B92" s="20" t="s">
        <v>180</v>
      </c>
      <c r="C92" s="12"/>
      <c r="D92" s="22">
        <v>1.7850000000000001</v>
      </c>
      <c r="E92" s="14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7">
        <v>16</v>
      </c>
    </row>
    <row r="93" spans="1:65">
      <c r="A93" s="29"/>
      <c r="B93" s="3" t="s">
        <v>181</v>
      </c>
      <c r="C93" s="28"/>
      <c r="D93" s="11">
        <v>1.7850000000000001</v>
      </c>
      <c r="E93" s="14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7">
        <v>1.7849999999999999</v>
      </c>
    </row>
    <row r="94" spans="1:65">
      <c r="A94" s="29"/>
      <c r="B94" s="3" t="s">
        <v>182</v>
      </c>
      <c r="C94" s="28"/>
      <c r="D94" s="23">
        <v>7.0710678118654814E-3</v>
      </c>
      <c r="E94" s="14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7">
        <v>9</v>
      </c>
    </row>
    <row r="95" spans="1:65">
      <c r="A95" s="29"/>
      <c r="B95" s="3" t="s">
        <v>75</v>
      </c>
      <c r="C95" s="28"/>
      <c r="D95" s="13">
        <v>3.9613825276557319E-3</v>
      </c>
      <c r="E95" s="14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49"/>
    </row>
    <row r="96" spans="1:65">
      <c r="A96" s="29"/>
      <c r="B96" s="3" t="s">
        <v>183</v>
      </c>
      <c r="C96" s="28"/>
      <c r="D96" s="13">
        <v>2.2204460492503131E-16</v>
      </c>
      <c r="E96" s="14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49"/>
    </row>
    <row r="97" spans="1:65">
      <c r="A97" s="29"/>
      <c r="B97" s="44" t="s">
        <v>184</v>
      </c>
      <c r="C97" s="45"/>
      <c r="D97" s="43" t="s">
        <v>185</v>
      </c>
      <c r="E97" s="14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49"/>
    </row>
    <row r="98" spans="1:65">
      <c r="B98" s="30"/>
      <c r="C98" s="20"/>
      <c r="D98" s="20"/>
      <c r="BM98" s="49"/>
    </row>
    <row r="99" spans="1:65" ht="19.5">
      <c r="B99" s="8" t="s">
        <v>252</v>
      </c>
      <c r="BM99" s="27" t="s">
        <v>194</v>
      </c>
    </row>
    <row r="100" spans="1:65" ht="19.5">
      <c r="A100" s="24" t="s">
        <v>190</v>
      </c>
      <c r="B100" s="18" t="s">
        <v>95</v>
      </c>
      <c r="C100" s="15" t="s">
        <v>96</v>
      </c>
      <c r="D100" s="16" t="s">
        <v>186</v>
      </c>
      <c r="E100" s="14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7">
        <v>1</v>
      </c>
    </row>
    <row r="101" spans="1:65">
      <c r="A101" s="29"/>
      <c r="B101" s="19" t="s">
        <v>144</v>
      </c>
      <c r="C101" s="9" t="s">
        <v>144</v>
      </c>
      <c r="D101" s="10" t="s">
        <v>97</v>
      </c>
      <c r="E101" s="14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7" t="s">
        <v>1</v>
      </c>
    </row>
    <row r="102" spans="1:65">
      <c r="A102" s="29"/>
      <c r="B102" s="19"/>
      <c r="C102" s="9"/>
      <c r="D102" s="10" t="s">
        <v>86</v>
      </c>
      <c r="E102" s="14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7">
        <v>3</v>
      </c>
    </row>
    <row r="103" spans="1:65">
      <c r="A103" s="29"/>
      <c r="B103" s="19"/>
      <c r="C103" s="9"/>
      <c r="D103" s="25"/>
      <c r="E103" s="14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27">
        <v>3</v>
      </c>
    </row>
    <row r="104" spans="1:65">
      <c r="A104" s="29"/>
      <c r="B104" s="18">
        <v>1</v>
      </c>
      <c r="C104" s="14">
        <v>1</v>
      </c>
      <c r="D104" s="188">
        <v>0.22400000000000003</v>
      </c>
      <c r="E104" s="189"/>
      <c r="F104" s="190"/>
      <c r="G104" s="190"/>
      <c r="H104" s="190"/>
      <c r="I104" s="190"/>
      <c r="J104" s="190"/>
      <c r="K104" s="190"/>
      <c r="L104" s="190"/>
      <c r="M104" s="190"/>
      <c r="N104" s="190"/>
      <c r="O104" s="190"/>
      <c r="P104" s="190"/>
      <c r="Q104" s="190"/>
      <c r="R104" s="190"/>
      <c r="S104" s="190"/>
      <c r="T104" s="190"/>
      <c r="U104" s="190"/>
      <c r="V104" s="190"/>
      <c r="W104" s="190"/>
      <c r="X104" s="190"/>
      <c r="Y104" s="190"/>
      <c r="Z104" s="190"/>
      <c r="AA104" s="190"/>
      <c r="AB104" s="190"/>
      <c r="AC104" s="190"/>
      <c r="AD104" s="190"/>
      <c r="AE104" s="190"/>
      <c r="AF104" s="190"/>
      <c r="AG104" s="190"/>
      <c r="AH104" s="190"/>
      <c r="AI104" s="190"/>
      <c r="AJ104" s="190"/>
      <c r="AK104" s="190"/>
      <c r="AL104" s="190"/>
      <c r="AM104" s="190"/>
      <c r="AN104" s="190"/>
      <c r="AO104" s="190"/>
      <c r="AP104" s="190"/>
      <c r="AQ104" s="190"/>
      <c r="AR104" s="190"/>
      <c r="AS104" s="190"/>
      <c r="AT104" s="190"/>
      <c r="AU104" s="190"/>
      <c r="AV104" s="190"/>
      <c r="AW104" s="190"/>
      <c r="AX104" s="190"/>
      <c r="AY104" s="190"/>
      <c r="AZ104" s="190"/>
      <c r="BA104" s="190"/>
      <c r="BB104" s="190"/>
      <c r="BC104" s="190"/>
      <c r="BD104" s="190"/>
      <c r="BE104" s="190"/>
      <c r="BF104" s="190"/>
      <c r="BG104" s="190"/>
      <c r="BH104" s="190"/>
      <c r="BI104" s="190"/>
      <c r="BJ104" s="190"/>
      <c r="BK104" s="190"/>
      <c r="BL104" s="190"/>
      <c r="BM104" s="191">
        <v>1</v>
      </c>
    </row>
    <row r="105" spans="1:65">
      <c r="A105" s="29"/>
      <c r="B105" s="19">
        <v>1</v>
      </c>
      <c r="C105" s="9">
        <v>2</v>
      </c>
      <c r="D105" s="23">
        <v>0.22500000000000003</v>
      </c>
      <c r="E105" s="189"/>
      <c r="F105" s="190"/>
      <c r="G105" s="190"/>
      <c r="H105" s="190"/>
      <c r="I105" s="190"/>
      <c r="J105" s="190"/>
      <c r="K105" s="190"/>
      <c r="L105" s="190"/>
      <c r="M105" s="190"/>
      <c r="N105" s="190"/>
      <c r="O105" s="190"/>
      <c r="P105" s="190"/>
      <c r="Q105" s="190"/>
      <c r="R105" s="190"/>
      <c r="S105" s="190"/>
      <c r="T105" s="190"/>
      <c r="U105" s="190"/>
      <c r="V105" s="190"/>
      <c r="W105" s="190"/>
      <c r="X105" s="190"/>
      <c r="Y105" s="190"/>
      <c r="Z105" s="190"/>
      <c r="AA105" s="190"/>
      <c r="AB105" s="190"/>
      <c r="AC105" s="190"/>
      <c r="AD105" s="190"/>
      <c r="AE105" s="190"/>
      <c r="AF105" s="190"/>
      <c r="AG105" s="190"/>
      <c r="AH105" s="190"/>
      <c r="AI105" s="190"/>
      <c r="AJ105" s="190"/>
      <c r="AK105" s="190"/>
      <c r="AL105" s="190"/>
      <c r="AM105" s="190"/>
      <c r="AN105" s="190"/>
      <c r="AO105" s="190"/>
      <c r="AP105" s="190"/>
      <c r="AQ105" s="190"/>
      <c r="AR105" s="190"/>
      <c r="AS105" s="190"/>
      <c r="AT105" s="190"/>
      <c r="AU105" s="190"/>
      <c r="AV105" s="190"/>
      <c r="AW105" s="190"/>
      <c r="AX105" s="190"/>
      <c r="AY105" s="190"/>
      <c r="AZ105" s="190"/>
      <c r="BA105" s="190"/>
      <c r="BB105" s="190"/>
      <c r="BC105" s="190"/>
      <c r="BD105" s="190"/>
      <c r="BE105" s="190"/>
      <c r="BF105" s="190"/>
      <c r="BG105" s="190"/>
      <c r="BH105" s="190"/>
      <c r="BI105" s="190"/>
      <c r="BJ105" s="190"/>
      <c r="BK105" s="190"/>
      <c r="BL105" s="190"/>
      <c r="BM105" s="191">
        <v>4</v>
      </c>
    </row>
    <row r="106" spans="1:65">
      <c r="A106" s="29"/>
      <c r="B106" s="20" t="s">
        <v>180</v>
      </c>
      <c r="C106" s="12"/>
      <c r="D106" s="193">
        <v>0.22450000000000003</v>
      </c>
      <c r="E106" s="189"/>
      <c r="F106" s="190"/>
      <c r="G106" s="190"/>
      <c r="H106" s="190"/>
      <c r="I106" s="190"/>
      <c r="J106" s="190"/>
      <c r="K106" s="190"/>
      <c r="L106" s="190"/>
      <c r="M106" s="190"/>
      <c r="N106" s="190"/>
      <c r="O106" s="190"/>
      <c r="P106" s="190"/>
      <c r="Q106" s="190"/>
      <c r="R106" s="190"/>
      <c r="S106" s="190"/>
      <c r="T106" s="190"/>
      <c r="U106" s="190"/>
      <c r="V106" s="190"/>
      <c r="W106" s="190"/>
      <c r="X106" s="190"/>
      <c r="Y106" s="190"/>
      <c r="Z106" s="190"/>
      <c r="AA106" s="190"/>
      <c r="AB106" s="190"/>
      <c r="AC106" s="190"/>
      <c r="AD106" s="190"/>
      <c r="AE106" s="190"/>
      <c r="AF106" s="190"/>
      <c r="AG106" s="190"/>
      <c r="AH106" s="190"/>
      <c r="AI106" s="190"/>
      <c r="AJ106" s="190"/>
      <c r="AK106" s="190"/>
      <c r="AL106" s="190"/>
      <c r="AM106" s="190"/>
      <c r="AN106" s="190"/>
      <c r="AO106" s="190"/>
      <c r="AP106" s="190"/>
      <c r="AQ106" s="190"/>
      <c r="AR106" s="190"/>
      <c r="AS106" s="190"/>
      <c r="AT106" s="190"/>
      <c r="AU106" s="190"/>
      <c r="AV106" s="190"/>
      <c r="AW106" s="190"/>
      <c r="AX106" s="190"/>
      <c r="AY106" s="190"/>
      <c r="AZ106" s="190"/>
      <c r="BA106" s="190"/>
      <c r="BB106" s="190"/>
      <c r="BC106" s="190"/>
      <c r="BD106" s="190"/>
      <c r="BE106" s="190"/>
      <c r="BF106" s="190"/>
      <c r="BG106" s="190"/>
      <c r="BH106" s="190"/>
      <c r="BI106" s="190"/>
      <c r="BJ106" s="190"/>
      <c r="BK106" s="190"/>
      <c r="BL106" s="190"/>
      <c r="BM106" s="191">
        <v>16</v>
      </c>
    </row>
    <row r="107" spans="1:65">
      <c r="A107" s="29"/>
      <c r="B107" s="3" t="s">
        <v>181</v>
      </c>
      <c r="C107" s="28"/>
      <c r="D107" s="23">
        <v>0.22450000000000003</v>
      </c>
      <c r="E107" s="189"/>
      <c r="F107" s="190"/>
      <c r="G107" s="190"/>
      <c r="H107" s="190"/>
      <c r="I107" s="190"/>
      <c r="J107" s="190"/>
      <c r="K107" s="190"/>
      <c r="L107" s="190"/>
      <c r="M107" s="190"/>
      <c r="N107" s="190"/>
      <c r="O107" s="190"/>
      <c r="P107" s="190"/>
      <c r="Q107" s="190"/>
      <c r="R107" s="190"/>
      <c r="S107" s="190"/>
      <c r="T107" s="190"/>
      <c r="U107" s="190"/>
      <c r="V107" s="190"/>
      <c r="W107" s="190"/>
      <c r="X107" s="190"/>
      <c r="Y107" s="190"/>
      <c r="Z107" s="190"/>
      <c r="AA107" s="190"/>
      <c r="AB107" s="190"/>
      <c r="AC107" s="190"/>
      <c r="AD107" s="190"/>
      <c r="AE107" s="190"/>
      <c r="AF107" s="190"/>
      <c r="AG107" s="190"/>
      <c r="AH107" s="190"/>
      <c r="AI107" s="190"/>
      <c r="AJ107" s="190"/>
      <c r="AK107" s="190"/>
      <c r="AL107" s="190"/>
      <c r="AM107" s="190"/>
      <c r="AN107" s="190"/>
      <c r="AO107" s="190"/>
      <c r="AP107" s="190"/>
      <c r="AQ107" s="190"/>
      <c r="AR107" s="190"/>
      <c r="AS107" s="190"/>
      <c r="AT107" s="190"/>
      <c r="AU107" s="190"/>
      <c r="AV107" s="190"/>
      <c r="AW107" s="190"/>
      <c r="AX107" s="190"/>
      <c r="AY107" s="190"/>
      <c r="AZ107" s="190"/>
      <c r="BA107" s="190"/>
      <c r="BB107" s="190"/>
      <c r="BC107" s="190"/>
      <c r="BD107" s="190"/>
      <c r="BE107" s="190"/>
      <c r="BF107" s="190"/>
      <c r="BG107" s="190"/>
      <c r="BH107" s="190"/>
      <c r="BI107" s="190"/>
      <c r="BJ107" s="190"/>
      <c r="BK107" s="190"/>
      <c r="BL107" s="190"/>
      <c r="BM107" s="191">
        <v>0.22450000000000001</v>
      </c>
    </row>
    <row r="108" spans="1:65">
      <c r="A108" s="29"/>
      <c r="B108" s="3" t="s">
        <v>182</v>
      </c>
      <c r="C108" s="28"/>
      <c r="D108" s="23">
        <v>7.0710678118654816E-4</v>
      </c>
      <c r="E108" s="189"/>
      <c r="F108" s="190"/>
      <c r="G108" s="190"/>
      <c r="H108" s="190"/>
      <c r="I108" s="190"/>
      <c r="J108" s="190"/>
      <c r="K108" s="190"/>
      <c r="L108" s="190"/>
      <c r="M108" s="190"/>
      <c r="N108" s="190"/>
      <c r="O108" s="190"/>
      <c r="P108" s="190"/>
      <c r="Q108" s="190"/>
      <c r="R108" s="190"/>
      <c r="S108" s="190"/>
      <c r="T108" s="190"/>
      <c r="U108" s="190"/>
      <c r="V108" s="190"/>
      <c r="W108" s="190"/>
      <c r="X108" s="190"/>
      <c r="Y108" s="190"/>
      <c r="Z108" s="190"/>
      <c r="AA108" s="190"/>
      <c r="AB108" s="190"/>
      <c r="AC108" s="190"/>
      <c r="AD108" s="190"/>
      <c r="AE108" s="190"/>
      <c r="AF108" s="190"/>
      <c r="AG108" s="190"/>
      <c r="AH108" s="190"/>
      <c r="AI108" s="190"/>
      <c r="AJ108" s="190"/>
      <c r="AK108" s="190"/>
      <c r="AL108" s="190"/>
      <c r="AM108" s="190"/>
      <c r="AN108" s="190"/>
      <c r="AO108" s="190"/>
      <c r="AP108" s="190"/>
      <c r="AQ108" s="190"/>
      <c r="AR108" s="190"/>
      <c r="AS108" s="190"/>
      <c r="AT108" s="190"/>
      <c r="AU108" s="190"/>
      <c r="AV108" s="190"/>
      <c r="AW108" s="190"/>
      <c r="AX108" s="190"/>
      <c r="AY108" s="190"/>
      <c r="AZ108" s="190"/>
      <c r="BA108" s="190"/>
      <c r="BB108" s="190"/>
      <c r="BC108" s="190"/>
      <c r="BD108" s="190"/>
      <c r="BE108" s="190"/>
      <c r="BF108" s="190"/>
      <c r="BG108" s="190"/>
      <c r="BH108" s="190"/>
      <c r="BI108" s="190"/>
      <c r="BJ108" s="190"/>
      <c r="BK108" s="190"/>
      <c r="BL108" s="190"/>
      <c r="BM108" s="191">
        <v>10</v>
      </c>
    </row>
    <row r="109" spans="1:65">
      <c r="A109" s="29"/>
      <c r="B109" s="3" t="s">
        <v>75</v>
      </c>
      <c r="C109" s="28"/>
      <c r="D109" s="13">
        <v>3.1496961300068954E-3</v>
      </c>
      <c r="E109" s="14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49"/>
    </row>
    <row r="110" spans="1:65">
      <c r="A110" s="29"/>
      <c r="B110" s="3" t="s">
        <v>183</v>
      </c>
      <c r="C110" s="28"/>
      <c r="D110" s="13">
        <v>2.2204460492503131E-16</v>
      </c>
      <c r="E110" s="14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49"/>
    </row>
    <row r="111" spans="1:65">
      <c r="A111" s="29"/>
      <c r="B111" s="44" t="s">
        <v>184</v>
      </c>
      <c r="C111" s="45"/>
      <c r="D111" s="43" t="s">
        <v>185</v>
      </c>
      <c r="E111" s="14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49"/>
    </row>
    <row r="112" spans="1:65">
      <c r="B112" s="30"/>
      <c r="C112" s="20"/>
      <c r="D112" s="20"/>
      <c r="BM112" s="49"/>
    </row>
    <row r="113" spans="1:65" ht="19.5">
      <c r="B113" s="8" t="s">
        <v>253</v>
      </c>
      <c r="BM113" s="27" t="s">
        <v>194</v>
      </c>
    </row>
    <row r="114" spans="1:65" ht="19.5">
      <c r="A114" s="24" t="s">
        <v>191</v>
      </c>
      <c r="B114" s="18" t="s">
        <v>95</v>
      </c>
      <c r="C114" s="15" t="s">
        <v>96</v>
      </c>
      <c r="D114" s="16" t="s">
        <v>186</v>
      </c>
      <c r="E114" s="14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7">
        <v>1</v>
      </c>
    </row>
    <row r="115" spans="1:65">
      <c r="A115" s="29"/>
      <c r="B115" s="19" t="s">
        <v>144</v>
      </c>
      <c r="C115" s="9" t="s">
        <v>144</v>
      </c>
      <c r="D115" s="10" t="s">
        <v>97</v>
      </c>
      <c r="E115" s="14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7" t="s">
        <v>1</v>
      </c>
    </row>
    <row r="116" spans="1:65">
      <c r="A116" s="29"/>
      <c r="B116" s="19"/>
      <c r="C116" s="9"/>
      <c r="D116" s="10" t="s">
        <v>86</v>
      </c>
      <c r="E116" s="14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7">
        <v>2</v>
      </c>
    </row>
    <row r="117" spans="1:65">
      <c r="A117" s="29"/>
      <c r="B117" s="19"/>
      <c r="C117" s="9"/>
      <c r="D117" s="25"/>
      <c r="E117" s="14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7">
        <v>2</v>
      </c>
    </row>
    <row r="118" spans="1:65">
      <c r="A118" s="29"/>
      <c r="B118" s="18">
        <v>1</v>
      </c>
      <c r="C118" s="14">
        <v>1</v>
      </c>
      <c r="D118" s="21">
        <v>61.62</v>
      </c>
      <c r="E118" s="14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7">
        <v>1</v>
      </c>
    </row>
    <row r="119" spans="1:65">
      <c r="A119" s="29"/>
      <c r="B119" s="19">
        <v>1</v>
      </c>
      <c r="C119" s="9">
        <v>2</v>
      </c>
      <c r="D119" s="11">
        <v>61.71</v>
      </c>
      <c r="E119" s="14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7">
        <v>1</v>
      </c>
    </row>
    <row r="120" spans="1:65">
      <c r="A120" s="29"/>
      <c r="B120" s="20" t="s">
        <v>180</v>
      </c>
      <c r="C120" s="12"/>
      <c r="D120" s="22">
        <v>61.664999999999999</v>
      </c>
      <c r="E120" s="14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27">
        <v>16</v>
      </c>
    </row>
    <row r="121" spans="1:65">
      <c r="A121" s="29"/>
      <c r="B121" s="3" t="s">
        <v>181</v>
      </c>
      <c r="C121" s="28"/>
      <c r="D121" s="11">
        <v>61.664999999999999</v>
      </c>
      <c r="E121" s="14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27">
        <v>61.664999999999999</v>
      </c>
    </row>
    <row r="122" spans="1:65">
      <c r="A122" s="29"/>
      <c r="B122" s="3" t="s">
        <v>182</v>
      </c>
      <c r="C122" s="28"/>
      <c r="D122" s="23">
        <v>6.3639610306791689E-2</v>
      </c>
      <c r="E122" s="14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27">
        <v>7</v>
      </c>
    </row>
    <row r="123" spans="1:65">
      <c r="A123" s="29"/>
      <c r="B123" s="3" t="s">
        <v>75</v>
      </c>
      <c r="C123" s="28"/>
      <c r="D123" s="13">
        <v>1.0320215731256255E-3</v>
      </c>
      <c r="E123" s="14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49"/>
    </row>
    <row r="124" spans="1:65">
      <c r="A124" s="29"/>
      <c r="B124" s="3" t="s">
        <v>183</v>
      </c>
      <c r="C124" s="28"/>
      <c r="D124" s="13">
        <v>0</v>
      </c>
      <c r="E124" s="14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49"/>
    </row>
    <row r="125" spans="1:65">
      <c r="A125" s="29"/>
      <c r="B125" s="44" t="s">
        <v>184</v>
      </c>
      <c r="C125" s="45"/>
      <c r="D125" s="43" t="s">
        <v>185</v>
      </c>
      <c r="E125" s="14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49"/>
    </row>
    <row r="126" spans="1:65">
      <c r="B126" s="30"/>
      <c r="C126" s="20"/>
      <c r="D126" s="20"/>
      <c r="BM126" s="49"/>
    </row>
    <row r="127" spans="1:65" ht="19.5">
      <c r="B127" s="8" t="s">
        <v>254</v>
      </c>
      <c r="BM127" s="27" t="s">
        <v>194</v>
      </c>
    </row>
    <row r="128" spans="1:65" ht="19.5">
      <c r="A128" s="24" t="s">
        <v>192</v>
      </c>
      <c r="B128" s="18" t="s">
        <v>95</v>
      </c>
      <c r="C128" s="15" t="s">
        <v>96</v>
      </c>
      <c r="D128" s="16" t="s">
        <v>186</v>
      </c>
      <c r="E128" s="14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7">
        <v>1</v>
      </c>
    </row>
    <row r="129" spans="1:65">
      <c r="A129" s="29"/>
      <c r="B129" s="19" t="s">
        <v>144</v>
      </c>
      <c r="C129" s="9" t="s">
        <v>144</v>
      </c>
      <c r="D129" s="10" t="s">
        <v>97</v>
      </c>
      <c r="E129" s="14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7" t="s">
        <v>1</v>
      </c>
    </row>
    <row r="130" spans="1:65">
      <c r="A130" s="29"/>
      <c r="B130" s="19"/>
      <c r="C130" s="9"/>
      <c r="D130" s="10" t="s">
        <v>86</v>
      </c>
      <c r="E130" s="14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7">
        <v>3</v>
      </c>
    </row>
    <row r="131" spans="1:65">
      <c r="A131" s="29"/>
      <c r="B131" s="19"/>
      <c r="C131" s="9"/>
      <c r="D131" s="25"/>
      <c r="E131" s="14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7">
        <v>3</v>
      </c>
    </row>
    <row r="132" spans="1:65">
      <c r="A132" s="29"/>
      <c r="B132" s="18">
        <v>1</v>
      </c>
      <c r="C132" s="14">
        <v>1</v>
      </c>
      <c r="D132" s="188">
        <v>0.13200000000000001</v>
      </c>
      <c r="E132" s="189"/>
      <c r="F132" s="190"/>
      <c r="G132" s="190"/>
      <c r="H132" s="190"/>
      <c r="I132" s="190"/>
      <c r="J132" s="190"/>
      <c r="K132" s="190"/>
      <c r="L132" s="190"/>
      <c r="M132" s="190"/>
      <c r="N132" s="190"/>
      <c r="O132" s="190"/>
      <c r="P132" s="190"/>
      <c r="Q132" s="190"/>
      <c r="R132" s="190"/>
      <c r="S132" s="190"/>
      <c r="T132" s="190"/>
      <c r="U132" s="190"/>
      <c r="V132" s="190"/>
      <c r="W132" s="190"/>
      <c r="X132" s="190"/>
      <c r="Y132" s="190"/>
      <c r="Z132" s="190"/>
      <c r="AA132" s="190"/>
      <c r="AB132" s="190"/>
      <c r="AC132" s="190"/>
      <c r="AD132" s="190"/>
      <c r="AE132" s="190"/>
      <c r="AF132" s="190"/>
      <c r="AG132" s="190"/>
      <c r="AH132" s="190"/>
      <c r="AI132" s="190"/>
      <c r="AJ132" s="190"/>
      <c r="AK132" s="190"/>
      <c r="AL132" s="190"/>
      <c r="AM132" s="190"/>
      <c r="AN132" s="190"/>
      <c r="AO132" s="190"/>
      <c r="AP132" s="190"/>
      <c r="AQ132" s="190"/>
      <c r="AR132" s="190"/>
      <c r="AS132" s="190"/>
      <c r="AT132" s="190"/>
      <c r="AU132" s="190"/>
      <c r="AV132" s="190"/>
      <c r="AW132" s="190"/>
      <c r="AX132" s="190"/>
      <c r="AY132" s="190"/>
      <c r="AZ132" s="190"/>
      <c r="BA132" s="190"/>
      <c r="BB132" s="190"/>
      <c r="BC132" s="190"/>
      <c r="BD132" s="190"/>
      <c r="BE132" s="190"/>
      <c r="BF132" s="190"/>
      <c r="BG132" s="190"/>
      <c r="BH132" s="190"/>
      <c r="BI132" s="190"/>
      <c r="BJ132" s="190"/>
      <c r="BK132" s="190"/>
      <c r="BL132" s="190"/>
      <c r="BM132" s="191">
        <v>1</v>
      </c>
    </row>
    <row r="133" spans="1:65">
      <c r="A133" s="29"/>
      <c r="B133" s="19">
        <v>1</v>
      </c>
      <c r="C133" s="9">
        <v>2</v>
      </c>
      <c r="D133" s="23">
        <v>0.13400000000000001</v>
      </c>
      <c r="E133" s="189"/>
      <c r="F133" s="190"/>
      <c r="G133" s="190"/>
      <c r="H133" s="190"/>
      <c r="I133" s="190"/>
      <c r="J133" s="190"/>
      <c r="K133" s="190"/>
      <c r="L133" s="190"/>
      <c r="M133" s="190"/>
      <c r="N133" s="190"/>
      <c r="O133" s="190"/>
      <c r="P133" s="190"/>
      <c r="Q133" s="190"/>
      <c r="R133" s="190"/>
      <c r="S133" s="190"/>
      <c r="T133" s="190"/>
      <c r="U133" s="190"/>
      <c r="V133" s="190"/>
      <c r="W133" s="190"/>
      <c r="X133" s="190"/>
      <c r="Y133" s="190"/>
      <c r="Z133" s="190"/>
      <c r="AA133" s="190"/>
      <c r="AB133" s="190"/>
      <c r="AC133" s="190"/>
      <c r="AD133" s="190"/>
      <c r="AE133" s="190"/>
      <c r="AF133" s="190"/>
      <c r="AG133" s="190"/>
      <c r="AH133" s="190"/>
      <c r="AI133" s="190"/>
      <c r="AJ133" s="190"/>
      <c r="AK133" s="190"/>
      <c r="AL133" s="190"/>
      <c r="AM133" s="190"/>
      <c r="AN133" s="190"/>
      <c r="AO133" s="190"/>
      <c r="AP133" s="190"/>
      <c r="AQ133" s="190"/>
      <c r="AR133" s="190"/>
      <c r="AS133" s="190"/>
      <c r="AT133" s="190"/>
      <c r="AU133" s="190"/>
      <c r="AV133" s="190"/>
      <c r="AW133" s="190"/>
      <c r="AX133" s="190"/>
      <c r="AY133" s="190"/>
      <c r="AZ133" s="190"/>
      <c r="BA133" s="190"/>
      <c r="BB133" s="190"/>
      <c r="BC133" s="190"/>
      <c r="BD133" s="190"/>
      <c r="BE133" s="190"/>
      <c r="BF133" s="190"/>
      <c r="BG133" s="190"/>
      <c r="BH133" s="190"/>
      <c r="BI133" s="190"/>
      <c r="BJ133" s="190"/>
      <c r="BK133" s="190"/>
      <c r="BL133" s="190"/>
      <c r="BM133" s="191">
        <v>2</v>
      </c>
    </row>
    <row r="134" spans="1:65">
      <c r="A134" s="29"/>
      <c r="B134" s="20" t="s">
        <v>180</v>
      </c>
      <c r="C134" s="12"/>
      <c r="D134" s="193">
        <v>0.13300000000000001</v>
      </c>
      <c r="E134" s="189"/>
      <c r="F134" s="190"/>
      <c r="G134" s="190"/>
      <c r="H134" s="190"/>
      <c r="I134" s="190"/>
      <c r="J134" s="190"/>
      <c r="K134" s="190"/>
      <c r="L134" s="190"/>
      <c r="M134" s="190"/>
      <c r="N134" s="190"/>
      <c r="O134" s="190"/>
      <c r="P134" s="190"/>
      <c r="Q134" s="190"/>
      <c r="R134" s="190"/>
      <c r="S134" s="190"/>
      <c r="T134" s="190"/>
      <c r="U134" s="190"/>
      <c r="V134" s="190"/>
      <c r="W134" s="190"/>
      <c r="X134" s="190"/>
      <c r="Y134" s="190"/>
      <c r="Z134" s="190"/>
      <c r="AA134" s="190"/>
      <c r="AB134" s="190"/>
      <c r="AC134" s="190"/>
      <c r="AD134" s="190"/>
      <c r="AE134" s="190"/>
      <c r="AF134" s="190"/>
      <c r="AG134" s="190"/>
      <c r="AH134" s="190"/>
      <c r="AI134" s="190"/>
      <c r="AJ134" s="190"/>
      <c r="AK134" s="190"/>
      <c r="AL134" s="190"/>
      <c r="AM134" s="190"/>
      <c r="AN134" s="190"/>
      <c r="AO134" s="190"/>
      <c r="AP134" s="190"/>
      <c r="AQ134" s="190"/>
      <c r="AR134" s="190"/>
      <c r="AS134" s="190"/>
      <c r="AT134" s="190"/>
      <c r="AU134" s="190"/>
      <c r="AV134" s="190"/>
      <c r="AW134" s="190"/>
      <c r="AX134" s="190"/>
      <c r="AY134" s="190"/>
      <c r="AZ134" s="190"/>
      <c r="BA134" s="190"/>
      <c r="BB134" s="190"/>
      <c r="BC134" s="190"/>
      <c r="BD134" s="190"/>
      <c r="BE134" s="190"/>
      <c r="BF134" s="190"/>
      <c r="BG134" s="190"/>
      <c r="BH134" s="190"/>
      <c r="BI134" s="190"/>
      <c r="BJ134" s="190"/>
      <c r="BK134" s="190"/>
      <c r="BL134" s="190"/>
      <c r="BM134" s="191">
        <v>16</v>
      </c>
    </row>
    <row r="135" spans="1:65">
      <c r="A135" s="29"/>
      <c r="B135" s="3" t="s">
        <v>181</v>
      </c>
      <c r="C135" s="28"/>
      <c r="D135" s="23">
        <v>0.13300000000000001</v>
      </c>
      <c r="E135" s="189"/>
      <c r="F135" s="190"/>
      <c r="G135" s="190"/>
      <c r="H135" s="190"/>
      <c r="I135" s="190"/>
      <c r="J135" s="190"/>
      <c r="K135" s="190"/>
      <c r="L135" s="190"/>
      <c r="M135" s="190"/>
      <c r="N135" s="190"/>
      <c r="O135" s="190"/>
      <c r="P135" s="190"/>
      <c r="Q135" s="190"/>
      <c r="R135" s="190"/>
      <c r="S135" s="190"/>
      <c r="T135" s="190"/>
      <c r="U135" s="190"/>
      <c r="V135" s="190"/>
      <c r="W135" s="190"/>
      <c r="X135" s="190"/>
      <c r="Y135" s="190"/>
      <c r="Z135" s="190"/>
      <c r="AA135" s="190"/>
      <c r="AB135" s="190"/>
      <c r="AC135" s="190"/>
      <c r="AD135" s="190"/>
      <c r="AE135" s="190"/>
      <c r="AF135" s="190"/>
      <c r="AG135" s="190"/>
      <c r="AH135" s="190"/>
      <c r="AI135" s="190"/>
      <c r="AJ135" s="190"/>
      <c r="AK135" s="190"/>
      <c r="AL135" s="190"/>
      <c r="AM135" s="190"/>
      <c r="AN135" s="190"/>
      <c r="AO135" s="190"/>
      <c r="AP135" s="190"/>
      <c r="AQ135" s="190"/>
      <c r="AR135" s="190"/>
      <c r="AS135" s="190"/>
      <c r="AT135" s="190"/>
      <c r="AU135" s="190"/>
      <c r="AV135" s="190"/>
      <c r="AW135" s="190"/>
      <c r="AX135" s="190"/>
      <c r="AY135" s="190"/>
      <c r="AZ135" s="190"/>
      <c r="BA135" s="190"/>
      <c r="BB135" s="190"/>
      <c r="BC135" s="190"/>
      <c r="BD135" s="190"/>
      <c r="BE135" s="190"/>
      <c r="BF135" s="190"/>
      <c r="BG135" s="190"/>
      <c r="BH135" s="190"/>
      <c r="BI135" s="190"/>
      <c r="BJ135" s="190"/>
      <c r="BK135" s="190"/>
      <c r="BL135" s="190"/>
      <c r="BM135" s="191">
        <v>0.13300000000000001</v>
      </c>
    </row>
    <row r="136" spans="1:65">
      <c r="A136" s="29"/>
      <c r="B136" s="3" t="s">
        <v>182</v>
      </c>
      <c r="C136" s="28"/>
      <c r="D136" s="23">
        <v>1.4142135623730963E-3</v>
      </c>
      <c r="E136" s="189"/>
      <c r="F136" s="190"/>
      <c r="G136" s="190"/>
      <c r="H136" s="190"/>
      <c r="I136" s="190"/>
      <c r="J136" s="190"/>
      <c r="K136" s="190"/>
      <c r="L136" s="190"/>
      <c r="M136" s="190"/>
      <c r="N136" s="190"/>
      <c r="O136" s="190"/>
      <c r="P136" s="190"/>
      <c r="Q136" s="190"/>
      <c r="R136" s="190"/>
      <c r="S136" s="190"/>
      <c r="T136" s="190"/>
      <c r="U136" s="190"/>
      <c r="V136" s="190"/>
      <c r="W136" s="190"/>
      <c r="X136" s="190"/>
      <c r="Y136" s="190"/>
      <c r="Z136" s="190"/>
      <c r="AA136" s="190"/>
      <c r="AB136" s="190"/>
      <c r="AC136" s="190"/>
      <c r="AD136" s="190"/>
      <c r="AE136" s="190"/>
      <c r="AF136" s="190"/>
      <c r="AG136" s="190"/>
      <c r="AH136" s="190"/>
      <c r="AI136" s="190"/>
      <c r="AJ136" s="190"/>
      <c r="AK136" s="190"/>
      <c r="AL136" s="190"/>
      <c r="AM136" s="190"/>
      <c r="AN136" s="190"/>
      <c r="AO136" s="190"/>
      <c r="AP136" s="190"/>
      <c r="AQ136" s="190"/>
      <c r="AR136" s="190"/>
      <c r="AS136" s="190"/>
      <c r="AT136" s="190"/>
      <c r="AU136" s="190"/>
      <c r="AV136" s="190"/>
      <c r="AW136" s="190"/>
      <c r="AX136" s="190"/>
      <c r="AY136" s="190"/>
      <c r="AZ136" s="190"/>
      <c r="BA136" s="190"/>
      <c r="BB136" s="190"/>
      <c r="BC136" s="190"/>
      <c r="BD136" s="190"/>
      <c r="BE136" s="190"/>
      <c r="BF136" s="190"/>
      <c r="BG136" s="190"/>
      <c r="BH136" s="190"/>
      <c r="BI136" s="190"/>
      <c r="BJ136" s="190"/>
      <c r="BK136" s="190"/>
      <c r="BL136" s="190"/>
      <c r="BM136" s="191">
        <v>8</v>
      </c>
    </row>
    <row r="137" spans="1:65">
      <c r="A137" s="29"/>
      <c r="B137" s="3" t="s">
        <v>75</v>
      </c>
      <c r="C137" s="28"/>
      <c r="D137" s="13">
        <v>1.0633184679496964E-2</v>
      </c>
      <c r="E137" s="14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49"/>
    </row>
    <row r="138" spans="1:65">
      <c r="A138" s="29"/>
      <c r="B138" s="3" t="s">
        <v>183</v>
      </c>
      <c r="C138" s="28"/>
      <c r="D138" s="13">
        <v>0</v>
      </c>
      <c r="E138" s="14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49"/>
    </row>
    <row r="139" spans="1:65">
      <c r="A139" s="29"/>
      <c r="B139" s="44" t="s">
        <v>184</v>
      </c>
      <c r="C139" s="45"/>
      <c r="D139" s="43" t="s">
        <v>185</v>
      </c>
      <c r="E139" s="14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49"/>
    </row>
    <row r="140" spans="1:65">
      <c r="B140" s="30"/>
      <c r="C140" s="20"/>
      <c r="D140" s="20"/>
      <c r="BM140" s="49"/>
    </row>
    <row r="141" spans="1:65" ht="19.5">
      <c r="B141" s="8" t="s">
        <v>255</v>
      </c>
      <c r="BM141" s="27" t="s">
        <v>194</v>
      </c>
    </row>
    <row r="142" spans="1:65" ht="19.5">
      <c r="A142" s="24" t="s">
        <v>193</v>
      </c>
      <c r="B142" s="18" t="s">
        <v>95</v>
      </c>
      <c r="C142" s="15" t="s">
        <v>96</v>
      </c>
      <c r="D142" s="16" t="s">
        <v>186</v>
      </c>
      <c r="E142" s="14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27">
        <v>1</v>
      </c>
    </row>
    <row r="143" spans="1:65">
      <c r="A143" s="29"/>
      <c r="B143" s="19" t="s">
        <v>144</v>
      </c>
      <c r="C143" s="9" t="s">
        <v>144</v>
      </c>
      <c r="D143" s="10" t="s">
        <v>97</v>
      </c>
      <c r="E143" s="14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27" t="s">
        <v>1</v>
      </c>
    </row>
    <row r="144" spans="1:65">
      <c r="A144" s="29"/>
      <c r="B144" s="19"/>
      <c r="C144" s="9"/>
      <c r="D144" s="10" t="s">
        <v>86</v>
      </c>
      <c r="E144" s="14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27">
        <v>2</v>
      </c>
    </row>
    <row r="145" spans="1:65">
      <c r="A145" s="29"/>
      <c r="B145" s="19"/>
      <c r="C145" s="9"/>
      <c r="D145" s="25"/>
      <c r="E145" s="14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27">
        <v>2</v>
      </c>
    </row>
    <row r="146" spans="1:65">
      <c r="A146" s="29"/>
      <c r="B146" s="18">
        <v>1</v>
      </c>
      <c r="C146" s="14">
        <v>1</v>
      </c>
      <c r="D146" s="21">
        <v>1.22</v>
      </c>
      <c r="E146" s="14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7">
        <v>1</v>
      </c>
    </row>
    <row r="147" spans="1:65">
      <c r="A147" s="29"/>
      <c r="B147" s="19">
        <v>1</v>
      </c>
      <c r="C147" s="9">
        <v>2</v>
      </c>
      <c r="D147" s="11">
        <v>1.22</v>
      </c>
      <c r="E147" s="14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7">
        <v>3</v>
      </c>
    </row>
    <row r="148" spans="1:65">
      <c r="A148" s="29"/>
      <c r="B148" s="20" t="s">
        <v>180</v>
      </c>
      <c r="C148" s="12"/>
      <c r="D148" s="22">
        <v>1.22</v>
      </c>
      <c r="E148" s="14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7">
        <v>16</v>
      </c>
    </row>
    <row r="149" spans="1:65">
      <c r="A149" s="29"/>
      <c r="B149" s="3" t="s">
        <v>181</v>
      </c>
      <c r="C149" s="28"/>
      <c r="D149" s="11">
        <v>1.22</v>
      </c>
      <c r="E149" s="14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7">
        <v>1.22</v>
      </c>
    </row>
    <row r="150" spans="1:65">
      <c r="A150" s="29"/>
      <c r="B150" s="3" t="s">
        <v>182</v>
      </c>
      <c r="C150" s="28"/>
      <c r="D150" s="23">
        <v>0</v>
      </c>
      <c r="E150" s="14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7">
        <v>9</v>
      </c>
    </row>
    <row r="151" spans="1:65">
      <c r="A151" s="29"/>
      <c r="B151" s="3" t="s">
        <v>75</v>
      </c>
      <c r="C151" s="28"/>
      <c r="D151" s="13">
        <v>0</v>
      </c>
      <c r="E151" s="14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49"/>
    </row>
    <row r="152" spans="1:65">
      <c r="A152" s="29"/>
      <c r="B152" s="3" t="s">
        <v>183</v>
      </c>
      <c r="C152" s="28"/>
      <c r="D152" s="13">
        <v>0</v>
      </c>
      <c r="E152" s="14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49"/>
    </row>
    <row r="153" spans="1:65">
      <c r="A153" s="29"/>
      <c r="B153" s="44" t="s">
        <v>184</v>
      </c>
      <c r="C153" s="45"/>
      <c r="D153" s="43" t="s">
        <v>185</v>
      </c>
      <c r="E153" s="14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49"/>
    </row>
    <row r="154" spans="1:65">
      <c r="B154" s="30"/>
      <c r="C154" s="20"/>
      <c r="D154" s="20"/>
      <c r="BM154" s="49"/>
    </row>
    <row r="155" spans="1:65">
      <c r="BM155" s="49"/>
    </row>
    <row r="156" spans="1:65">
      <c r="BM156" s="49"/>
    </row>
    <row r="157" spans="1:65">
      <c r="BM157" s="49"/>
    </row>
    <row r="158" spans="1:65">
      <c r="BM158" s="49"/>
    </row>
    <row r="159" spans="1:65">
      <c r="BM159" s="49"/>
    </row>
    <row r="160" spans="1:65">
      <c r="BM160" s="49"/>
    </row>
    <row r="161" spans="65:65">
      <c r="BM161" s="49"/>
    </row>
    <row r="162" spans="65:65">
      <c r="BM162" s="49"/>
    </row>
    <row r="163" spans="65:65">
      <c r="BM163" s="49"/>
    </row>
    <row r="164" spans="65:65">
      <c r="BM164" s="49"/>
    </row>
    <row r="165" spans="65:65">
      <c r="BM165" s="49"/>
    </row>
    <row r="166" spans="65:65">
      <c r="BM166" s="49"/>
    </row>
    <row r="167" spans="65:65">
      <c r="BM167" s="49"/>
    </row>
    <row r="168" spans="65:65">
      <c r="BM168" s="49"/>
    </row>
    <row r="169" spans="65:65">
      <c r="BM169" s="49"/>
    </row>
    <row r="170" spans="65:65">
      <c r="BM170" s="49"/>
    </row>
    <row r="171" spans="65:65">
      <c r="BM171" s="49"/>
    </row>
    <row r="172" spans="65:65">
      <c r="BM172" s="49"/>
    </row>
    <row r="173" spans="65:65">
      <c r="BM173" s="49"/>
    </row>
    <row r="174" spans="65:65">
      <c r="BM174" s="49"/>
    </row>
    <row r="175" spans="65:65">
      <c r="BM175" s="49"/>
    </row>
    <row r="176" spans="65:65">
      <c r="BM176" s="49"/>
    </row>
    <row r="177" spans="65:65">
      <c r="BM177" s="49"/>
    </row>
    <row r="178" spans="65:65">
      <c r="BM178" s="49"/>
    </row>
    <row r="179" spans="65:65">
      <c r="BM179" s="49"/>
    </row>
    <row r="180" spans="65:65">
      <c r="BM180" s="49"/>
    </row>
    <row r="181" spans="65:65">
      <c r="BM181" s="49"/>
    </row>
    <row r="182" spans="65:65">
      <c r="BM182" s="49"/>
    </row>
    <row r="183" spans="65:65">
      <c r="BM183" s="49"/>
    </row>
    <row r="184" spans="65:65">
      <c r="BM184" s="49"/>
    </row>
    <row r="185" spans="65:65">
      <c r="BM185" s="49"/>
    </row>
    <row r="186" spans="65:65">
      <c r="BM186" s="49"/>
    </row>
    <row r="187" spans="65:65">
      <c r="BM187" s="49"/>
    </row>
    <row r="188" spans="65:65">
      <c r="BM188" s="49"/>
    </row>
    <row r="189" spans="65:65">
      <c r="BM189" s="49"/>
    </row>
    <row r="190" spans="65:65">
      <c r="BM190" s="49"/>
    </row>
    <row r="191" spans="65:65">
      <c r="BM191" s="49"/>
    </row>
    <row r="192" spans="65:65">
      <c r="BM192" s="49"/>
    </row>
    <row r="193" spans="65:65">
      <c r="BM193" s="49"/>
    </row>
    <row r="194" spans="65:65">
      <c r="BM194" s="49"/>
    </row>
    <row r="195" spans="65:65">
      <c r="BM195" s="49"/>
    </row>
    <row r="196" spans="65:65">
      <c r="BM196" s="49"/>
    </row>
    <row r="197" spans="65:65">
      <c r="BM197" s="49"/>
    </row>
    <row r="198" spans="65:65">
      <c r="BM198" s="49"/>
    </row>
    <row r="199" spans="65:65">
      <c r="BM199" s="49"/>
    </row>
    <row r="200" spans="65:65">
      <c r="BM200" s="49"/>
    </row>
    <row r="201" spans="65:65">
      <c r="BM201" s="49"/>
    </row>
    <row r="202" spans="65:65">
      <c r="BM202" s="49"/>
    </row>
    <row r="203" spans="65:65">
      <c r="BM203" s="49"/>
    </row>
    <row r="204" spans="65:65">
      <c r="BM204" s="49"/>
    </row>
    <row r="205" spans="65:65">
      <c r="BM205" s="49"/>
    </row>
    <row r="206" spans="65:65">
      <c r="BM206" s="49"/>
    </row>
    <row r="207" spans="65:65">
      <c r="BM207" s="50"/>
    </row>
    <row r="208" spans="65:65">
      <c r="BM208" s="51"/>
    </row>
    <row r="209" spans="65:65">
      <c r="BM209" s="51"/>
    </row>
    <row r="210" spans="65:65">
      <c r="BM210" s="51"/>
    </row>
    <row r="211" spans="65:65">
      <c r="BM211" s="51"/>
    </row>
    <row r="212" spans="65:65">
      <c r="BM212" s="51"/>
    </row>
    <row r="213" spans="65:65">
      <c r="BM213" s="51"/>
    </row>
    <row r="214" spans="65:65">
      <c r="BM214" s="51"/>
    </row>
    <row r="215" spans="65:65">
      <c r="BM215" s="51"/>
    </row>
    <row r="216" spans="65:65">
      <c r="BM216" s="51"/>
    </row>
    <row r="217" spans="65:65">
      <c r="BM217" s="51"/>
    </row>
    <row r="218" spans="65:65">
      <c r="BM218" s="51"/>
    </row>
    <row r="219" spans="65:65">
      <c r="BM219" s="51"/>
    </row>
    <row r="220" spans="65:65">
      <c r="BM220" s="51"/>
    </row>
    <row r="221" spans="65:65">
      <c r="BM221" s="51"/>
    </row>
    <row r="222" spans="65:65">
      <c r="BM222" s="51"/>
    </row>
    <row r="223" spans="65:65">
      <c r="BM223" s="51"/>
    </row>
    <row r="224" spans="65:65">
      <c r="BM224" s="51"/>
    </row>
    <row r="225" spans="65:65">
      <c r="BM225" s="51"/>
    </row>
    <row r="226" spans="65:65">
      <c r="BM226" s="51"/>
    </row>
    <row r="227" spans="65:65">
      <c r="BM227" s="51"/>
    </row>
    <row r="228" spans="65:65">
      <c r="BM228" s="51"/>
    </row>
    <row r="229" spans="65:65">
      <c r="BM229" s="51"/>
    </row>
    <row r="230" spans="65:65">
      <c r="BM230" s="51"/>
    </row>
    <row r="231" spans="65:65">
      <c r="BM231" s="51"/>
    </row>
    <row r="232" spans="65:65">
      <c r="BM232" s="51"/>
    </row>
    <row r="233" spans="65:65">
      <c r="BM233" s="51"/>
    </row>
    <row r="234" spans="65:65">
      <c r="BM234" s="51"/>
    </row>
    <row r="235" spans="65:65">
      <c r="BM235" s="51"/>
    </row>
    <row r="236" spans="65:65">
      <c r="BM236" s="51"/>
    </row>
    <row r="237" spans="65:65">
      <c r="BM237" s="51"/>
    </row>
    <row r="238" spans="65:65">
      <c r="BM238" s="51"/>
    </row>
    <row r="239" spans="65:65">
      <c r="BM239" s="51"/>
    </row>
    <row r="240" spans="65:65">
      <c r="BM240" s="51"/>
    </row>
    <row r="241" spans="65:65">
      <c r="BM241" s="51"/>
    </row>
  </sheetData>
  <dataConsolidate/>
  <conditionalFormatting sqref="B6:D7 B20:D21 B34:D35 B48:D49 B62:D63 B76:D77 B90:D91 B104:D105 B118:D119 B132:D133 B146:D147">
    <cfRule type="expression" dxfId="11" priority="33">
      <formula>AND($B6&lt;&gt;$B5,NOT(ISBLANK(INDIRECT(Anlyt_LabRefThisCol))))</formula>
    </cfRule>
  </conditionalFormatting>
  <conditionalFormatting sqref="C2:D13 C16:D27 C30:D41 C44:D55 C58:D69 C72:D83 C86:D97 C100:D111 C114:D125 C128:D139 C142:D153">
    <cfRule type="expression" dxfId="10" priority="31" stopIfTrue="1">
      <formula>AND(ISBLANK(INDIRECT(Anlyt_LabRefLastCol)),ISBLANK(INDIRECT(Anlyt_LabRefThisCol)))</formula>
    </cfRule>
    <cfRule type="expression" dxfId="9" priority="3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A1CDD-084B-46D2-B7B4-457B990C454B}">
  <sheetPr codeName="Sheet13"/>
  <dimension ref="A1:BN101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48" bestFit="1" customWidth="1"/>
    <col min="66" max="16384" width="9.140625" style="2"/>
  </cols>
  <sheetData>
    <row r="1" spans="1:66" ht="18">
      <c r="B1" s="8" t="s">
        <v>256</v>
      </c>
      <c r="BM1" s="27" t="s">
        <v>194</v>
      </c>
    </row>
    <row r="2" spans="1:66" ht="18">
      <c r="A2" s="24" t="s">
        <v>243</v>
      </c>
      <c r="B2" s="18" t="s">
        <v>95</v>
      </c>
      <c r="C2" s="15" t="s">
        <v>96</v>
      </c>
      <c r="D2" s="16" t="s">
        <v>186</v>
      </c>
      <c r="E2" s="14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7">
        <v>1</v>
      </c>
    </row>
    <row r="3" spans="1:66">
      <c r="A3" s="29"/>
      <c r="B3" s="19" t="s">
        <v>144</v>
      </c>
      <c r="C3" s="9" t="s">
        <v>144</v>
      </c>
      <c r="D3" s="10" t="s">
        <v>97</v>
      </c>
      <c r="E3" s="14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7" t="s">
        <v>1</v>
      </c>
    </row>
    <row r="4" spans="1:66">
      <c r="A4" s="29"/>
      <c r="B4" s="19"/>
      <c r="C4" s="9"/>
      <c r="D4" s="10" t="s">
        <v>195</v>
      </c>
      <c r="E4" s="14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7">
        <v>2</v>
      </c>
    </row>
    <row r="5" spans="1:66">
      <c r="A5" s="29"/>
      <c r="B5" s="19"/>
      <c r="C5" s="9"/>
      <c r="D5" s="25"/>
      <c r="E5" s="14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7">
        <v>2</v>
      </c>
    </row>
    <row r="6" spans="1:66">
      <c r="A6" s="29"/>
      <c r="B6" s="18">
        <v>1</v>
      </c>
      <c r="C6" s="14">
        <v>1</v>
      </c>
      <c r="D6" s="21">
        <v>1.44</v>
      </c>
      <c r="E6" s="14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7">
        <v>1</v>
      </c>
    </row>
    <row r="7" spans="1:66">
      <c r="A7" s="29"/>
      <c r="B7" s="19">
        <v>1</v>
      </c>
      <c r="C7" s="9">
        <v>2</v>
      </c>
      <c r="D7" s="11">
        <v>1.46</v>
      </c>
      <c r="E7" s="14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7">
        <v>6</v>
      </c>
    </row>
    <row r="8" spans="1:66">
      <c r="A8" s="29"/>
      <c r="B8" s="20" t="s">
        <v>180</v>
      </c>
      <c r="C8" s="12"/>
      <c r="D8" s="22">
        <v>1.45</v>
      </c>
      <c r="E8" s="14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7">
        <v>16</v>
      </c>
    </row>
    <row r="9" spans="1:66">
      <c r="A9" s="29"/>
      <c r="B9" s="3" t="s">
        <v>181</v>
      </c>
      <c r="C9" s="28"/>
      <c r="D9" s="11">
        <v>1.45</v>
      </c>
      <c r="E9" s="14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7">
        <v>1.45</v>
      </c>
      <c r="BN9" s="27"/>
    </row>
    <row r="10" spans="1:66">
      <c r="A10" s="29"/>
      <c r="B10" s="3" t="s">
        <v>182</v>
      </c>
      <c r="C10" s="28"/>
      <c r="D10" s="23">
        <v>1.4142135623730963E-2</v>
      </c>
      <c r="E10" s="14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7">
        <v>12</v>
      </c>
    </row>
    <row r="11" spans="1:66">
      <c r="A11" s="29"/>
      <c r="B11" s="3" t="s">
        <v>75</v>
      </c>
      <c r="C11" s="28"/>
      <c r="D11" s="13">
        <v>9.7531969818834222E-3</v>
      </c>
      <c r="E11" s="14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49"/>
    </row>
    <row r="12" spans="1:66">
      <c r="A12" s="29"/>
      <c r="B12" s="3" t="s">
        <v>183</v>
      </c>
      <c r="C12" s="28"/>
      <c r="D12" s="13">
        <v>0</v>
      </c>
      <c r="E12" s="14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49"/>
    </row>
    <row r="13" spans="1:66">
      <c r="A13" s="29"/>
      <c r="B13" s="44" t="s">
        <v>184</v>
      </c>
      <c r="C13" s="45"/>
      <c r="D13" s="43" t="s">
        <v>185</v>
      </c>
      <c r="E13" s="14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49"/>
    </row>
    <row r="14" spans="1:66">
      <c r="B14" s="30"/>
      <c r="C14" s="20"/>
      <c r="D14" s="20"/>
      <c r="BM14" s="49"/>
    </row>
    <row r="15" spans="1:66">
      <c r="BM15" s="49"/>
    </row>
    <row r="16" spans="1:66">
      <c r="BM16" s="49"/>
    </row>
    <row r="17" spans="65:65">
      <c r="BM17" s="49"/>
    </row>
    <row r="18" spans="65:65">
      <c r="BM18" s="49"/>
    </row>
    <row r="19" spans="65:65">
      <c r="BM19" s="49"/>
    </row>
    <row r="20" spans="65:65">
      <c r="BM20" s="49"/>
    </row>
    <row r="21" spans="65:65">
      <c r="BM21" s="49"/>
    </row>
    <row r="22" spans="65:65">
      <c r="BM22" s="49"/>
    </row>
    <row r="23" spans="65:65">
      <c r="BM23" s="49"/>
    </row>
    <row r="24" spans="65:65">
      <c r="BM24" s="49"/>
    </row>
    <row r="25" spans="65:65">
      <c r="BM25" s="49"/>
    </row>
    <row r="26" spans="65:65">
      <c r="BM26" s="49"/>
    </row>
    <row r="27" spans="65:65">
      <c r="BM27" s="49"/>
    </row>
    <row r="28" spans="65:65">
      <c r="BM28" s="49"/>
    </row>
    <row r="29" spans="65:65">
      <c r="BM29" s="49"/>
    </row>
    <row r="30" spans="65:65">
      <c r="BM30" s="49"/>
    </row>
    <row r="31" spans="65:65">
      <c r="BM31" s="49"/>
    </row>
    <row r="32" spans="65:65">
      <c r="BM32" s="49"/>
    </row>
    <row r="33" spans="65:65">
      <c r="BM33" s="49"/>
    </row>
    <row r="34" spans="65:65">
      <c r="BM34" s="49"/>
    </row>
    <row r="35" spans="65:65">
      <c r="BM35" s="49"/>
    </row>
    <row r="36" spans="65:65">
      <c r="BM36" s="49"/>
    </row>
    <row r="37" spans="65:65">
      <c r="BM37" s="49"/>
    </row>
    <row r="38" spans="65:65">
      <c r="BM38" s="49"/>
    </row>
    <row r="39" spans="65:65">
      <c r="BM39" s="49"/>
    </row>
    <row r="40" spans="65:65">
      <c r="BM40" s="49"/>
    </row>
    <row r="41" spans="65:65">
      <c r="BM41" s="49"/>
    </row>
    <row r="42" spans="65:65">
      <c r="BM42" s="49"/>
    </row>
    <row r="43" spans="65:65">
      <c r="BM43" s="49"/>
    </row>
    <row r="44" spans="65:65">
      <c r="BM44" s="49"/>
    </row>
    <row r="45" spans="65:65">
      <c r="BM45" s="49"/>
    </row>
    <row r="46" spans="65:65">
      <c r="BM46" s="49"/>
    </row>
    <row r="47" spans="65:65">
      <c r="BM47" s="49"/>
    </row>
    <row r="48" spans="65:65">
      <c r="BM48" s="49"/>
    </row>
    <row r="49" spans="65:65">
      <c r="BM49" s="49"/>
    </row>
    <row r="50" spans="65:65">
      <c r="BM50" s="49"/>
    </row>
    <row r="51" spans="65:65">
      <c r="BM51" s="49"/>
    </row>
    <row r="52" spans="65:65">
      <c r="BM52" s="49"/>
    </row>
    <row r="53" spans="65:65">
      <c r="BM53" s="49"/>
    </row>
    <row r="54" spans="65:65">
      <c r="BM54" s="49"/>
    </row>
    <row r="55" spans="65:65">
      <c r="BM55" s="49"/>
    </row>
    <row r="56" spans="65:65">
      <c r="BM56" s="49"/>
    </row>
    <row r="57" spans="65:65">
      <c r="BM57" s="49"/>
    </row>
    <row r="58" spans="65:65">
      <c r="BM58" s="49"/>
    </row>
    <row r="59" spans="65:65">
      <c r="BM59" s="49"/>
    </row>
    <row r="60" spans="65:65">
      <c r="BM60" s="49"/>
    </row>
    <row r="61" spans="65:65">
      <c r="BM61" s="49"/>
    </row>
    <row r="62" spans="65:65">
      <c r="BM62" s="49"/>
    </row>
    <row r="63" spans="65:65">
      <c r="BM63" s="49"/>
    </row>
    <row r="64" spans="65:65">
      <c r="BM64" s="49"/>
    </row>
    <row r="65" spans="65:65">
      <c r="BM65" s="49"/>
    </row>
    <row r="66" spans="65:65">
      <c r="BM66" s="49"/>
    </row>
    <row r="67" spans="65:65">
      <c r="BM67" s="50"/>
    </row>
    <row r="68" spans="65:65">
      <c r="BM68" s="51"/>
    </row>
    <row r="69" spans="65:65">
      <c r="BM69" s="51"/>
    </row>
    <row r="70" spans="65:65">
      <c r="BM70" s="51"/>
    </row>
    <row r="71" spans="65:65">
      <c r="BM71" s="51"/>
    </row>
    <row r="72" spans="65:65">
      <c r="BM72" s="51"/>
    </row>
    <row r="73" spans="65:65">
      <c r="BM73" s="51"/>
    </row>
    <row r="74" spans="65:65">
      <c r="BM74" s="51"/>
    </row>
    <row r="75" spans="65:65">
      <c r="BM75" s="51"/>
    </row>
    <row r="76" spans="65:65">
      <c r="BM76" s="51"/>
    </row>
    <row r="77" spans="65:65">
      <c r="BM77" s="51"/>
    </row>
    <row r="78" spans="65:65">
      <c r="BM78" s="51"/>
    </row>
    <row r="79" spans="65:65">
      <c r="BM79" s="51"/>
    </row>
    <row r="80" spans="65:65">
      <c r="BM80" s="51"/>
    </row>
    <row r="81" spans="65:65">
      <c r="BM81" s="51"/>
    </row>
    <row r="82" spans="65:65">
      <c r="BM82" s="51"/>
    </row>
    <row r="83" spans="65:65">
      <c r="BM83" s="51"/>
    </row>
    <row r="84" spans="65:65">
      <c r="BM84" s="51"/>
    </row>
    <row r="85" spans="65:65">
      <c r="BM85" s="51"/>
    </row>
    <row r="86" spans="65:65">
      <c r="BM86" s="51"/>
    </row>
    <row r="87" spans="65:65">
      <c r="BM87" s="51"/>
    </row>
    <row r="88" spans="65:65">
      <c r="BM88" s="51"/>
    </row>
    <row r="89" spans="65:65">
      <c r="BM89" s="51"/>
    </row>
    <row r="90" spans="65:65">
      <c r="BM90" s="51"/>
    </row>
    <row r="91" spans="65:65">
      <c r="BM91" s="51"/>
    </row>
    <row r="92" spans="65:65">
      <c r="BM92" s="51"/>
    </row>
    <row r="93" spans="65:65">
      <c r="BM93" s="51"/>
    </row>
    <row r="94" spans="65:65">
      <c r="BM94" s="51"/>
    </row>
    <row r="95" spans="65:65">
      <c r="BM95" s="51"/>
    </row>
    <row r="96" spans="65:65">
      <c r="BM96" s="51"/>
    </row>
    <row r="97" spans="65:65">
      <c r="BM97" s="51"/>
    </row>
    <row r="98" spans="65:65">
      <c r="BM98" s="51"/>
    </row>
    <row r="99" spans="65:65">
      <c r="BM99" s="51"/>
    </row>
    <row r="100" spans="65:65">
      <c r="BM100" s="51"/>
    </row>
    <row r="101" spans="65:65">
      <c r="BM101" s="51"/>
    </row>
  </sheetData>
  <dataConsolidate/>
  <conditionalFormatting sqref="B6:D7">
    <cfRule type="expression" dxfId="8" priority="3">
      <formula>AND($B6&lt;&gt;$B5,NOT(ISBLANK(INDIRECT(Anlyt_LabRefThisCol))))</formula>
    </cfRule>
  </conditionalFormatting>
  <conditionalFormatting sqref="C2:D13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Performance Gates</vt:lpstr>
      <vt:lpstr>Uncertainty &amp; Tolerance Limits</vt:lpstr>
      <vt:lpstr>Indicative Values</vt:lpstr>
      <vt:lpstr>Abbreviations</vt:lpstr>
      <vt:lpstr>Laboratory List</vt:lpstr>
      <vt:lpstr>Upscaled Metrics</vt:lpstr>
      <vt:lpstr>Fire Assay</vt:lpstr>
      <vt:lpstr>Fusion XRF</vt:lpstr>
      <vt:lpstr>Thermograv</vt:lpstr>
      <vt:lpstr>IRC</vt:lpstr>
      <vt:lpstr>Laser Ablation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</cp:lastModifiedBy>
  <cp:lastPrinted>2021-03-06T02:52:25Z</cp:lastPrinted>
  <dcterms:created xsi:type="dcterms:W3CDTF">2000-11-24T23:59:25Z</dcterms:created>
  <dcterms:modified xsi:type="dcterms:W3CDTF">2023-01-23T01:41:31Z</dcterms:modified>
</cp:coreProperties>
</file>