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231"/>
  <workbookPr defaultThemeVersion="124226"/>
  <mc:AlternateContent xmlns:mc="http://schemas.openxmlformats.org/markup-compatibility/2006">
    <mc:Choice Requires="x15">
      <x15ac:absPath xmlns:x15ac="http://schemas.microsoft.com/office/spreadsheetml/2010/11/ac" url="C:\DOC\tenis\"/>
    </mc:Choice>
  </mc:AlternateContent>
  <xr:revisionPtr revIDLastSave="0" documentId="13_ncr:1_{22BBD5C1-6F25-4113-9B4C-CE847430B580}" xr6:coauthVersionLast="47" xr6:coauthVersionMax="47" xr10:uidLastSave="{00000000-0000-0000-0000-000000000000}"/>
  <bookViews>
    <workbookView xWindow="-110" yWindow="-110" windowWidth="25820" windowHeight="15280" tabRatio="658" activeTab="3" xr2:uid="{00000000-000D-0000-FFFF-FFFF00000000}"/>
  </bookViews>
  <sheets>
    <sheet name="def" sheetId="19" r:id="rId1"/>
    <sheet name="tasks" sheetId="26" r:id="rId2"/>
    <sheet name="webs" sheetId="4" r:id="rId3"/>
    <sheet name="file" sheetId="8" r:id="rId4"/>
    <sheet name="tables" sheetId="22" r:id="rId5"/>
    <sheet name="columns" sheetId="21" r:id="rId6"/>
    <sheet name="insTables" sheetId="5" r:id="rId7"/>
    <sheet name="cols1" sheetId="16" r:id="rId8"/>
    <sheet name="trn1" sheetId="20" r:id="rId9"/>
    <sheet name="cnt" sheetId="18" r:id="rId10"/>
    <sheet name="AT2_calc" sheetId="14" r:id="rId1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61" i="14" l="1"/>
  <c r="M62" i="14"/>
  <c r="M63" i="14"/>
  <c r="M64" i="14"/>
  <c r="M65" i="14"/>
  <c r="M66" i="14"/>
  <c r="M67" i="14"/>
  <c r="M68" i="14"/>
  <c r="M60" i="14"/>
  <c r="L60" i="14"/>
  <c r="L61" i="14"/>
  <c r="L62" i="14"/>
  <c r="L63" i="14"/>
  <c r="L64" i="14"/>
  <c r="L65" i="14"/>
  <c r="L66" i="14"/>
  <c r="L67" i="14"/>
  <c r="L68" i="14"/>
  <c r="S14" i="21" l="1"/>
  <c r="T14" i="21"/>
  <c r="AI32" i="14" l="1"/>
  <c r="AI40" i="14"/>
  <c r="AI38" i="14"/>
  <c r="AI25" i="14"/>
  <c r="AI24" i="14"/>
  <c r="AI22" i="14"/>
  <c r="AI30" i="14"/>
  <c r="AI36" i="14"/>
  <c r="D36" i="14"/>
  <c r="D25" i="14"/>
  <c r="D24" i="14"/>
  <c r="D38" i="14"/>
  <c r="D40" i="14"/>
  <c r="D23" i="14"/>
  <c r="D32" i="14"/>
  <c r="D21" i="14"/>
  <c r="D30" i="14"/>
  <c r="D18" i="14"/>
  <c r="D29" i="14"/>
  <c r="D39" i="14"/>
  <c r="D28" i="14"/>
  <c r="D27" i="14"/>
  <c r="D16" i="14"/>
  <c r="D33" i="14"/>
  <c r="D20" i="14"/>
  <c r="D26" i="14"/>
  <c r="D37" i="14"/>
  <c r="D31" i="14"/>
  <c r="D17" i="14"/>
  <c r="D34" i="14"/>
  <c r="D14" i="14"/>
  <c r="D42" i="14"/>
  <c r="D48" i="14"/>
  <c r="D10" i="14"/>
  <c r="D43" i="14"/>
  <c r="D44" i="14"/>
  <c r="D47" i="14"/>
  <c r="D9" i="14"/>
  <c r="D19" i="14"/>
  <c r="D11" i="14"/>
  <c r="D46" i="14"/>
  <c r="D13" i="14"/>
  <c r="D35" i="14"/>
  <c r="D12" i="14"/>
  <c r="D15" i="14"/>
  <c r="D41" i="14"/>
  <c r="D45" i="14"/>
  <c r="D22" i="14"/>
  <c r="C36" i="14"/>
  <c r="C25" i="14"/>
  <c r="C24" i="14"/>
  <c r="C38" i="14"/>
  <c r="C40" i="14"/>
  <c r="C23" i="14"/>
  <c r="C32" i="14"/>
  <c r="C21" i="14"/>
  <c r="C30" i="14"/>
  <c r="C18" i="14"/>
  <c r="C29" i="14"/>
  <c r="C39" i="14"/>
  <c r="C28" i="14"/>
  <c r="C27" i="14"/>
  <c r="C16" i="14"/>
  <c r="C33" i="14"/>
  <c r="C20" i="14"/>
  <c r="C26" i="14"/>
  <c r="C37" i="14"/>
  <c r="C31" i="14"/>
  <c r="C17" i="14"/>
  <c r="C34" i="14"/>
  <c r="C14" i="14"/>
  <c r="C42" i="14"/>
  <c r="C48" i="14"/>
  <c r="C10" i="14"/>
  <c r="C43" i="14"/>
  <c r="C44" i="14"/>
  <c r="C47" i="14"/>
  <c r="C9" i="14"/>
  <c r="C19" i="14"/>
  <c r="C11" i="14"/>
  <c r="C46" i="14"/>
  <c r="C13" i="14"/>
  <c r="C35" i="14"/>
  <c r="C12" i="14"/>
  <c r="C15" i="14"/>
  <c r="C41" i="14"/>
  <c r="C45" i="14"/>
  <c r="C22" i="14"/>
  <c r="F32" i="14"/>
  <c r="F40" i="14"/>
  <c r="F38" i="14"/>
  <c r="F25" i="14"/>
  <c r="F24" i="14"/>
  <c r="F22" i="14"/>
  <c r="F30" i="14"/>
  <c r="F27" i="14"/>
  <c r="F23" i="14"/>
  <c r="F26" i="14"/>
  <c r="F39" i="14"/>
  <c r="F37" i="14"/>
  <c r="F29" i="14"/>
  <c r="F31" i="14"/>
  <c r="F33" i="14"/>
  <c r="F21" i="14"/>
  <c r="F28" i="14"/>
  <c r="F34" i="14"/>
  <c r="F43" i="14"/>
  <c r="F42" i="14"/>
  <c r="F44" i="14"/>
  <c r="F35" i="14"/>
  <c r="F46" i="14"/>
  <c r="F41" i="14"/>
  <c r="F16" i="14"/>
  <c r="F20" i="14"/>
  <c r="F45" i="14"/>
  <c r="F18" i="14"/>
  <c r="F17" i="14"/>
  <c r="F48" i="14"/>
  <c r="F10" i="14"/>
  <c r="F47" i="14"/>
  <c r="F9" i="14"/>
  <c r="F11" i="14"/>
  <c r="F13" i="14"/>
  <c r="F12" i="14"/>
  <c r="F15" i="14"/>
  <c r="F19" i="14"/>
  <c r="F14" i="14"/>
  <c r="F36" i="14"/>
  <c r="E32" i="14"/>
  <c r="E25" i="14"/>
  <c r="E40" i="14"/>
  <c r="E38" i="14"/>
  <c r="E30" i="14"/>
  <c r="E27" i="14"/>
  <c r="E24" i="14"/>
  <c r="E39" i="14"/>
  <c r="E22" i="14"/>
  <c r="E29" i="14"/>
  <c r="E31" i="14"/>
  <c r="E26" i="14"/>
  <c r="E37" i="14"/>
  <c r="E33" i="14"/>
  <c r="E28" i="14"/>
  <c r="E23" i="14"/>
  <c r="E34" i="14"/>
  <c r="E43" i="14"/>
  <c r="E42" i="14"/>
  <c r="E21" i="14"/>
  <c r="E35" i="14"/>
  <c r="E44" i="14"/>
  <c r="E46" i="14"/>
  <c r="E20" i="14"/>
  <c r="E18" i="14"/>
  <c r="E16" i="14"/>
  <c r="E41" i="14"/>
  <c r="E45" i="14"/>
  <c r="E17" i="14"/>
  <c r="E19" i="14"/>
  <c r="E48" i="14"/>
  <c r="E10" i="14"/>
  <c r="E47" i="14"/>
  <c r="E9" i="14"/>
  <c r="E11" i="14"/>
  <c r="E13" i="14"/>
  <c r="E12" i="14"/>
  <c r="E15" i="14"/>
  <c r="E14" i="14"/>
  <c r="E36" i="14"/>
  <c r="B38" i="14"/>
  <c r="B40" i="14"/>
  <c r="B25" i="14"/>
  <c r="B32" i="14"/>
  <c r="B18" i="14"/>
  <c r="B23" i="14"/>
  <c r="B16" i="14"/>
  <c r="B22" i="14"/>
  <c r="B30" i="14"/>
  <c r="B17" i="14"/>
  <c r="B48" i="14"/>
  <c r="B9" i="14"/>
  <c r="B24" i="14"/>
  <c r="B39" i="14"/>
  <c r="B27" i="14"/>
  <c r="B26" i="14"/>
  <c r="B29" i="14"/>
  <c r="B20" i="14"/>
  <c r="B10" i="14"/>
  <c r="B21" i="14"/>
  <c r="B47" i="14"/>
  <c r="B19" i="14"/>
  <c r="B13" i="14"/>
  <c r="B12" i="14"/>
  <c r="B31" i="14"/>
  <c r="B11" i="14"/>
  <c r="B15" i="14"/>
  <c r="B34" i="14"/>
  <c r="B14" i="14"/>
  <c r="B28" i="14"/>
  <c r="B33" i="14"/>
  <c r="B37" i="14"/>
  <c r="B42" i="14"/>
  <c r="B44" i="14"/>
  <c r="B43" i="14"/>
  <c r="B46" i="14"/>
  <c r="B35" i="14"/>
  <c r="B41" i="14"/>
  <c r="B45" i="14"/>
  <c r="B5" i="14"/>
  <c r="B4" i="14"/>
  <c r="B3" i="14"/>
  <c r="B36" i="14"/>
  <c r="G13" i="14" l="1"/>
  <c r="G33" i="14"/>
  <c r="G45" i="14"/>
  <c r="G47" i="14"/>
  <c r="G24" i="14"/>
  <c r="G18" i="14"/>
  <c r="G14" i="14"/>
  <c r="G35" i="14"/>
  <c r="G27" i="14"/>
  <c r="G36" i="14"/>
  <c r="G46" i="14"/>
  <c r="G21" i="14"/>
  <c r="G32" i="14"/>
  <c r="G34" i="14"/>
  <c r="G9" i="14"/>
  <c r="G16" i="14"/>
  <c r="G11" i="14"/>
  <c r="G40" i="14"/>
  <c r="G42" i="14"/>
  <c r="G29" i="14"/>
  <c r="G37" i="14"/>
  <c r="G12" i="14"/>
  <c r="G26" i="14"/>
  <c r="G22" i="14"/>
  <c r="G44" i="14"/>
  <c r="G17" i="14"/>
  <c r="G31" i="14"/>
  <c r="G38" i="14"/>
  <c r="G41" i="14"/>
  <c r="G28" i="14"/>
  <c r="G19" i="14"/>
  <c r="G39" i="14"/>
  <c r="G23" i="14"/>
  <c r="G43" i="14"/>
  <c r="G15" i="14"/>
  <c r="G10" i="14"/>
  <c r="G48" i="14"/>
  <c r="G25" i="14"/>
  <c r="G20" i="14"/>
  <c r="G30" i="14"/>
</calcChain>
</file>

<file path=xl/sharedStrings.xml><?xml version="1.0" encoding="utf-8"?>
<sst xmlns="http://schemas.openxmlformats.org/spreadsheetml/2006/main" count="2842" uniqueCount="1057">
  <si>
    <t>https://datahub.io/sports-data/atp-world-tour-tennis-data#resource-rankings_1973-2017</t>
  </si>
  <si>
    <t>tourney_order</t>
  </si>
  <si>
    <t>File</t>
  </si>
  <si>
    <t>Size</t>
  </si>
  <si>
    <t>Download</t>
  </si>
  <si>
    <t>tournaments_1877-2017_unindexed</t>
  </si>
  <si>
    <t>1MB</t>
  </si>
  <si>
    <t xml:space="preserve">csv (1MB) , json (4MB) </t>
  </si>
  <si>
    <t>match_scores_1877-1967_unindexed</t>
  </si>
  <si>
    <t>4MB</t>
  </si>
  <si>
    <t xml:space="preserve">csv (4MB) , json (13MB) </t>
  </si>
  <si>
    <t>match_scores_1968-1990_unindexed</t>
  </si>
  <si>
    <t>14MB</t>
  </si>
  <si>
    <t xml:space="preserve">csv (14MB) , json (48MB) </t>
  </si>
  <si>
    <t>match_scores_1991-2016_unindexed</t>
  </si>
  <si>
    <t>22MB</t>
  </si>
  <si>
    <t xml:space="preserve">csv (22MB) , json (67MB) </t>
  </si>
  <si>
    <t>match_scores_2017_unindexed</t>
  </si>
  <si>
    <t>901kB</t>
  </si>
  <si>
    <t xml:space="preserve">csv (901kB) , json (3MB) </t>
  </si>
  <si>
    <t>match_stats_1991-2016_unindexed</t>
  </si>
  <si>
    <t>18MB</t>
  </si>
  <si>
    <t xml:space="preserve">csv (18MB) , json (158MB) </t>
  </si>
  <si>
    <t>match_stats_2017_unindexed</t>
  </si>
  <si>
    <t>775kB</t>
  </si>
  <si>
    <t xml:space="preserve">csv (775kB) , json (7MB) </t>
  </si>
  <si>
    <t>rankings_1973-2017</t>
  </si>
  <si>
    <t>272MB</t>
  </si>
  <si>
    <t xml:space="preserve">csv (272MB) , json (886MB) </t>
  </si>
  <si>
    <t>player_overviews_unindexed</t>
  </si>
  <si>
    <t xml:space="preserve">csv (1MB) , json (5MB) </t>
  </si>
  <si>
    <t>atp-world-tour-tennis-data_zip</t>
  </si>
  <si>
    <t>256MB</t>
  </si>
  <si>
    <t xml:space="preserve">zip (256MB) </t>
  </si>
  <si>
    <t>tourney_year</t>
  </si>
  <si>
    <t>tourney_name</t>
  </si>
  <si>
    <t>tourney_id</t>
  </si>
  <si>
    <t>tourney_slug</t>
  </si>
  <si>
    <t>tourney_location</t>
  </si>
  <si>
    <t>tourney_dates</t>
  </si>
  <si>
    <t>tourney_month</t>
  </si>
  <si>
    <t>tourney_day</t>
  </si>
  <si>
    <t>tourney_singles_draw</t>
  </si>
  <si>
    <t>tourney_doubles_draw</t>
  </si>
  <si>
    <t>tourney_conditions</t>
  </si>
  <si>
    <t>tourney_surface</t>
  </si>
  <si>
    <t>tourney_fin_commit</t>
  </si>
  <si>
    <t>tourney_url_suffix</t>
  </si>
  <si>
    <t>singles_winner_name</t>
  </si>
  <si>
    <t>singles_winner_url</t>
  </si>
  <si>
    <t>singles_winner_player_slug</t>
  </si>
  <si>
    <t>singles_winner_player_id</t>
  </si>
  <si>
    <t>doubles_winner_1_name</t>
  </si>
  <si>
    <t>doubles_winner_1_url</t>
  </si>
  <si>
    <t>doubles_winner_1_player_slug</t>
  </si>
  <si>
    <t>doubles_winner_1_player_id</t>
  </si>
  <si>
    <t>doubles_winner_2_name</t>
  </si>
  <si>
    <t>doubles_winner_2_url</t>
  </si>
  <si>
    <t>doubles_winner_2_player_slug</t>
  </si>
  <si>
    <t>doubles_winner_2_player_id</t>
  </si>
  <si>
    <t>tourney_year_id</t>
  </si>
  <si>
    <t>Wimbledon</t>
  </si>
  <si>
    <t>1877.07.09</t>
  </si>
  <si>
    <t>Grass</t>
  </si>
  <si>
    <t>1877-540</t>
  </si>
  <si>
    <t>William Renshaw</t>
  </si>
  <si>
    <t>rg71</t>
  </si>
  <si>
    <t>winner_name</t>
  </si>
  <si>
    <t>loser_name</t>
  </si>
  <si>
    <t>winner_seed</t>
  </si>
  <si>
    <t>loser_seed</t>
  </si>
  <si>
    <t>Finals</t>
  </si>
  <si>
    <t>Semi-Finals</t>
  </si>
  <si>
    <t>Quarter-Finals</t>
  </si>
  <si>
    <t>Jim Courier</t>
  </si>
  <si>
    <t>c243</t>
  </si>
  <si>
    <t>Q</t>
  </si>
  <si>
    <t>Grigor Dimitrov</t>
  </si>
  <si>
    <t>d875</t>
  </si>
  <si>
    <t>Kei Nishikori</t>
  </si>
  <si>
    <t>n552</t>
  </si>
  <si>
    <t>Milos Raonic</t>
  </si>
  <si>
    <t>r975</t>
  </si>
  <si>
    <t>n409</t>
  </si>
  <si>
    <t>week_title</t>
  </si>
  <si>
    <t>week_year</t>
  </si>
  <si>
    <t>week_month</t>
  </si>
  <si>
    <t>week_day</t>
  </si>
  <si>
    <t>rank_text</t>
  </si>
  <si>
    <t>rank_number</t>
  </si>
  <si>
    <t>move_positions</t>
  </si>
  <si>
    <t>move_direction</t>
  </si>
  <si>
    <t>player_age</t>
  </si>
  <si>
    <t>ranking_points</t>
  </si>
  <si>
    <t>tourneys_played</t>
  </si>
  <si>
    <t>player_url</t>
  </si>
  <si>
    <t>player_slug</t>
  </si>
  <si>
    <t>player_id</t>
  </si>
  <si>
    <t>2017.11.20</t>
  </si>
  <si>
    <t>f324</t>
  </si>
  <si>
    <t>z355</t>
  </si>
  <si>
    <t>first_name</t>
  </si>
  <si>
    <t>last_name</t>
  </si>
  <si>
    <t>flag_code</t>
  </si>
  <si>
    <t>residence</t>
  </si>
  <si>
    <t>birthplace</t>
  </si>
  <si>
    <t>birthdate</t>
  </si>
  <si>
    <t>birth_year</t>
  </si>
  <si>
    <t>birth_month</t>
  </si>
  <si>
    <t>birth_day</t>
  </si>
  <si>
    <t>turned_pro</t>
  </si>
  <si>
    <t>weight_lbs</t>
  </si>
  <si>
    <t>weight_kg</t>
  </si>
  <si>
    <t>height_ft</t>
  </si>
  <si>
    <t>height_inches</t>
  </si>
  <si>
    <t>height_cm</t>
  </si>
  <si>
    <t>handedness</t>
  </si>
  <si>
    <t>backhand</t>
  </si>
  <si>
    <t>a002</t>
  </si>
  <si>
    <t>a001</t>
  </si>
  <si>
    <t>a006</t>
  </si>
  <si>
    <t>data get https://datahub.io/sports-data/atp-world-tour-tennis-data</t>
  </si>
  <si>
    <t>data info sports-data/atp-world-tour-tennis-data</t>
  </si>
  <si>
    <t>tree sports-data/atp-world-tour-tennis-data</t>
  </si>
  <si>
    <t>This dataset contains tennis data from the ATP World Tour website. The data is updated annually in October. The data contains ATP tournaments, match scores, match stats, rankings and players overview. The latest available data is for 2017.</t>
  </si>
  <si>
    <t>The dataset has 53 CSV files:</t>
  </si>
  <si>
    <t>├── 1_tournaments</t>
  </si>
  <si>
    <t>│   └── tournaments_1877-2017_UNINDEXED.csv</t>
  </si>
  <si>
    <t>├── 2_match_scores</t>
  </si>
  <si>
    <t>│   ├── match_scores_1877-1967_UNINDEXED.csv</t>
  </si>
  <si>
    <t>│   ├── match_scores_1968-1990_UNINDEXED.csv</t>
  </si>
  <si>
    <t>│   ├── match_scores_1991-2016_UNINDEXED.csv</t>
  </si>
  <si>
    <t>│   └── match_scores_2017_UNINDEXED.csv</t>
  </si>
  <si>
    <t>├── 3_match_stats</t>
  </si>
  <si>
    <t>│   ├── match_stats_1991-2016_UNINDEXED.csv</t>
  </si>
  <si>
    <t>│   └── match_stats_2017_UNINDEXED.csv</t>
  </si>
  <si>
    <t>├── 4_rankings</t>
  </si>
  <si>
    <t>│   ├── rankings_1973.csv</t>
  </si>
  <si>
    <t>│   ├── rankings_1974.csv</t>
  </si>
  <si>
    <t>│   ├── rankings_1975.csv</t>
  </si>
  <si>
    <t>│   ├── rankings_1976.csv</t>
  </si>
  <si>
    <t>│   ├── rankings_1977.csv</t>
  </si>
  <si>
    <t>│   ├── rankings_1978.csv</t>
  </si>
  <si>
    <t>│   ├── rankings_1979.csv</t>
  </si>
  <si>
    <t>│   ├── rankings_1980.csv</t>
  </si>
  <si>
    <t>│   ├── rankings_1981.csv</t>
  </si>
  <si>
    <t>│   ├── rankings_1982.csv</t>
  </si>
  <si>
    <t>│   ├── rankings_1983.csv</t>
  </si>
  <si>
    <t>│   ├── rankings_1984.csv</t>
  </si>
  <si>
    <t>│   ├── rankings_1985.csv</t>
  </si>
  <si>
    <t>│   ├── rankings_1986.csv</t>
  </si>
  <si>
    <t>│   ├── rankings_1987.csv</t>
  </si>
  <si>
    <t>│   ├── rankings_1988.csv</t>
  </si>
  <si>
    <t>│   ├── rankings_1989.csv</t>
  </si>
  <si>
    <t>│   ├── rankings_1990.csv</t>
  </si>
  <si>
    <t>│   ├── rankings_1991.csv</t>
  </si>
  <si>
    <t>│   ├── rankings_1992.csv</t>
  </si>
  <si>
    <t>│   ├── rankings_1993.csv</t>
  </si>
  <si>
    <t>│   ├── rankings_1994.csv</t>
  </si>
  <si>
    <t>│   ├── rankings_1995.csv</t>
  </si>
  <si>
    <t>│   ├── rankings_1996.csv</t>
  </si>
  <si>
    <t>│   ├── rankings_1997.csv</t>
  </si>
  <si>
    <t>│   ├── rankings_1998.csv</t>
  </si>
  <si>
    <t>│   ├── rankings_1999.csv</t>
  </si>
  <si>
    <t>│   ├── rankings_2000.csv</t>
  </si>
  <si>
    <t>│   ├── rankings_2001.csv</t>
  </si>
  <si>
    <t>│   ├── rankings_2002.csv</t>
  </si>
  <si>
    <t>│   ├── rankings_2003.csv</t>
  </si>
  <si>
    <t>│   ├── rankings_2004.csv</t>
  </si>
  <si>
    <t>│   ├── rankings_2005.csv</t>
  </si>
  <si>
    <t>│   ├── rankings_2006.csv</t>
  </si>
  <si>
    <t>│   ├── rankings_2007.csv</t>
  </si>
  <si>
    <t>│   ├── rankings_2008.csv</t>
  </si>
  <si>
    <t>│   ├── rankings_2009.csv</t>
  </si>
  <si>
    <t>│   ├── rankings_2010.csv</t>
  </si>
  <si>
    <t>│   ├── rankings_2011.csv</t>
  </si>
  <si>
    <t>│   ├── rankings_2012.csv</t>
  </si>
  <si>
    <t>│   ├── rankings_2013.csv</t>
  </si>
  <si>
    <t>│   ├── rankings_2014.csv</t>
  </si>
  <si>
    <t>│   ├── rankings_2015.csv</t>
  </si>
  <si>
    <t>│   ├── rankings_2016.csv</t>
  </si>
  <si>
    <t>│   └── rankings_2017.csv</t>
  </si>
  <si>
    <t>└── 5_players</t>
  </si>
  <si>
    <t xml:space="preserve">    └── player_overviews_UNINDEXED.csv</t>
  </si>
  <si>
    <t>cnt</t>
  </si>
  <si>
    <t>US Open</t>
  </si>
  <si>
    <t>Australian Open</t>
  </si>
  <si>
    <t>us-open</t>
  </si>
  <si>
    <t>Type</t>
  </si>
  <si>
    <t>null</t>
  </si>
  <si>
    <t>min</t>
  </si>
  <si>
    <t>max</t>
  </si>
  <si>
    <t>distnct</t>
  </si>
  <si>
    <t>Abierto Mexicano de Tenis Mifel presentado por Cinemex</t>
  </si>
  <si>
    <t>Zurich</t>
  </si>
  <si>
    <t>acapulco</t>
  </si>
  <si>
    <t>zurich</t>
  </si>
  <si>
    <t>2017.11.12</t>
  </si>
  <si>
    <t>Hard</t>
  </si>
  <si>
    <t>Clay</t>
  </si>
  <si>
    <t>Carpet</t>
  </si>
  <si>
    <t/>
  </si>
  <si>
    <t>Zeljko Franulovic</t>
  </si>
  <si>
    <t>/en/scores/archive/acapulco/807/1993/results</t>
  </si>
  <si>
    <t>/en/scores/archive/zurich/810/1982/results</t>
  </si>
  <si>
    <t>ID</t>
  </si>
  <si>
    <t>2017-891</t>
  </si>
  <si>
    <t>z442</t>
  </si>
  <si>
    <t>a-allen</t>
  </si>
  <si>
    <t>zu-mei-lin</t>
  </si>
  <si>
    <t>AHO</t>
  </si>
  <si>
    <t>1973.08.23</t>
  </si>
  <si>
    <t>https://github.com/JeffSackmann/tennis_atp</t>
  </si>
  <si>
    <t>https://www.ultimatetennisstatistics.com/playerProfile?playerId=2338&amp;tab=timeline</t>
  </si>
  <si>
    <t>tDH_Rankings_1973-2017</t>
  </si>
  <si>
    <t>tDH_Player_overviews</t>
  </si>
  <si>
    <t>ct_Player1_4DH_RankWeek</t>
  </si>
  <si>
    <t>mktbl_ct_Player1_4DH_RankWeek</t>
  </si>
  <si>
    <t>tDH_Tournaments_1877_2017</t>
  </si>
  <si>
    <t>ct_Player1_4DH_WinTrnmt</t>
  </si>
  <si>
    <t>b_Player_DH</t>
  </si>
  <si>
    <t>mIns_b_Player_DH</t>
  </si>
  <si>
    <t>mtch3</t>
  </si>
  <si>
    <t>1_R</t>
  </si>
  <si>
    <t>1_O</t>
  </si>
  <si>
    <t>2_OR</t>
  </si>
  <si>
    <t>3_OWR</t>
  </si>
  <si>
    <t>2_OW</t>
  </si>
  <si>
    <t>2017.10.30</t>
  </si>
  <si>
    <t>draw_avg</t>
  </si>
  <si>
    <t>London</t>
  </si>
  <si>
    <t>Aircel Chennai Open</t>
  </si>
  <si>
    <t>Winston-Salem Open</t>
  </si>
  <si>
    <t>aix-en-provence</t>
  </si>
  <si>
    <t>Indian Wells Masters</t>
  </si>
  <si>
    <t>wkp_Trn_Name</t>
  </si>
  <si>
    <t>wkp_Trn_Type</t>
  </si>
  <si>
    <t>wkp_Trn_Week</t>
  </si>
  <si>
    <t>wkp_Trn_Surface</t>
  </si>
  <si>
    <t>wkp_Trn_City</t>
  </si>
  <si>
    <t>wkp_Trn_Country</t>
  </si>
  <si>
    <t>wkp_Trn_Prize</t>
  </si>
  <si>
    <t>surface1</t>
  </si>
  <si>
    <t>location1</t>
  </si>
  <si>
    <t>trnNname1</t>
  </si>
  <si>
    <t>https://www.atptour.com/en/rankings/singles</t>
  </si>
  <si>
    <t>toCopy_ATP_ranking_1w</t>
  </si>
  <si>
    <t>a_Player</t>
  </si>
  <si>
    <t>atp_WkRank_t100</t>
  </si>
  <si>
    <t>prevRkDt</t>
  </si>
  <si>
    <t>EndYrWDay</t>
  </si>
  <si>
    <t>weekday2</t>
  </si>
  <si>
    <t>aRankDate</t>
  </si>
  <si>
    <t>YearEnd</t>
  </si>
  <si>
    <t>https://www.atptour.com/en/players/david-ferrer/f401/player-activity?year=all</t>
  </si>
  <si>
    <t>Plyr</t>
  </si>
  <si>
    <t>PlayerName</t>
  </si>
  <si>
    <t>GS_W</t>
  </si>
  <si>
    <t>GS_Finals</t>
  </si>
  <si>
    <t>cntWinTrnmt</t>
  </si>
  <si>
    <t>rank_best</t>
  </si>
  <si>
    <t>points_max</t>
  </si>
  <si>
    <t>t1</t>
  </si>
  <si>
    <t>t3</t>
  </si>
  <si>
    <t>t10</t>
  </si>
  <si>
    <t>t30</t>
  </si>
  <si>
    <t>eoyT1</t>
  </si>
  <si>
    <t>eoyT3</t>
  </si>
  <si>
    <t>eoyT10</t>
  </si>
  <si>
    <t>eoyT30</t>
  </si>
  <si>
    <t>dob</t>
  </si>
  <si>
    <t>cnt_rnkWk</t>
  </si>
  <si>
    <t>GS_TitlesSpan</t>
  </si>
  <si>
    <t>YrRnk_first</t>
  </si>
  <si>
    <t>YrRnk_last</t>
  </si>
  <si>
    <t>1.RogFedr</t>
  </si>
  <si>
    <t>Roger Federer</t>
  </si>
  <si>
    <t>2003–2018 (16)</t>
  </si>
  <si>
    <t>1.RafNadl</t>
  </si>
  <si>
    <t>Rafael Nadal</t>
  </si>
  <si>
    <t>2005–2018 (14)</t>
  </si>
  <si>
    <t>1.NovDjok</t>
  </si>
  <si>
    <t>Novak Djokovic</t>
  </si>
  <si>
    <t>d643</t>
  </si>
  <si>
    <t>2008–2019 (12)</t>
  </si>
  <si>
    <t>...IvLend</t>
  </si>
  <si>
    <t>Ivan Lendl</t>
  </si>
  <si>
    <t>l018</t>
  </si>
  <si>
    <t>1984–1990 (7)</t>
  </si>
  <si>
    <t>...PetSam</t>
  </si>
  <si>
    <t>Pete Sampras</t>
  </si>
  <si>
    <t>s402</t>
  </si>
  <si>
    <t>1990–2002 (13)</t>
  </si>
  <si>
    <t>.._RodLav</t>
  </si>
  <si>
    <t>Rod Laver</t>
  </si>
  <si>
    <t>l058</t>
  </si>
  <si>
    <t>1960–1969 (10)</t>
  </si>
  <si>
    <t>...BjoBor</t>
  </si>
  <si>
    <t>Bjorn Borg</t>
  </si>
  <si>
    <t>b058</t>
  </si>
  <si>
    <t>1974–1981 (8)</t>
  </si>
  <si>
    <t>._KenRos</t>
  </si>
  <si>
    <t>Ken Rosewall</t>
  </si>
  <si>
    <t>r075</t>
  </si>
  <si>
    <t>1953–1972 (20)</t>
  </si>
  <si>
    <t>...JimCon</t>
  </si>
  <si>
    <t>Jimmy Connors</t>
  </si>
  <si>
    <t>c044</t>
  </si>
  <si>
    <t>1974–1983 (10)</t>
  </si>
  <si>
    <t>...AndAga</t>
  </si>
  <si>
    <t>Andre Agassi</t>
  </si>
  <si>
    <t>a092</t>
  </si>
  <si>
    <t>1992–2003 (12)</t>
  </si>
  <si>
    <t>_RoyEmer</t>
  </si>
  <si>
    <t>Roy Emerson</t>
  </si>
  <si>
    <t>e030</t>
  </si>
  <si>
    <t>1961–1967 (7)</t>
  </si>
  <si>
    <t>te54</t>
  </si>
  <si>
    <t>Bill Tilden</t>
  </si>
  <si>
    <t>1920–1930 (11)</t>
  </si>
  <si>
    <t>ci73</t>
  </si>
  <si>
    <t>Jack Crawford</t>
  </si>
  <si>
    <t>1933–1935 (3)</t>
  </si>
  <si>
    <t>...JohMcE</t>
  </si>
  <si>
    <t>John McEnroe</t>
  </si>
  <si>
    <t>m047</t>
  </si>
  <si>
    <t>1979–1984 (6)</t>
  </si>
  <si>
    <t>...AndMur</t>
  </si>
  <si>
    <t>Andy Murray</t>
  </si>
  <si>
    <t>mc10</t>
  </si>
  <si>
    <t>2012–2016 (5)</t>
  </si>
  <si>
    <t>..StefEdb</t>
  </si>
  <si>
    <t>Stefan Edberg</t>
  </si>
  <si>
    <t>e004</t>
  </si>
  <si>
    <t>1985–1992 (8)</t>
  </si>
  <si>
    <t>..MatWil</t>
  </si>
  <si>
    <t>Mats Wilander</t>
  </si>
  <si>
    <t>w023</t>
  </si>
  <si>
    <t>1982–1988 (7)</t>
  </si>
  <si>
    <t>...BorBec</t>
  </si>
  <si>
    <t>Boris Becker</t>
  </si>
  <si>
    <t>b028</t>
  </si>
  <si>
    <t>1985–1996 (12)</t>
  </si>
  <si>
    <t>._JoNewc</t>
  </si>
  <si>
    <t>John Newcombe</t>
  </si>
  <si>
    <t>n044</t>
  </si>
  <si>
    <t>1967–1975 (9)</t>
  </si>
  <si>
    <t>pi74</t>
  </si>
  <si>
    <t>Fred Perry</t>
  </si>
  <si>
    <t>1933–1936 (4)</t>
  </si>
  <si>
    <t>..GuilVil</t>
  </si>
  <si>
    <t>Guillermo Vilas</t>
  </si>
  <si>
    <t>v028</t>
  </si>
  <si>
    <t>1977–1979 (3)</t>
  </si>
  <si>
    <t>1881–1889 (9)</t>
  </si>
  <si>
    <t>s129</t>
  </si>
  <si>
    <t>Fred Stolle</t>
  </si>
  <si>
    <t>1965–1966 (2)</t>
  </si>
  <si>
    <t>s248</t>
  </si>
  <si>
    <t>Frank Sedgman</t>
  </si>
  <si>
    <t>1949–1952 (4)</t>
  </si>
  <si>
    <t>d531</t>
  </si>
  <si>
    <t>Jaroslav Drobny</t>
  </si>
  <si>
    <t>1951–1954 (4)</t>
  </si>
  <si>
    <t>..JimCour</t>
  </si>
  <si>
    <t>1991–1993 (3)</t>
  </si>
  <si>
    <t>bp59</t>
  </si>
  <si>
    <t>Don Budge</t>
  </si>
  <si>
    <t>1937–1938 (2)</t>
  </si>
  <si>
    <t>f113</t>
  </si>
  <si>
    <t>Neale Fraser</t>
  </si>
  <si>
    <t>1959–1960 (2)</t>
  </si>
  <si>
    <t>..PatRaft</t>
  </si>
  <si>
    <t>Patrick Rafter</t>
  </si>
  <si>
    <t>r255</t>
  </si>
  <si>
    <t>1997–1998 (2)</t>
  </si>
  <si>
    <t>4_NicPietr</t>
  </si>
  <si>
    <t>Nicola Pietrangeli</t>
  </si>
  <si>
    <t>..ThoMus</t>
  </si>
  <si>
    <t>Thomas Muster</t>
  </si>
  <si>
    <t>m099</t>
  </si>
  <si>
    <t>..MicChng</t>
  </si>
  <si>
    <t>Michael Chang</t>
  </si>
  <si>
    <t>c274</t>
  </si>
  <si>
    <t>..AndyRod</t>
  </si>
  <si>
    <t>Andy Roddick</t>
  </si>
  <si>
    <t>r485</t>
  </si>
  <si>
    <t>..KeiNish</t>
  </si>
  <si>
    <t>.GrDimit</t>
  </si>
  <si>
    <t>.MiRaon</t>
  </si>
  <si>
    <t>..AlexZver</t>
  </si>
  <si>
    <t>Alexander Zverev</t>
  </si>
  <si>
    <t>.SebGrosj</t>
  </si>
  <si>
    <t>Sebastien Grosjean</t>
  </si>
  <si>
    <t>g379</t>
  </si>
  <si>
    <t>.AlRamVin</t>
  </si>
  <si>
    <t>Albert Ramos-Vinolas</t>
  </si>
  <si>
    <t>r772</t>
  </si>
  <si>
    <t>.DaMedv</t>
  </si>
  <si>
    <t>Daniil Medvedev</t>
  </si>
  <si>
    <t>mm58</t>
  </si>
  <si>
    <t>a</t>
  </si>
  <si>
    <t>GS</t>
  </si>
  <si>
    <t>tAll</t>
  </si>
  <si>
    <t>eoyT</t>
  </si>
  <si>
    <t>All</t>
  </si>
  <si>
    <t>rk1</t>
  </si>
  <si>
    <t>rk2</t>
  </si>
  <si>
    <t>pts1</t>
  </si>
  <si>
    <t>pts2</t>
  </si>
  <si>
    <t>aa</t>
  </si>
  <si>
    <t>AT2points</t>
  </si>
  <si>
    <t>atp2_TopWk</t>
  </si>
  <si>
    <t>atp2_recent</t>
  </si>
  <si>
    <t>recent1_rnk</t>
  </si>
  <si>
    <t>eoy2018_pts</t>
  </si>
  <si>
    <t>Tomas Berdych</t>
  </si>
  <si>
    <t>Nikola Pilic</t>
  </si>
  <si>
    <t>4_AshCoop</t>
  </si>
  <si>
    <t>Aaron Krickstein</t>
  </si>
  <si>
    <t>Lukas Rosol</t>
  </si>
  <si>
    <t>z254</t>
  </si>
  <si>
    <t>tierAT</t>
  </si>
  <si>
    <t>http://www.tennisabstract.com/cgi-bin/player.cgi?p=DavidFerrer&amp;f=ACareerqqs00&amp;view=events</t>
  </si>
  <si>
    <t>AtpTour-1Plyr</t>
  </si>
  <si>
    <t>inWebAP_Trnm</t>
  </si>
  <si>
    <t>load11_inWebAP_Trnm</t>
  </si>
  <si>
    <t>stgWebAP_Trnm</t>
  </si>
  <si>
    <t>inWebAP_Match</t>
  </si>
  <si>
    <t>load12_inWebAP_Match</t>
  </si>
  <si>
    <t>stgWebAP_Match</t>
  </si>
  <si>
    <t>inWebAP_PlyrEvntPrize</t>
  </si>
  <si>
    <t>load13_inWebAP_PlyrEvtPrize</t>
  </si>
  <si>
    <t>stgWebAP_PlyrEvntPrize</t>
  </si>
  <si>
    <t>Website</t>
  </si>
  <si>
    <t>Excel Tab</t>
  </si>
  <si>
    <t>manual copy into temp table</t>
  </si>
  <si>
    <t>load Query</t>
  </si>
  <si>
    <t>Date</t>
  </si>
  <si>
    <t>Name</t>
  </si>
  <si>
    <t>Short Text</t>
  </si>
  <si>
    <t>Byte</t>
  </si>
  <si>
    <t>Double</t>
  </si>
  <si>
    <t>Integer</t>
  </si>
  <si>
    <t>GSlam_W</t>
  </si>
  <si>
    <t>GSlam_Finals</t>
  </si>
  <si>
    <t>Long Integer</t>
  </si>
  <si>
    <t>cntry3</t>
  </si>
  <si>
    <t>YrStart</t>
  </si>
  <si>
    <t>RkW_t1</t>
  </si>
  <si>
    <t>RkW_t3</t>
  </si>
  <si>
    <t>RkW_t10</t>
  </si>
  <si>
    <t>RkW_t30</t>
  </si>
  <si>
    <t>Career_WL</t>
  </si>
  <si>
    <t>TitlesAtp</t>
  </si>
  <si>
    <t>PrizeMoney</t>
  </si>
  <si>
    <t>Master1K_Titles</t>
  </si>
  <si>
    <t>rnkDate</t>
  </si>
  <si>
    <t>aRank</t>
  </si>
  <si>
    <t>aPoints</t>
  </si>
  <si>
    <t>aRkTrnyPlayed</t>
  </si>
  <si>
    <t>ageRnk</t>
  </si>
  <si>
    <t>plyrCntry</t>
  </si>
  <si>
    <t>insDate</t>
  </si>
  <si>
    <t>player_name2</t>
  </si>
  <si>
    <t>name_eng</t>
  </si>
  <si>
    <t>name_wkpd</t>
  </si>
  <si>
    <t>TrnWinDt_first</t>
  </si>
  <si>
    <t>TrnWinDt_last</t>
  </si>
  <si>
    <t>plyrsg_ovrvw</t>
  </si>
  <si>
    <t>plyrsg_WinTrn</t>
  </si>
  <si>
    <t>plyrsg_RkWk</t>
  </si>
  <si>
    <t>Long Text</t>
  </si>
  <si>
    <t>wkRnk_first</t>
  </si>
  <si>
    <t>wkRnk_last</t>
  </si>
  <si>
    <t>points_avg</t>
  </si>
  <si>
    <t>rank_worst</t>
  </si>
  <si>
    <t>trny_sum</t>
  </si>
  <si>
    <t>trny1Yrmax</t>
  </si>
  <si>
    <t>age1min</t>
  </si>
  <si>
    <t>age2max</t>
  </si>
  <si>
    <t>cnt_DH</t>
  </si>
  <si>
    <t>year_1min</t>
  </si>
  <si>
    <t>year_2max</t>
  </si>
  <si>
    <t>wkp_Trn_Start_2019</t>
  </si>
  <si>
    <t>FlagH</t>
  </si>
  <si>
    <t>isMatch</t>
  </si>
  <si>
    <t>Trnm_Full</t>
  </si>
  <si>
    <t>RoundOf</t>
  </si>
  <si>
    <t>OppRank</t>
  </si>
  <si>
    <t>Opponent</t>
  </si>
  <si>
    <t>W_L</t>
  </si>
  <si>
    <t>Score</t>
  </si>
  <si>
    <t>isPlyrEvent</t>
  </si>
  <si>
    <t>PlyrEarn</t>
  </si>
  <si>
    <t>isTrnm</t>
  </si>
  <si>
    <t>Trnm1</t>
  </si>
  <si>
    <t>Trnm2</t>
  </si>
  <si>
    <t>Trnm3</t>
  </si>
  <si>
    <t>TotalFinanComit</t>
  </si>
  <si>
    <t>TrnmDt</t>
  </si>
  <si>
    <t>TrnmFull</t>
  </si>
  <si>
    <t>Player1Nm</t>
  </si>
  <si>
    <t>Plyr1</t>
  </si>
  <si>
    <t>Trnm_Dt_Strt</t>
  </si>
  <si>
    <t>Plyr2</t>
  </si>
  <si>
    <t>ins_Dt</t>
  </si>
  <si>
    <t>TrnmDtStrt</t>
  </si>
  <si>
    <t>PointsEarn</t>
  </si>
  <si>
    <t>AtpRankTrnm</t>
  </si>
  <si>
    <t>MoneyPlyrTrnm</t>
  </si>
  <si>
    <t>TrnmF_TrnName1Loc2</t>
  </si>
  <si>
    <t>TrnmF_TrnName1</t>
  </si>
  <si>
    <t>TrnmF_TrnLoc2</t>
  </si>
  <si>
    <t>TrnmF_Dt_StrtEnd</t>
  </si>
  <si>
    <t>Trnm_Dt_End</t>
  </si>
  <si>
    <t>Trnm_In_Out</t>
  </si>
  <si>
    <t>Trnm_Surf</t>
  </si>
  <si>
    <t>Trnm_SGL</t>
  </si>
  <si>
    <t>ins_dt</t>
  </si>
  <si>
    <t>in1Plyr</t>
  </si>
  <si>
    <t>o</t>
  </si>
  <si>
    <t>Table</t>
  </si>
  <si>
    <t>#1</t>
  </si>
  <si>
    <t>#2</t>
  </si>
  <si>
    <t>Index</t>
  </si>
  <si>
    <t>PK</t>
  </si>
  <si>
    <t>unique</t>
  </si>
  <si>
    <t>idx</t>
  </si>
  <si>
    <t>b_Trnmt</t>
  </si>
  <si>
    <t>DateRankW</t>
  </si>
  <si>
    <t>RowCnt</t>
  </si>
  <si>
    <t>stgWebLoad_temp_1Plyr</t>
  </si>
  <si>
    <t>ak1</t>
  </si>
  <si>
    <t>inWebMatch</t>
  </si>
  <si>
    <t>ak2</t>
  </si>
  <si>
    <t>tenis_db_big_tables.mdb</t>
  </si>
  <si>
    <t>SourceTable</t>
  </si>
  <si>
    <t>req</t>
  </si>
  <si>
    <t>r</t>
  </si>
  <si>
    <t>comment</t>
  </si>
  <si>
    <t>calc</t>
  </si>
  <si>
    <t>1849-01-09</t>
  </si>
  <si>
    <t>FK</t>
  </si>
  <si>
    <t>max cnt</t>
  </si>
  <si>
    <t>z452</t>
  </si>
  <si>
    <t>9.LarStefnk</t>
  </si>
  <si>
    <t>1877-07-09</t>
  </si>
  <si>
    <t>Round of 32</t>
  </si>
  <si>
    <t>Round of 16</t>
  </si>
  <si>
    <t>Round of 64</t>
  </si>
  <si>
    <t>Round of 128</t>
  </si>
  <si>
    <t>Round Robin</t>
  </si>
  <si>
    <t>1st Round Qualifying</t>
  </si>
  <si>
    <t>2nd Round Qualifying</t>
  </si>
  <si>
    <t>3rd Round Qualifying</t>
  </si>
  <si>
    <t>Olympic Bronze</t>
  </si>
  <si>
    <t>3rd/4th Place Match</t>
  </si>
  <si>
    <t>W</t>
  </si>
  <si>
    <t>L</t>
  </si>
  <si>
    <t>(DEF)</t>
  </si>
  <si>
    <t>98 98 64</t>
  </si>
  <si>
    <t>A. Bassford</t>
  </si>
  <si>
    <t>Zvonimir Babic</t>
  </si>
  <si>
    <t>A$97,500</t>
  </si>
  <si>
    <t>ATP 250</t>
  </si>
  <si>
    <t>ATP World Tour</t>
  </si>
  <si>
    <t>SGL 0 DBL 0</t>
  </si>
  <si>
    <t>SGL 96 DBL 48</t>
  </si>
  <si>
    <t>I Carpet</t>
  </si>
  <si>
    <t>O Hard</t>
  </si>
  <si>
    <t>£10,514,000</t>
  </si>
  <si>
    <t>A$9,609,870</t>
  </si>
  <si>
    <t>AachenAachen, Germany</t>
  </si>
  <si>
    <t>ZurichZurich</t>
  </si>
  <si>
    <t>Abierto Mexicano Telcel presentado por HSBCAcapulco</t>
  </si>
  <si>
    <t>Zurich WCTZurich</t>
  </si>
  <si>
    <t xml:space="preserve"> AK, U.S.A.</t>
  </si>
  <si>
    <t xml:space="preserve"> Yug.</t>
  </si>
  <si>
    <t xml:space="preserve"> Aviv, Israel1978.10.16</t>
  </si>
  <si>
    <t>2009.09.14 - 2009.09.20</t>
  </si>
  <si>
    <t>2019.02.25</t>
  </si>
  <si>
    <t>I</t>
  </si>
  <si>
    <t>O</t>
  </si>
  <si>
    <t>0 </t>
  </si>
  <si>
    <t>Acapulco, Mexico</t>
  </si>
  <si>
    <t>A$22,624,000</t>
  </si>
  <si>
    <t>pk</t>
  </si>
  <si>
    <t>switch_Trnm_Full_pairs</t>
  </si>
  <si>
    <t>valid_switch_Trnm_Full_pairs</t>
  </si>
  <si>
    <t>valid_Trnm_Full_noPlayerMatches</t>
  </si>
  <si>
    <t>valid_switch_TrnmFull_2upd_Match</t>
  </si>
  <si>
    <r>
      <t>Tennis</t>
    </r>
    <r>
      <rPr>
        <sz val="11"/>
        <color rgb="FF222222"/>
        <rFont val="Arial"/>
        <family val="2"/>
      </rPr>
      <t> is a </t>
    </r>
    <r>
      <rPr>
        <sz val="11"/>
        <color rgb="FF0B0080"/>
        <rFont val="Arial"/>
        <family val="2"/>
      </rPr>
      <t>racket sport</t>
    </r>
    <r>
      <rPr>
        <sz val="11"/>
        <color rgb="FF222222"/>
        <rFont val="Arial"/>
        <family val="2"/>
      </rPr>
      <t> that can be played individually against a single opponent (</t>
    </r>
    <r>
      <rPr>
        <sz val="11"/>
        <color rgb="FF0B0080"/>
        <rFont val="Arial"/>
        <family val="2"/>
      </rPr>
      <t>singles</t>
    </r>
    <r>
      <rPr>
        <sz val="11"/>
        <color rgb="FF222222"/>
        <rFont val="Arial"/>
        <family val="2"/>
      </rPr>
      <t>) or between two teams of two players each (</t>
    </r>
    <r>
      <rPr>
        <sz val="11"/>
        <color rgb="FF0B0080"/>
        <rFont val="Arial"/>
        <family val="2"/>
      </rPr>
      <t>doubles</t>
    </r>
    <r>
      <rPr>
        <sz val="11"/>
        <color rgb="FF222222"/>
        <rFont val="Arial"/>
        <family val="2"/>
      </rPr>
      <t>).</t>
    </r>
  </si>
  <si>
    <t>Individual</t>
  </si>
  <si>
    <t>single opponent</t>
  </si>
  <si>
    <t>Player</t>
  </si>
  <si>
    <t>tournament</t>
  </si>
  <si>
    <t>tennis match</t>
  </si>
  <si>
    <t>According to how well a person does in sanctioned play, a player is given a rating that is adjusted periodically to maintain competitive matches.</t>
  </si>
  <si>
    <t>a player is given a rating</t>
  </si>
  <si>
    <t>competitive matches</t>
  </si>
  <si>
    <t xml:space="preserve">National Tennis Rating Program (NTRP), which rates players between 1.0 and 7.0 in 1/2 point increments. </t>
  </si>
  <si>
    <t>Average club players under this system would rate 3.0–4.5 while world class players would be 7.0 on this scale.</t>
  </si>
  <si>
    <t>considered to be the most prestigious tennis events</t>
  </si>
  <si>
    <t>held annually and comprise, in chronological order</t>
  </si>
  <si>
    <t>Event</t>
  </si>
  <si>
    <r>
      <t xml:space="preserve">they also carry larger </t>
    </r>
    <r>
      <rPr>
        <b/>
        <sz val="11"/>
        <color rgb="FF222222"/>
        <rFont val="Arial"/>
        <family val="2"/>
      </rPr>
      <t>prize funds</t>
    </r>
    <r>
      <rPr>
        <sz val="11"/>
        <color rgb="FF222222"/>
        <rFont val="Arial"/>
        <family val="2"/>
      </rPr>
      <t xml:space="preserve"> than any other </t>
    </r>
    <r>
      <rPr>
        <b/>
        <sz val="11"/>
        <color rgb="FF222222"/>
        <rFont val="Arial"/>
        <family val="2"/>
      </rPr>
      <t>tour event</t>
    </r>
    <r>
      <rPr>
        <sz val="11"/>
        <color rgb="FF222222"/>
        <rFont val="Arial"/>
        <family val="2"/>
      </rPr>
      <t xml:space="preserve"> and are worth double the number of </t>
    </r>
    <r>
      <rPr>
        <b/>
        <sz val="11"/>
        <color rgb="FF222222"/>
        <rFont val="Arial"/>
        <family val="2"/>
      </rPr>
      <t>ranking points</t>
    </r>
    <r>
      <rPr>
        <sz val="11"/>
        <color rgb="FF222222"/>
        <rFont val="Arial"/>
        <family val="2"/>
      </rPr>
      <t xml:space="preserve"> to the champion than in the </t>
    </r>
    <r>
      <rPr>
        <b/>
        <sz val="11"/>
        <color rgb="FF222222"/>
        <rFont val="Arial"/>
        <family val="2"/>
      </rPr>
      <t>next echelon of tournaments</t>
    </r>
  </si>
  <si>
    <t>group of nine tournaments that form the second-highest echelon in men's tennis</t>
  </si>
  <si>
    <t>countries hosting events</t>
  </si>
  <si>
    <r>
      <t xml:space="preserve">The </t>
    </r>
    <r>
      <rPr>
        <b/>
        <sz val="11"/>
        <color rgb="FF222222"/>
        <rFont val="Arial"/>
        <family val="2"/>
      </rPr>
      <t>Challenger Tour</t>
    </r>
    <r>
      <rPr>
        <sz val="11"/>
        <color rgb="FF222222"/>
        <rFont val="Arial"/>
        <family val="2"/>
      </rPr>
      <t xml:space="preserve"> for men is the lowest level of tournament administered by the ATP. It is composed of about 150 events</t>
    </r>
  </si>
  <si>
    <r>
      <t xml:space="preserve">Below the Challenger Tour are the </t>
    </r>
    <r>
      <rPr>
        <b/>
        <sz val="11"/>
        <color rgb="FF222222"/>
        <rFont val="Arial"/>
        <family val="2"/>
      </rPr>
      <t>Futures tournaments</t>
    </r>
    <r>
      <rPr>
        <sz val="11"/>
        <color rgb="FF222222"/>
        <rFont val="Arial"/>
        <family val="2"/>
      </rPr>
      <t>, events on the </t>
    </r>
    <r>
      <rPr>
        <sz val="11"/>
        <color rgb="FF0B0080"/>
        <rFont val="Arial"/>
        <family val="2"/>
      </rPr>
      <t>ITF Men's Circuit</t>
    </r>
    <r>
      <rPr>
        <sz val="11"/>
        <color rgb="FF222222"/>
        <rFont val="Arial"/>
        <family val="2"/>
      </rPr>
      <t>. These tournaments also contribute towards a player's </t>
    </r>
    <r>
      <rPr>
        <sz val="11"/>
        <color rgb="FF0B0080"/>
        <rFont val="Arial"/>
        <family val="2"/>
      </rPr>
      <t>ATP rankings</t>
    </r>
    <r>
      <rPr>
        <sz val="11"/>
        <color rgb="FF222222"/>
        <rFont val="Arial"/>
        <family val="2"/>
      </rPr>
      <t> points.</t>
    </r>
  </si>
  <si>
    <r>
      <t xml:space="preserve">The </t>
    </r>
    <r>
      <rPr>
        <b/>
        <sz val="11"/>
        <color rgb="FF222222"/>
        <rFont val="Arial"/>
        <family val="2"/>
      </rPr>
      <t>third and fourth tier of men's tennis tournaments</t>
    </r>
    <r>
      <rPr>
        <sz val="11"/>
        <color rgb="FF222222"/>
        <rFont val="Arial"/>
        <family val="2"/>
      </rPr>
      <t xml:space="preserve"> are formed by the </t>
    </r>
    <r>
      <rPr>
        <sz val="11"/>
        <color rgb="FF0B0080"/>
        <rFont val="Arial"/>
        <family val="2"/>
      </rPr>
      <t>ATP World Tour 500 series</t>
    </r>
    <r>
      <rPr>
        <sz val="11"/>
        <color rgb="FF222222"/>
        <rFont val="Arial"/>
        <family val="2"/>
      </rPr>
      <t>, consisting of 11 tournaments, and the </t>
    </r>
    <r>
      <rPr>
        <sz val="11"/>
        <color rgb="FF0B0080"/>
        <rFont val="Arial"/>
        <family val="2"/>
      </rPr>
      <t>ATP World Tour 250 series</t>
    </r>
    <r>
      <rPr>
        <sz val="11"/>
        <color rgb="FF222222"/>
        <rFont val="Arial"/>
        <family val="2"/>
      </rPr>
      <t> with 40 tournaments</t>
    </r>
  </si>
  <si>
    <t>Professional players</t>
  </si>
  <si>
    <t>Greatest male players</t>
  </si>
  <si>
    <t>who was the greatest male singles player of all time</t>
  </si>
  <si>
    <t>ATP Champions' Race (or ATP Rankings Race To London): ATP point ranking system that starts at the beginning of the year and by the end of the year mirrors the ATP entry system ranking.</t>
  </si>
  <si>
    <t>A player's Entry System ranking is different from his or her Race ranking, which is reset to zero at the beginning of each year. A player carries points and the associated Entry ranking continuously unless those points are lost at a tournament at which the player had previously earned them.</t>
  </si>
  <si>
    <t>protected ranking ("PR"): Players injured for a minimum of six months can ask for a protected ranking, which is based on his or her average ranking during the first three months of his or her injury. The player can use his or her protected ranking to enter tournaments' main draws or qualifying</t>
  </si>
  <si>
    <t>rankings: A hierarchical listing of players based on their recent achievements.</t>
  </si>
  <si>
    <t>rating: A system used by national tennis organizations to group players of comparable skills. The rating of players is dependent on their match record.</t>
  </si>
  <si>
    <t>NTRP rating: National Tennis Rating Program rating; system used in the United States to rank players on a scale from 1 to 7, with 1 being an absolute beginner and 7 a touring pro</t>
  </si>
  <si>
    <t>upset: The defeat of a high-ranked player by a lower-ranked player</t>
  </si>
  <si>
    <r>
      <t xml:space="preserve">Each </t>
    </r>
    <r>
      <rPr>
        <b/>
        <sz val="11"/>
        <color rgb="FF222222"/>
        <rFont val="Arial"/>
        <family val="2"/>
      </rPr>
      <t>event</t>
    </r>
    <r>
      <rPr>
        <sz val="11"/>
        <color rgb="FF222222"/>
        <rFont val="Arial"/>
        <family val="2"/>
      </rPr>
      <t xml:space="preserve"> is held annually, and a win at one of these events is worth 1000 ranking points</t>
    </r>
  </si>
  <si>
    <t>Match</t>
  </si>
  <si>
    <t>Rating</t>
  </si>
  <si>
    <t>Ranking</t>
  </si>
  <si>
    <t>Points</t>
  </si>
  <si>
    <t>Tournament</t>
  </si>
  <si>
    <r>
      <rPr>
        <b/>
        <sz val="8"/>
        <color theme="1"/>
        <rFont val="Arial"/>
        <family val="2"/>
      </rPr>
      <t>Player</t>
    </r>
    <r>
      <rPr>
        <sz val="8"/>
        <color theme="1"/>
        <rFont val="Arial"/>
        <family val="2"/>
      </rPr>
      <t xml:space="preserve"> has a </t>
    </r>
    <r>
      <rPr>
        <b/>
        <sz val="8"/>
        <color theme="1"/>
        <rFont val="Arial"/>
        <family val="2"/>
      </rPr>
      <t>Match</t>
    </r>
    <r>
      <rPr>
        <sz val="8"/>
        <color theme="1"/>
        <rFont val="Arial"/>
        <family val="2"/>
      </rPr>
      <t xml:space="preserve"> against </t>
    </r>
    <r>
      <rPr>
        <b/>
        <sz val="8"/>
        <color theme="1"/>
        <rFont val="Arial"/>
        <family val="2"/>
      </rPr>
      <t>Opponent</t>
    </r>
    <r>
      <rPr>
        <sz val="8"/>
        <color theme="1"/>
        <rFont val="Arial"/>
        <family val="2"/>
      </rPr>
      <t xml:space="preserve"> player</t>
    </r>
  </si>
  <si>
    <r>
      <rPr>
        <b/>
        <sz val="8"/>
        <color theme="1"/>
        <rFont val="Arial"/>
        <family val="2"/>
      </rPr>
      <t>Match</t>
    </r>
    <r>
      <rPr>
        <sz val="8"/>
        <color theme="1"/>
        <rFont val="Arial"/>
        <family val="2"/>
      </rPr>
      <t xml:space="preserve"> is played as part of an </t>
    </r>
    <r>
      <rPr>
        <b/>
        <sz val="8"/>
        <color theme="1"/>
        <rFont val="Arial"/>
        <family val="2"/>
      </rPr>
      <t>Event</t>
    </r>
  </si>
  <si>
    <r>
      <t xml:space="preserve">Players receive </t>
    </r>
    <r>
      <rPr>
        <b/>
        <sz val="8"/>
        <color theme="1"/>
        <rFont val="Arial"/>
        <family val="2"/>
      </rPr>
      <t>payment</t>
    </r>
    <r>
      <rPr>
        <sz val="8"/>
        <color theme="1"/>
        <rFont val="Arial"/>
        <family val="2"/>
      </rPr>
      <t xml:space="preserve"> for their </t>
    </r>
    <r>
      <rPr>
        <b/>
        <sz val="8"/>
        <color theme="1"/>
        <rFont val="Arial"/>
        <family val="2"/>
      </rPr>
      <t>performance</t>
    </r>
  </si>
  <si>
    <r>
      <t xml:space="preserve">Tournament </t>
    </r>
    <r>
      <rPr>
        <b/>
        <sz val="8"/>
        <color theme="1"/>
        <rFont val="Arial"/>
        <family val="2"/>
      </rPr>
      <t>Event</t>
    </r>
    <r>
      <rPr>
        <sz val="8"/>
        <color theme="1"/>
        <rFont val="Arial"/>
        <family val="2"/>
      </rPr>
      <t xml:space="preserve"> is anual occurence of a </t>
    </r>
    <r>
      <rPr>
        <b/>
        <sz val="8"/>
        <color theme="1"/>
        <rFont val="Arial"/>
        <family val="2"/>
      </rPr>
      <t>tournament</t>
    </r>
  </si>
  <si>
    <r>
      <t xml:space="preserve">To </t>
    </r>
    <r>
      <rPr>
        <b/>
        <u/>
        <sz val="8"/>
        <color theme="1"/>
        <rFont val="Arial"/>
        <family val="2"/>
      </rPr>
      <t>win</t>
    </r>
    <r>
      <rPr>
        <sz val="8"/>
        <color theme="1"/>
        <rFont val="Arial"/>
        <family val="2"/>
      </rPr>
      <t xml:space="preserve"> a match in tennis, a player must win the majority of prescribed sets. A </t>
    </r>
    <r>
      <rPr>
        <b/>
        <sz val="8"/>
        <color theme="1"/>
        <rFont val="Arial"/>
        <family val="2"/>
      </rPr>
      <t>match consists</t>
    </r>
    <r>
      <rPr>
        <sz val="8"/>
        <color theme="1"/>
        <rFont val="Arial"/>
        <family val="2"/>
      </rPr>
      <t xml:space="preserve"> of best of three </t>
    </r>
    <r>
      <rPr>
        <b/>
        <sz val="8"/>
        <color theme="1"/>
        <rFont val="Arial"/>
        <family val="2"/>
      </rPr>
      <t>sets</t>
    </r>
  </si>
  <si>
    <r>
      <rPr>
        <b/>
        <sz val="8"/>
        <color theme="1"/>
        <rFont val="Arial"/>
        <family val="2"/>
      </rPr>
      <t>Match</t>
    </r>
    <r>
      <rPr>
        <sz val="8"/>
        <color theme="1"/>
        <rFont val="Arial"/>
        <family val="2"/>
      </rPr>
      <t xml:space="preserve"> is played as part of an official </t>
    </r>
    <r>
      <rPr>
        <b/>
        <sz val="8"/>
        <color theme="1"/>
        <rFont val="Arial"/>
        <family val="2"/>
      </rPr>
      <t>tournament</t>
    </r>
    <r>
      <rPr>
        <sz val="8"/>
        <color theme="1"/>
        <rFont val="Arial"/>
        <family val="2"/>
      </rPr>
      <t>.</t>
    </r>
  </si>
  <si>
    <r>
      <t xml:space="preserve">Players are </t>
    </r>
    <r>
      <rPr>
        <b/>
        <sz val="8"/>
        <color theme="1"/>
        <rFont val="Arial"/>
        <family val="2"/>
      </rPr>
      <t>Participants</t>
    </r>
    <r>
      <rPr>
        <sz val="8"/>
        <color theme="1"/>
        <rFont val="Arial"/>
        <family val="2"/>
      </rPr>
      <t xml:space="preserve"> in a </t>
    </r>
    <r>
      <rPr>
        <b/>
        <sz val="8"/>
        <color theme="1"/>
        <rFont val="Arial"/>
        <family val="2"/>
      </rPr>
      <t>Tournament</t>
    </r>
  </si>
  <si>
    <t>records</t>
  </si>
  <si>
    <t>Table Name - staging (input)</t>
  </si>
  <si>
    <t>ak3</t>
  </si>
  <si>
    <t>novak-djokovic</t>
  </si>
  <si>
    <t>Table Name</t>
  </si>
  <si>
    <t>aaron-cortes%20alcaraz</t>
  </si>
  <si>
    <t>Data Type</t>
  </si>
  <si>
    <t>PK Column</t>
  </si>
  <si>
    <t>Hist_Date1</t>
  </si>
  <si>
    <t>loadCheck_inWebAP_Match_check</t>
  </si>
  <si>
    <t>mIns_atp_WkRank_t100</t>
  </si>
  <si>
    <t>mIns_atp_WkRank_t100_skipWeek</t>
  </si>
  <si>
    <t>mktbl_ct_Player1_4DH_WinTrnmt</t>
  </si>
  <si>
    <t>mUpd_atp_WkRank_t100</t>
  </si>
  <si>
    <t>mUpd_stgWebAP_Match_Plyr2_upd</t>
  </si>
  <si>
    <t>Plyr_recent_rnk</t>
  </si>
  <si>
    <t>Plyr_sumAll_AT2points_calc</t>
  </si>
  <si>
    <t>Plyr_sumAll_AT2points_update</t>
  </si>
  <si>
    <t>slct_a_Player</t>
  </si>
  <si>
    <t>slct_atp_WkRank_t100</t>
  </si>
  <si>
    <t>slct_b_Player_DH</t>
  </si>
  <si>
    <t>slct_b_Player_DH_topPlyr</t>
  </si>
  <si>
    <t>slct_ct_Player1_4DH_RankWeek</t>
  </si>
  <si>
    <t>slct_stgWebAP_Match</t>
  </si>
  <si>
    <t>slct_stgWebAP_Match_2b</t>
  </si>
  <si>
    <t>slct_stgWebAP_Match_Plyr2AsPlyr1_check</t>
  </si>
  <si>
    <t>slct_stgWebAP_PlyrEvntPrize</t>
  </si>
  <si>
    <t>slct_tDH_Player</t>
  </si>
  <si>
    <t>slct_tDH_Player_overviews</t>
  </si>
  <si>
    <t>slct_tDH_Rankings_1973-2017</t>
  </si>
  <si>
    <t>sum_atpWkRankt100_Player</t>
  </si>
  <si>
    <t>sum_atpWkRankt100_PlyrYrEnd</t>
  </si>
  <si>
    <t>sum_atpWkRankt100_rnkDt</t>
  </si>
  <si>
    <t>sum_Plyr_stgWebAP_Match</t>
  </si>
  <si>
    <t>sum_Plyr_stgWebAP_Match_All1</t>
  </si>
  <si>
    <t>sum_Plyr_stgWebAP_Match_Plyr2_WL</t>
  </si>
  <si>
    <t>sum_Plyr_stgWebAP_PlyrEvntPrize</t>
  </si>
  <si>
    <t>sum_TrnmFull_stgPlyrPrize_Trnm</t>
  </si>
  <si>
    <t>sum_TrnmFull_stgWebAP_Match</t>
  </si>
  <si>
    <t>sum_TrnName1_stgWebAP_Trnm</t>
  </si>
  <si>
    <t>sumAgg_Tournament_AllCmbnd</t>
  </si>
  <si>
    <t>sumQ_tDH_Player</t>
  </si>
  <si>
    <t>sumQ_tourney1</t>
  </si>
  <si>
    <t>temp_PlayerId</t>
  </si>
  <si>
    <t>temp1</t>
  </si>
  <si>
    <t>tPlyr_sumAll_AT2points_calc</t>
  </si>
  <si>
    <t>ttt_sum_atp_WkRank_t100</t>
  </si>
  <si>
    <t>ttt_sum_atp_WkRank_t100_YrEnd</t>
  </si>
  <si>
    <t>tWebAgg_Player_GS_count</t>
  </si>
  <si>
    <t>valid_Player_atpWkRankt100</t>
  </si>
  <si>
    <t>valid_switch_TrnmFull_2upd_TrnPrise</t>
  </si>
  <si>
    <t>xDel_Player_b_Player_DH</t>
  </si>
  <si>
    <t>xDel_Player_ct_Player1_4DH_RankWeek</t>
  </si>
  <si>
    <t>xDel_Player_tDH_Rankings_1973-2017</t>
  </si>
  <si>
    <t>xDel_Player_tDH_Tournaments_1877_2017</t>
  </si>
  <si>
    <t>xDel_WkRnk_tDH_Rankings_1973-2017</t>
  </si>
  <si>
    <t>ymIns_atp_WkRank_t100_DH</t>
  </si>
  <si>
    <t>min Date</t>
  </si>
  <si>
    <t>max Date</t>
  </si>
  <si>
    <t>old name: a_Playeratp_WkRank_t104)</t>
  </si>
  <si>
    <t>distinct</t>
  </si>
  <si>
    <t>Rows</t>
  </si>
  <si>
    <t>c(12)</t>
  </si>
  <si>
    <t>int</t>
  </si>
  <si>
    <t>_slug</t>
  </si>
  <si>
    <t>RankDate</t>
  </si>
  <si>
    <t>RkDtQ</t>
  </si>
  <si>
    <t>c(50)</t>
  </si>
  <si>
    <t>Player Name</t>
  </si>
  <si>
    <t xml:space="preserve">  (update Rank Date)</t>
  </si>
  <si>
    <t xml:space="preserve">   (SET stgWebAP_Match.Plyr2 = "7.GilSchallr"</t>
  </si>
  <si>
    <t>AachenAachen, Germany1991.10.28 - 1991.11.03</t>
  </si>
  <si>
    <t>ZurichZurich, Switzerland1977.12.26</t>
  </si>
  <si>
    <t>63 64</t>
  </si>
  <si>
    <t>64 64</t>
  </si>
  <si>
    <t>63 62</t>
  </si>
  <si>
    <t>60 41 (RET)</t>
  </si>
  <si>
    <t>676 62 57</t>
  </si>
  <si>
    <t>765 36 36 36</t>
  </si>
  <si>
    <t>ATP 500</t>
  </si>
  <si>
    <t>ATP Masters 1000</t>
  </si>
  <si>
    <t>SGL 32 DBL 16</t>
  </si>
  <si>
    <t>SGL 4 DBL 1</t>
  </si>
  <si>
    <t>SGL 64 DBL 32</t>
  </si>
  <si>
    <t>SGL 10 DBL 0</t>
  </si>
  <si>
    <t>I Clay</t>
  </si>
  <si>
    <t>I Hard</t>
  </si>
  <si>
    <t>O Clay</t>
  </si>
  <si>
    <t>O </t>
  </si>
  <si>
    <t>O Carpet</t>
  </si>
  <si>
    <t>O Clay</t>
  </si>
  <si>
    <t>O Grass</t>
  </si>
  <si>
    <t>32 </t>
  </si>
  <si>
    <t>4 </t>
  </si>
  <si>
    <t>64 </t>
  </si>
  <si>
    <t>128</t>
  </si>
  <si>
    <t>56 </t>
  </si>
  <si>
    <t>28 </t>
  </si>
  <si>
    <t>48 </t>
  </si>
  <si>
    <t>32</t>
  </si>
  <si>
    <t>inWebAP_Match + inWebAP_Trnm</t>
  </si>
  <si>
    <r>
      <t>copy into Excel --</t>
    </r>
    <r>
      <rPr>
        <b/>
        <sz val="8"/>
        <color theme="1"/>
        <rFont val="Arial"/>
        <family val="2"/>
      </rPr>
      <t xml:space="preserve"> tenis_tournaments1_.xlsx</t>
    </r>
  </si>
  <si>
    <t>JS_atp_player</t>
  </si>
  <si>
    <t>JS_player_id</t>
  </si>
  <si>
    <t>JS_atp_match</t>
  </si>
  <si>
    <t>surface</t>
  </si>
  <si>
    <t>draw_size</t>
  </si>
  <si>
    <t>tourney_level</t>
  </si>
  <si>
    <t>tourney_date</t>
  </si>
  <si>
    <t>match_num</t>
  </si>
  <si>
    <t>winner_id</t>
  </si>
  <si>
    <t>winner_entry</t>
  </si>
  <si>
    <t>winner_hand</t>
  </si>
  <si>
    <t>winner_ht</t>
  </si>
  <si>
    <t>winner_ioc</t>
  </si>
  <si>
    <t>winner_age</t>
  </si>
  <si>
    <t>loser_id</t>
  </si>
  <si>
    <t>loser_entry</t>
  </si>
  <si>
    <t>loser_hand</t>
  </si>
  <si>
    <t>loser_ht</t>
  </si>
  <si>
    <t>loser_ioc</t>
  </si>
  <si>
    <t>loser_age</t>
  </si>
  <si>
    <t>score</t>
  </si>
  <si>
    <t>best_of</t>
  </si>
  <si>
    <t>round</t>
  </si>
  <si>
    <t>minutes</t>
  </si>
  <si>
    <t>w_ace</t>
  </si>
  <si>
    <t>w_df</t>
  </si>
  <si>
    <t>w_svpt</t>
  </si>
  <si>
    <t>w_1stIn</t>
  </si>
  <si>
    <t>w_1stWon</t>
  </si>
  <si>
    <t>w_2ndWon</t>
  </si>
  <si>
    <t>w_SvGms</t>
  </si>
  <si>
    <t>w_bpSaved</t>
  </si>
  <si>
    <t>w_bpFaced</t>
  </si>
  <si>
    <t>l_ace</t>
  </si>
  <si>
    <t>l_df</t>
  </si>
  <si>
    <t>l_svpt</t>
  </si>
  <si>
    <t>l_1stIn</t>
  </si>
  <si>
    <t>l_1stWon</t>
  </si>
  <si>
    <t>l_2ndWon</t>
  </si>
  <si>
    <t>l_SvGms</t>
  </si>
  <si>
    <t>l_bpSaved</t>
  </si>
  <si>
    <t>l_bpFaced</t>
  </si>
  <si>
    <t>winner_rank</t>
  </si>
  <si>
    <t>winner_rank_points</t>
  </si>
  <si>
    <t>loser_rank</t>
  </si>
  <si>
    <t>loser_rank_points</t>
  </si>
  <si>
    <t>2016-M-DC-2016-WG-M-GER-CZE-01</t>
  </si>
  <si>
    <t>Davis Cup WG R1: GER vs CZE</t>
  </si>
  <si>
    <t>D</t>
  </si>
  <si>
    <t>R</t>
  </si>
  <si>
    <t>CZE</t>
  </si>
  <si>
    <t>GER</t>
  </si>
  <si>
    <t>7-6(6) 1-6 4-6 7-6(5) 6-4</t>
  </si>
  <si>
    <t>RR</t>
  </si>
  <si>
    <t>6-2 6-3 6-1</t>
  </si>
  <si>
    <t>2016-M006</t>
  </si>
  <si>
    <t>M</t>
  </si>
  <si>
    <t>ESP</t>
  </si>
  <si>
    <t>6-7(8) 6-0 7-5</t>
  </si>
  <si>
    <t>R16</t>
  </si>
  <si>
    <t>distnct_2yr</t>
  </si>
  <si>
    <t>null_2yr</t>
  </si>
  <si>
    <t>ex1</t>
  </si>
  <si>
    <t>ex2</t>
  </si>
  <si>
    <t>ex3</t>
  </si>
  <si>
    <t>1968-2016</t>
  </si>
  <si>
    <t>2023-M-DC-2023-WG2-PO-TUN-CYP-01</t>
  </si>
  <si>
    <t>Quebec City</t>
  </si>
  <si>
    <t>A</t>
  </si>
  <si>
    <t>cnt1</t>
  </si>
  <si>
    <t>G</t>
  </si>
  <si>
    <t>F</t>
  </si>
  <si>
    <t xml:space="preserve">- For men: 'G' = Grand Slams, 'M' = Masters 1000s, 'A' = other tour-level events, 'C' = Challengers, 'S' = Satellites/ITFs, 'F' = Tour finals and other season-ending events, and 'D' = Davis Cup </t>
  </si>
  <si>
    <t>Grand Slams</t>
  </si>
  <si>
    <t>Masters 1000s</t>
  </si>
  <si>
    <t>Davis Cup</t>
  </si>
  <si>
    <t xml:space="preserve"> finals and other season-ending events</t>
  </si>
  <si>
    <t>other tour-level events</t>
  </si>
  <si>
    <t>WC</t>
  </si>
  <si>
    <t>LL</t>
  </si>
  <si>
    <t>PR</t>
  </si>
  <si>
    <t>SE</t>
  </si>
  <si>
    <t>ALT</t>
  </si>
  <si>
    <t>wild card</t>
  </si>
  <si>
    <t>qualifier</t>
  </si>
  <si>
    <t>lucky loser</t>
  </si>
  <si>
    <t>protected ranking</t>
  </si>
  <si>
    <t>YUG</t>
  </si>
  <si>
    <t>num</t>
  </si>
  <si>
    <t>W/O</t>
  </si>
  <si>
    <t>6-7(5) 7-6(5) 7-6(6) 6-7(2) 16-14</t>
  </si>
  <si>
    <t>R32</t>
  </si>
  <si>
    <t>R64</t>
  </si>
  <si>
    <t>QF</t>
  </si>
  <si>
    <t>R128</t>
  </si>
  <si>
    <t>SF</t>
  </si>
  <si>
    <t>BR</t>
  </si>
  <si>
    <t>ER</t>
  </si>
  <si>
    <t>pk1</t>
  </si>
  <si>
    <t>https://www.ultimatetennisstatistics.com/tournament?tournamentId=470&amp;tab=events</t>
  </si>
  <si>
    <t>tenis_JS_source</t>
  </si>
  <si>
    <t>ATP Tennis Rankings, Results, and Stats</t>
  </si>
  <si>
    <t>This contains my master ATP player file, historical rankings, results, and match stats.</t>
  </si>
  <si>
    <t>The player file columns are player_id, first_name, last_name, hand, birth_date, country_code, height (cm).</t>
  </si>
  <si>
    <t>Ranking_ATP</t>
  </si>
  <si>
    <t>The columns for the ranking files are ranking_date, ranking, player_id, ranking_points (where available).</t>
  </si>
  <si>
    <t>ATP rankings are mostly complete from 1985 to the present. 1982 is missing, and rankings from 1973-1984 are only intermittent.</t>
  </si>
  <si>
    <t>Results and stats: There are up to three files per season: One for tour-level main draw matches (e.g. 'atp_matches_2014.csv'), one for tour-level qualifying and challenger main-draw matches, and one for futures matches.</t>
  </si>
  <si>
    <t>Most of the columns in the results files are self-explanatory. I've also included a matches_data_dictionary.txt file to spell things out a bit more.</t>
  </si>
  <si>
    <t>To make the results files easier for more people to use, I've included a fair bit of redundancy with the biographical and ranking files: each row contains several columns of biographical information, along with ranking and ranking points, for both players. Ranking data, as well as age, are as of tourney_date, which is almost always the Monday at or near the beginning of the event.</t>
  </si>
  <si>
    <t>ord_exel</t>
  </si>
  <si>
    <t>Trnm_cd</t>
  </si>
  <si>
    <t>Event_cd</t>
  </si>
  <si>
    <t>Trnm_Date</t>
  </si>
  <si>
    <t>Trnm_yr</t>
  </si>
  <si>
    <t>Trnm_Event_Name</t>
  </si>
  <si>
    <t>Trnm_type1</t>
  </si>
  <si>
    <t>Trnm_type2</t>
  </si>
  <si>
    <t>Trnm_atp_points</t>
  </si>
  <si>
    <t>maxPntsPlyr</t>
  </si>
  <si>
    <t>Trnm_city</t>
  </si>
  <si>
    <t>Trnm_country</t>
  </si>
  <si>
    <t>Trnm_surface</t>
  </si>
  <si>
    <t>Trnm_draw</t>
  </si>
  <si>
    <t>Trnm_sets</t>
  </si>
  <si>
    <t>JS_tourney_id</t>
  </si>
  <si>
    <t>JS_date</t>
  </si>
  <si>
    <t>JS_Event_Name</t>
  </si>
  <si>
    <t>DH_Trnm_Full</t>
  </si>
  <si>
    <t>DH_date</t>
  </si>
  <si>
    <t>sTierAT</t>
  </si>
  <si>
    <t>S_540-Wmb_1877</t>
  </si>
  <si>
    <t>S_540-Wmb</t>
  </si>
  <si>
    <t>_Major</t>
  </si>
  <si>
    <t>England</t>
  </si>
  <si>
    <t>WimbledonLondon, Great Britain1877.07.09 - 1877.07.19</t>
  </si>
  <si>
    <t>E_7696_nxt_2023</t>
  </si>
  <si>
    <t>E_7696_nxt</t>
  </si>
  <si>
    <t>NextGen Finals</t>
  </si>
  <si>
    <t>NG_Finals</t>
  </si>
  <si>
    <t>Jeddah</t>
  </si>
  <si>
    <t>Saudi Arabia</t>
  </si>
  <si>
    <t>5</t>
  </si>
  <si>
    <t>2023-7696</t>
  </si>
  <si>
    <t>45257</t>
  </si>
  <si>
    <t>trnmMtch2</t>
  </si>
  <si>
    <t>len1_len</t>
  </si>
  <si>
    <t>S_560-UsO</t>
  </si>
  <si>
    <t>S_580-AuO</t>
  </si>
  <si>
    <t>S_520-FrO</t>
  </si>
  <si>
    <t>B_319-Ktz</t>
  </si>
  <si>
    <t>C_414-Ger</t>
  </si>
  <si>
    <t>M_416-Itl</t>
  </si>
  <si>
    <t>M_422-Cin</t>
  </si>
  <si>
    <t>B_0314-Sui</t>
  </si>
  <si>
    <t>A_426</t>
  </si>
  <si>
    <t>A_651</t>
  </si>
  <si>
    <t>A_3c</t>
  </si>
  <si>
    <t>A_1a</t>
  </si>
  <si>
    <t>A_2b</t>
  </si>
  <si>
    <t>A_4d</t>
  </si>
  <si>
    <t>B_4c</t>
  </si>
  <si>
    <t>_y1Finals</t>
  </si>
  <si>
    <t>A_2t</t>
  </si>
  <si>
    <t>_y2Finals</t>
  </si>
  <si>
    <t>A_2a</t>
  </si>
  <si>
    <t>A_3d</t>
  </si>
  <si>
    <t>_Olympics</t>
  </si>
  <si>
    <t>A_3b</t>
  </si>
  <si>
    <t>ATP WT</t>
  </si>
  <si>
    <t>ATP 1000</t>
  </si>
  <si>
    <t>name_first</t>
  </si>
  <si>
    <t>name_last</t>
  </si>
  <si>
    <t>hand</t>
  </si>
  <si>
    <t>JS_dob</t>
  </si>
  <si>
    <t>ioc</t>
  </si>
  <si>
    <t>height</t>
  </si>
  <si>
    <t>JS_wikidata_id</t>
  </si>
  <si>
    <t>JS_full_name</t>
  </si>
  <si>
    <t>Nikola</t>
  </si>
  <si>
    <t>Pilic</t>
  </si>
  <si>
    <t>19390827</t>
  </si>
  <si>
    <t>CRO</t>
  </si>
  <si>
    <t>191</t>
  </si>
  <si>
    <t>Q452365</t>
  </si>
  <si>
    <t>U</t>
  </si>
  <si>
    <t>Q100166719</t>
  </si>
  <si>
    <t>Q102191659</t>
  </si>
  <si>
    <t xml:space="preserve"> </t>
  </si>
  <si>
    <t xml:space="preserve"> Moore</t>
  </si>
  <si>
    <t xml:space="preserve"> Davis</t>
  </si>
  <si>
    <t xml:space="preserve"> Patterson</t>
  </si>
  <si>
    <t xml:space="preserve"> Richards</t>
  </si>
  <si>
    <t xml:space="preserve"> Thompson</t>
  </si>
  <si>
    <t xml:space="preserve"> Wayne</t>
  </si>
  <si>
    <t>A Ferguson</t>
  </si>
  <si>
    <t>Bill Davis</t>
  </si>
  <si>
    <t>Carlos Ponce De Leon</t>
  </si>
  <si>
    <t>Jean Claude Molinari</t>
  </si>
  <si>
    <t>player</t>
  </si>
  <si>
    <t>cnt_rnk</t>
  </si>
  <si>
    <t>rnk_dt1</t>
  </si>
  <si>
    <t>rnk_dt2</t>
  </si>
  <si>
    <t>rnk1</t>
  </si>
  <si>
    <t>points1</t>
  </si>
  <si>
    <t>19770704</t>
  </si>
  <si>
    <t>19780116</t>
  </si>
  <si>
    <t>JS2_player_from_rank</t>
  </si>
  <si>
    <t>q_JS_player_W</t>
  </si>
  <si>
    <t>q_JS_player_L</t>
  </si>
  <si>
    <t>tenis_main_db</t>
  </si>
  <si>
    <t>folder</t>
  </si>
  <si>
    <t>db file</t>
  </si>
  <si>
    <t>tenis_Player</t>
  </si>
  <si>
    <t>Cntry3</t>
  </si>
  <si>
    <t>DOB</t>
  </si>
  <si>
    <t>DH_player_id</t>
  </si>
  <si>
    <t>playStartYr</t>
  </si>
  <si>
    <t>lastRankYr</t>
  </si>
  <si>
    <t>bestRankAtp</t>
  </si>
  <si>
    <t>RankNow</t>
  </si>
  <si>
    <t>varchar</t>
  </si>
  <si>
    <t>date</t>
  </si>
  <si>
    <t>double</t>
  </si>
  <si>
    <t>byte</t>
  </si>
  <si>
    <t>unq</t>
  </si>
  <si>
    <t>key</t>
  </si>
  <si>
    <t>!</t>
  </si>
  <si>
    <t>vSum_tenis_Player</t>
  </si>
  <si>
    <t>ranking_date</t>
  </si>
  <si>
    <t>19790416</t>
  </si>
  <si>
    <t>19821129</t>
  </si>
  <si>
    <t>20150629</t>
  </si>
  <si>
    <t>20160321</t>
  </si>
  <si>
    <t>rank</t>
  </si>
  <si>
    <t>JS_atp_rankings</t>
  </si>
  <si>
    <t>points</t>
  </si>
  <si>
    <t>text</t>
  </si>
  <si>
    <t>C:\DOC\tenis\db</t>
  </si>
  <si>
    <t>q_</t>
  </si>
  <si>
    <t>mktbl_</t>
  </si>
  <si>
    <t>match_</t>
  </si>
  <si>
    <t>v1_</t>
  </si>
  <si>
    <t>vSum_</t>
  </si>
  <si>
    <t>ID ;  DH_player_id+Week</t>
  </si>
  <si>
    <t>rank_max</t>
  </si>
  <si>
    <t xml:space="preserve"> DH_player_id</t>
  </si>
  <si>
    <t>Plyr+RnkDt</t>
  </si>
  <si>
    <t>tourney_id+match_num</t>
  </si>
  <si>
    <t>source_JS_tenis</t>
  </si>
  <si>
    <t>work_tenis_db</t>
  </si>
  <si>
    <t>Player_id_2_link</t>
  </si>
  <si>
    <t>source_DH_tenis</t>
  </si>
  <si>
    <t>ID_Rank_JS</t>
  </si>
  <si>
    <t>Rank_dt_JS</t>
  </si>
  <si>
    <t>long int</t>
  </si>
  <si>
    <t>Rank_dt_JS + JS_player_id</t>
  </si>
  <si>
    <t>JS_match_dt</t>
  </si>
  <si>
    <t>current situation assesment</t>
  </si>
  <si>
    <t>data model</t>
  </si>
  <si>
    <t>scripts</t>
  </si>
  <si>
    <t>artifacts (tangible by-products produced during software development)</t>
  </si>
  <si>
    <t>documentation</t>
  </si>
  <si>
    <t>Meeting notes</t>
  </si>
  <si>
    <t>database and data files</t>
  </si>
  <si>
    <t>review existing source files</t>
  </si>
  <si>
    <t>asses what data looks incorrect and what is missing</t>
  </si>
  <si>
    <t>Business Requirements</t>
  </si>
  <si>
    <t>Review old requirements and write new Business Requirements document</t>
  </si>
  <si>
    <t>Create new Data Model</t>
  </si>
  <si>
    <t>Create new Access Database and load it with cleaned up old data</t>
  </si>
  <si>
    <t>review existing 2018 database (analyze loaded data)</t>
  </si>
  <si>
    <t>Create Project Plan</t>
  </si>
  <si>
    <t>Find new data sources for missing data</t>
  </si>
  <si>
    <t>Load new (missing) data</t>
  </si>
  <si>
    <t>Verify that all historical data is loaded correctly</t>
  </si>
  <si>
    <t>Perform key matching bertween old (DH) and new (JS) data</t>
  </si>
  <si>
    <t>Define ranking algorithm</t>
  </si>
  <si>
    <t>Create scripts for rankings</t>
  </si>
  <si>
    <t>Create standard Reports</t>
  </si>
  <si>
    <t>Rent Server</t>
  </si>
  <si>
    <t>choose tools for web development</t>
  </si>
  <si>
    <t>Programing</t>
  </si>
  <si>
    <t>Database development</t>
  </si>
  <si>
    <t>Web setup</t>
  </si>
  <si>
    <t>Web development</t>
  </si>
  <si>
    <t>Sources</t>
  </si>
  <si>
    <t>queries</t>
  </si>
  <si>
    <t>ID_Match_JS</t>
  </si>
  <si>
    <t>W_cnt</t>
  </si>
  <si>
    <t>L_cnt</t>
  </si>
  <si>
    <t>bestRank</t>
  </si>
  <si>
    <t>w_opnt_rnk1</t>
  </si>
  <si>
    <t>JS_dob_dt</t>
  </si>
  <si>
    <t>1833-11-30</t>
  </si>
  <si>
    <t>rank_dt1</t>
  </si>
  <si>
    <t>rank_dt9</t>
  </si>
  <si>
    <t>most_points</t>
  </si>
  <si>
    <t>match_dt1</t>
  </si>
  <si>
    <t>match_dt9</t>
  </si>
  <si>
    <t>JS_Player_Agg_rnk_WL</t>
  </si>
  <si>
    <t>JS_Trny_Agg</t>
  </si>
  <si>
    <t>JS_dt_match_trny</t>
  </si>
  <si>
    <t>trnyYear</t>
  </si>
  <si>
    <t>JS_event_id</t>
  </si>
  <si>
    <t>0096</t>
  </si>
  <si>
    <t>T168</t>
  </si>
  <si>
    <t>560</t>
  </si>
  <si>
    <t>520</t>
  </si>
  <si>
    <t>580</t>
  </si>
  <si>
    <t>540</t>
  </si>
  <si>
    <t>D026</t>
  </si>
  <si>
    <t>topPlyrRank</t>
  </si>
  <si>
    <t>maxSets</t>
  </si>
  <si>
    <t>final_W_id</t>
  </si>
  <si>
    <t>final_L_id</t>
  </si>
  <si>
    <t>trnyValue1</t>
  </si>
  <si>
    <t>cntMatch</t>
  </si>
  <si>
    <t>mNum1</t>
  </si>
  <si>
    <t>mNum9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</si>
</sst>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quot;$&quot;#,##0_);[Red]\(&quot;$&quot;#,##0\)"/>
    <numFmt numFmtId="165" formatCode="dd\-mmm\-yy"/>
    <numFmt numFmtId="166" formatCode="#,##0.0"/>
    <numFmt numFmtId="167" formatCode="0.0"/>
    <numFmt numFmtId="168" formatCode="[Blue]#,##0;[Red]\-#,##0;[Green]0"/>
    <numFmt numFmtId="169" formatCode="yyyy/mm/dd;@"/>
    <numFmt numFmtId="170" formatCode="[Blue]#,##0;[Red]\-#,##0;[Magenta]0"/>
  </numFmts>
  <fonts count="77" x14ac:knownFonts="1">
    <font>
      <sz val="8"/>
      <color theme="1"/>
      <name val="Arial"/>
      <family val="2"/>
    </font>
    <font>
      <b/>
      <sz val="8"/>
      <color theme="1"/>
      <name val="Arial"/>
      <family val="2"/>
    </font>
    <font>
      <sz val="8"/>
      <color indexed="8"/>
      <name val="Calibri"/>
      <family val="2"/>
    </font>
    <font>
      <sz val="10"/>
      <color indexed="8"/>
      <name val="Arial"/>
      <family val="2"/>
    </font>
    <font>
      <sz val="8"/>
      <color indexed="8"/>
      <name val="Calibri"/>
      <family val="2"/>
    </font>
    <font>
      <sz val="10"/>
      <color indexed="8"/>
      <name val="Arial"/>
      <family val="2"/>
    </font>
    <font>
      <sz val="6"/>
      <color theme="1"/>
      <name val="Arial"/>
      <family val="2"/>
    </font>
    <font>
      <u/>
      <sz val="8"/>
      <color theme="10"/>
      <name val="Arial"/>
      <family val="2"/>
    </font>
    <font>
      <b/>
      <i/>
      <sz val="8"/>
      <color theme="1"/>
      <name val="Arial"/>
      <family val="2"/>
    </font>
    <font>
      <b/>
      <sz val="8"/>
      <color indexed="8"/>
      <name val="Calibri"/>
      <family val="2"/>
    </font>
    <font>
      <sz val="8"/>
      <color indexed="8"/>
      <name val="Tahoma"/>
      <family val="2"/>
    </font>
    <font>
      <sz val="8"/>
      <color indexed="8"/>
      <name val="Tahoma"/>
      <family val="2"/>
    </font>
    <font>
      <b/>
      <sz val="8"/>
      <color indexed="8"/>
      <name val="Tahoma"/>
      <family val="2"/>
    </font>
    <font>
      <b/>
      <sz val="8"/>
      <color rgb="FF0070C0"/>
      <name val="Tahoma"/>
      <family val="2"/>
    </font>
    <font>
      <b/>
      <sz val="8"/>
      <color rgb="FF7030A0"/>
      <name val="Tahoma"/>
      <family val="2"/>
    </font>
    <font>
      <sz val="8"/>
      <color theme="8" tint="-0.249977111117893"/>
      <name val="Tahoma"/>
      <family val="2"/>
    </font>
    <font>
      <sz val="7"/>
      <color indexed="8"/>
      <name val="Tahoma"/>
      <family val="2"/>
    </font>
    <font>
      <b/>
      <sz val="8"/>
      <color rgb="FFCC00CC"/>
      <name val="Tahoma"/>
      <family val="2"/>
    </font>
    <font>
      <b/>
      <sz val="8"/>
      <color rgb="FFCC0000"/>
      <name val="Tahoma"/>
      <family val="2"/>
    </font>
    <font>
      <b/>
      <sz val="8"/>
      <color rgb="FF00B050"/>
      <name val="Tahoma"/>
      <family val="2"/>
    </font>
    <font>
      <sz val="6"/>
      <color indexed="8"/>
      <name val="Tahoma"/>
      <family val="2"/>
    </font>
    <font>
      <b/>
      <sz val="8"/>
      <color rgb="FFFF0000"/>
      <name val="Arial"/>
      <family val="2"/>
    </font>
    <font>
      <i/>
      <sz val="8"/>
      <color theme="1"/>
      <name val="Arial"/>
      <family val="2"/>
    </font>
    <font>
      <b/>
      <sz val="12"/>
      <color rgb="FFCC0000"/>
      <name val="Tahoma"/>
      <family val="2"/>
    </font>
    <font>
      <b/>
      <sz val="11"/>
      <color rgb="FFCC0000"/>
      <name val="Tahoma"/>
      <family val="2"/>
    </font>
    <font>
      <b/>
      <sz val="10"/>
      <color rgb="FF00B050"/>
      <name val="Tahoma"/>
      <family val="2"/>
    </font>
    <font>
      <b/>
      <sz val="11"/>
      <color rgb="FF00B050"/>
      <name val="Tahoma"/>
      <family val="2"/>
    </font>
    <font>
      <b/>
      <sz val="11"/>
      <color rgb="FF222222"/>
      <name val="Arial"/>
      <family val="2"/>
    </font>
    <font>
      <sz val="11"/>
      <color rgb="FF222222"/>
      <name val="Arial"/>
      <family val="2"/>
    </font>
    <font>
      <sz val="11"/>
      <color rgb="FF0B0080"/>
      <name val="Arial"/>
      <family val="2"/>
    </font>
    <font>
      <b/>
      <u/>
      <sz val="8"/>
      <color theme="1"/>
      <name val="Arial"/>
      <family val="2"/>
    </font>
    <font>
      <b/>
      <sz val="10"/>
      <color rgb="FFC00000"/>
      <name val="Calibri"/>
      <family val="2"/>
    </font>
    <font>
      <sz val="9"/>
      <color indexed="8"/>
      <name val="Calibri"/>
      <family val="2"/>
    </font>
    <font>
      <b/>
      <sz val="10"/>
      <color theme="1"/>
      <name val="Arial"/>
      <family val="2"/>
    </font>
    <font>
      <b/>
      <sz val="10"/>
      <color rgb="FFCC00CC"/>
      <name val="Tahoma"/>
      <family val="2"/>
    </font>
    <font>
      <b/>
      <sz val="9"/>
      <color indexed="8"/>
      <name val="Tahoma"/>
      <family val="2"/>
    </font>
    <font>
      <b/>
      <sz val="10"/>
      <color theme="9" tint="-0.499984740745262"/>
      <name val="Tahoma"/>
      <family val="2"/>
    </font>
    <font>
      <b/>
      <sz val="9"/>
      <color theme="1"/>
      <name val="Arial"/>
      <family val="2"/>
    </font>
    <font>
      <sz val="9"/>
      <color theme="1"/>
      <name val="Arial"/>
      <family val="2"/>
    </font>
    <font>
      <b/>
      <sz val="8"/>
      <color theme="5" tint="-0.249977111117893"/>
      <name val="Arial"/>
      <family val="2"/>
    </font>
    <font>
      <b/>
      <sz val="10"/>
      <color theme="6"/>
      <name val="Arial"/>
      <family val="2"/>
    </font>
    <font>
      <b/>
      <sz val="8"/>
      <color rgb="FF00B050"/>
      <name val="Arial"/>
      <family val="2"/>
    </font>
    <font>
      <i/>
      <sz val="8"/>
      <color theme="9" tint="-0.249977111117893"/>
      <name val="Arial"/>
      <family val="2"/>
    </font>
    <font>
      <i/>
      <sz val="8"/>
      <color theme="3" tint="0.59999389629810485"/>
      <name val="Tahoma"/>
      <family val="2"/>
    </font>
    <font>
      <i/>
      <sz val="8"/>
      <color theme="3" tint="0.59999389629810485"/>
      <name val="Arial"/>
      <family val="2"/>
    </font>
    <font>
      <sz val="8"/>
      <color rgb="FF7030A0"/>
      <name val="Calibri"/>
      <family val="2"/>
    </font>
    <font>
      <b/>
      <sz val="8"/>
      <color indexed="8"/>
      <name val="Arial"/>
      <family val="2"/>
    </font>
    <font>
      <b/>
      <sz val="8"/>
      <color rgb="FF7030A0"/>
      <name val="Arial"/>
      <family val="2"/>
    </font>
    <font>
      <b/>
      <sz val="8"/>
      <color rgb="FF9900FF"/>
      <name val="Arial"/>
      <family val="2"/>
    </font>
    <font>
      <b/>
      <sz val="8"/>
      <color rgb="FF9900FF"/>
      <name val="Calibri"/>
      <family val="2"/>
    </font>
    <font>
      <b/>
      <sz val="9"/>
      <color rgb="FF9900FF"/>
      <name val="Calibri"/>
      <family val="2"/>
    </font>
    <font>
      <b/>
      <sz val="10"/>
      <color rgb="FF0000FF"/>
      <name val="Arial"/>
      <family val="2"/>
    </font>
    <font>
      <sz val="8"/>
      <name val="Arial"/>
      <family val="2"/>
    </font>
    <font>
      <b/>
      <i/>
      <sz val="8"/>
      <color indexed="8"/>
      <name val="Tahoma"/>
      <family val="2"/>
    </font>
    <font>
      <sz val="10"/>
      <name val="Arial"/>
      <family val="2"/>
    </font>
    <font>
      <sz val="8"/>
      <color rgb="FF0000FF"/>
      <name val="Arial"/>
      <family val="2"/>
    </font>
    <font>
      <b/>
      <sz val="8"/>
      <name val="Arial"/>
      <family val="2"/>
    </font>
    <font>
      <sz val="8"/>
      <color rgb="FF1F2328"/>
      <name val="Segoe UI"/>
      <family val="2"/>
    </font>
    <font>
      <sz val="9"/>
      <color indexed="8"/>
      <name val="Calibri"/>
    </font>
    <font>
      <sz val="10"/>
      <color indexed="8"/>
      <name val="Arial"/>
    </font>
    <font>
      <sz val="10"/>
      <color indexed="8"/>
      <name val="Calibri"/>
      <family val="2"/>
    </font>
    <font>
      <b/>
      <sz val="9"/>
      <color rgb="FFC00000"/>
      <name val="Arial"/>
      <family val="2"/>
    </font>
    <font>
      <b/>
      <sz val="9"/>
      <color rgb="FF9900FF"/>
      <name val="Arial"/>
      <family val="2"/>
    </font>
    <font>
      <sz val="8"/>
      <color theme="3" tint="0.39997558519241921"/>
      <name val="Tahoma"/>
      <family val="2"/>
    </font>
    <font>
      <sz val="8"/>
      <color theme="3" tint="0.39997558519241921"/>
      <name val="Arial"/>
      <family val="2"/>
    </font>
    <font>
      <b/>
      <sz val="8"/>
      <color theme="3" tint="0.39997558519241921"/>
      <name val="Arial"/>
      <family val="2"/>
    </font>
    <font>
      <i/>
      <sz val="7"/>
      <color theme="3" tint="0.39997558519241921"/>
      <name val="Arial"/>
      <family val="2"/>
    </font>
    <font>
      <b/>
      <sz val="8"/>
      <color theme="3" tint="0.39997558519241921"/>
      <name val="Tahoma"/>
      <family val="2"/>
    </font>
    <font>
      <sz val="8"/>
      <color theme="1"/>
      <name val="Arial"/>
      <family val="2"/>
    </font>
    <font>
      <b/>
      <sz val="9"/>
      <color theme="6"/>
      <name val="Arial"/>
      <family val="2"/>
    </font>
    <font>
      <sz val="10"/>
      <color theme="1"/>
      <name val="Arial"/>
      <family val="2"/>
    </font>
    <font>
      <b/>
      <sz val="9"/>
      <color rgb="FF00B050"/>
      <name val="Tahoma"/>
      <family val="2"/>
    </font>
    <font>
      <sz val="8"/>
      <color rgb="FF4D5156"/>
      <name val="Arial"/>
      <family val="2"/>
    </font>
    <font>
      <b/>
      <sz val="8"/>
      <color theme="2" tint="-0.499984740745262"/>
      <name val="Arial"/>
      <family val="2"/>
    </font>
    <font>
      <b/>
      <sz val="8"/>
      <color theme="2" tint="-0.499984740745262"/>
      <name val="Calibri"/>
      <family val="2"/>
    </font>
    <font>
      <b/>
      <sz val="8"/>
      <color rgb="FF0000FF"/>
      <name val="Arial"/>
      <family val="2"/>
    </font>
    <font>
      <sz val="8"/>
      <color indexed="8"/>
      <name val="Arial"/>
      <family val="2"/>
    </font>
  </fonts>
  <fills count="25">
    <fill>
      <patternFill patternType="none"/>
    </fill>
    <fill>
      <patternFill patternType="gray125"/>
    </fill>
    <fill>
      <patternFill patternType="solid">
        <fgColor indexed="22"/>
        <bgColor indexed="0"/>
      </patternFill>
    </fill>
    <fill>
      <patternFill patternType="solid">
        <fgColor theme="6" tint="0.39997558519241921"/>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theme="5" tint="0.39997558519241921"/>
        <bgColor indexed="64"/>
      </patternFill>
    </fill>
    <fill>
      <patternFill patternType="solid">
        <fgColor theme="8" tint="0.59999389629810485"/>
        <bgColor indexed="64"/>
      </patternFill>
    </fill>
    <fill>
      <patternFill patternType="solid">
        <fgColor rgb="FFFFFFCC"/>
        <bgColor indexed="0"/>
      </patternFill>
    </fill>
    <fill>
      <patternFill patternType="solid">
        <fgColor theme="3" tint="0.59999389629810485"/>
        <bgColor indexed="64"/>
      </patternFill>
    </fill>
    <fill>
      <patternFill patternType="solid">
        <fgColor rgb="FFFFFF00"/>
        <bgColor indexed="64"/>
      </patternFill>
    </fill>
    <fill>
      <patternFill patternType="solid">
        <fgColor theme="9"/>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2" tint="-0.499984740745262"/>
        <bgColor indexed="64"/>
      </patternFill>
    </fill>
    <fill>
      <patternFill patternType="solid">
        <fgColor rgb="FFFFFF99"/>
        <bgColor indexed="64"/>
      </patternFill>
    </fill>
    <fill>
      <patternFill patternType="solid">
        <fgColor theme="7" tint="0.79998168889431442"/>
        <bgColor indexed="64"/>
      </patternFill>
    </fill>
    <fill>
      <patternFill patternType="solid">
        <fgColor theme="0" tint="-0.14999847407452621"/>
        <bgColor indexed="64"/>
      </patternFill>
    </fill>
    <fill>
      <patternFill patternType="solid">
        <fgColor theme="2" tint="-9.9978637043366805E-2"/>
        <bgColor indexed="64"/>
      </patternFill>
    </fill>
    <fill>
      <patternFill patternType="solid">
        <fgColor theme="5" tint="0.79998168889431442"/>
        <bgColor indexed="64"/>
      </patternFill>
    </fill>
    <fill>
      <patternFill patternType="solid">
        <fgColor theme="6" tint="0.59999389629810485"/>
        <bgColor indexed="64"/>
      </patternFill>
    </fill>
    <fill>
      <patternFill patternType="solid">
        <fgColor theme="8" tint="0.79998168889431442"/>
        <bgColor indexed="64"/>
      </patternFill>
    </fill>
    <fill>
      <patternFill patternType="solid">
        <fgColor rgb="FFFFFFCC"/>
        <bgColor indexed="64"/>
      </patternFill>
    </fill>
    <fill>
      <patternFill patternType="solid">
        <fgColor theme="8" tint="0.39997558519241921"/>
        <bgColor indexed="64"/>
      </patternFill>
    </fill>
    <fill>
      <patternFill patternType="solid">
        <fgColor theme="3" tint="0.39997558519241921"/>
        <bgColor indexed="64"/>
      </patternFill>
    </fill>
  </fills>
  <borders count="16">
    <border>
      <left/>
      <right/>
      <top/>
      <bottom/>
      <diagonal/>
    </border>
    <border>
      <left style="thin">
        <color indexed="8"/>
      </left>
      <right style="thin">
        <color indexed="8"/>
      </right>
      <top style="thin">
        <color indexed="8"/>
      </top>
      <bottom style="thin">
        <color indexed="8"/>
      </bottom>
      <diagonal/>
    </border>
    <border>
      <left style="thin">
        <color indexed="22"/>
      </left>
      <right style="thin">
        <color indexed="22"/>
      </right>
      <top style="thin">
        <color indexed="22"/>
      </top>
      <bottom style="thin">
        <color indexed="22"/>
      </bottom>
      <diagonal/>
    </border>
    <border>
      <left style="thin">
        <color indexed="8"/>
      </left>
      <right style="thin">
        <color indexed="8"/>
      </right>
      <top/>
      <bottom/>
      <diagonal/>
    </border>
    <border>
      <left/>
      <right style="thin">
        <color indexed="8"/>
      </right>
      <top/>
      <bottom/>
      <diagonal/>
    </border>
    <border>
      <left style="thin">
        <color indexed="22"/>
      </left>
      <right style="thin">
        <color indexed="22"/>
      </right>
      <top/>
      <bottom/>
      <diagonal/>
    </border>
    <border>
      <left style="thin">
        <color indexed="64"/>
      </left>
      <right style="thin">
        <color indexed="64"/>
      </right>
      <top style="thin">
        <color indexed="64"/>
      </top>
      <bottom style="thin">
        <color indexed="64"/>
      </bottom>
      <diagonal/>
    </border>
    <border>
      <left style="thin">
        <color indexed="22"/>
      </left>
      <right style="thin">
        <color indexed="22"/>
      </right>
      <top style="thin">
        <color indexed="22"/>
      </top>
      <bottom/>
      <diagonal/>
    </border>
    <border>
      <left style="thin">
        <color indexed="22"/>
      </left>
      <right style="thin">
        <color indexed="22"/>
      </right>
      <top/>
      <bottom style="thin">
        <color indexed="22"/>
      </bottom>
      <diagonal/>
    </border>
    <border>
      <left/>
      <right/>
      <top/>
      <bottom style="double">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22"/>
      </left>
      <right style="thin">
        <color indexed="22"/>
      </right>
      <top style="thin">
        <color indexed="64"/>
      </top>
      <bottom style="thin">
        <color indexed="64"/>
      </bottom>
      <diagonal/>
    </border>
    <border>
      <left/>
      <right style="thin">
        <color indexed="64"/>
      </right>
      <top style="thin">
        <color indexed="64"/>
      </top>
      <bottom style="thin">
        <color indexed="64"/>
      </bottom>
      <diagonal/>
    </border>
    <border>
      <left style="thin">
        <color indexed="22"/>
      </left>
      <right style="thin">
        <color indexed="64"/>
      </right>
      <top style="thin">
        <color indexed="64"/>
      </top>
      <bottom style="thin">
        <color indexed="64"/>
      </bottom>
      <diagonal/>
    </border>
    <border>
      <left/>
      <right/>
      <top/>
      <bottom style="thin">
        <color indexed="64"/>
      </bottom>
      <diagonal/>
    </border>
  </borders>
  <cellStyleXfs count="16">
    <xf numFmtId="0" fontId="0" fillId="0" borderId="0"/>
    <xf numFmtId="0" fontId="5" fillId="0" borderId="0"/>
    <xf numFmtId="0" fontId="7" fillId="0" borderId="0" applyNumberFormat="0" applyFill="0" applyBorder="0" applyAlignment="0" applyProtection="0"/>
    <xf numFmtId="0" fontId="5" fillId="0" borderId="0"/>
    <xf numFmtId="0" fontId="3" fillId="0" borderId="0"/>
    <xf numFmtId="0" fontId="3" fillId="0" borderId="0"/>
    <xf numFmtId="0" fontId="5" fillId="0" borderId="0"/>
    <xf numFmtId="0" fontId="5" fillId="0" borderId="0"/>
    <xf numFmtId="0" fontId="3" fillId="0" borderId="0"/>
    <xf numFmtId="0" fontId="3" fillId="0" borderId="0"/>
    <xf numFmtId="0" fontId="3" fillId="0" borderId="0"/>
    <xf numFmtId="0" fontId="54" fillId="0" borderId="0"/>
    <xf numFmtId="0" fontId="59" fillId="0" borderId="0"/>
    <xf numFmtId="0" fontId="3" fillId="0" borderId="0"/>
    <xf numFmtId="0" fontId="3" fillId="0" borderId="0"/>
    <xf numFmtId="0" fontId="3" fillId="0" borderId="0"/>
  </cellStyleXfs>
  <cellXfs count="304">
    <xf numFmtId="0" fontId="0" fillId="0" borderId="0" xfId="0"/>
    <xf numFmtId="0" fontId="0" fillId="0" borderId="0" xfId="0" applyAlignment="1">
      <alignment horizontal="center"/>
    </xf>
    <xf numFmtId="0" fontId="6" fillId="0" borderId="0" xfId="0" applyFont="1" applyAlignment="1">
      <alignment horizontal="center"/>
    </xf>
    <xf numFmtId="0" fontId="1" fillId="0" borderId="0" xfId="0" applyFont="1"/>
    <xf numFmtId="3" fontId="0" fillId="0" borderId="0" xfId="0" applyNumberFormat="1"/>
    <xf numFmtId="3" fontId="0" fillId="0" borderId="0" xfId="0" applyNumberFormat="1" applyAlignment="1">
      <alignment horizontal="center"/>
    </xf>
    <xf numFmtId="0" fontId="4" fillId="2" borderId="1" xfId="1" applyFont="1" applyFill="1" applyBorder="1" applyAlignment="1">
      <alignment horizontal="center"/>
    </xf>
    <xf numFmtId="0" fontId="4" fillId="0" borderId="2" xfId="1" applyFont="1" applyBorder="1" applyAlignment="1">
      <alignment wrapText="1"/>
    </xf>
    <xf numFmtId="0" fontId="4" fillId="0" borderId="2" xfId="1" applyFont="1" applyBorder="1" applyAlignment="1">
      <alignment horizontal="right" wrapText="1"/>
    </xf>
    <xf numFmtId="14" fontId="0" fillId="0" borderId="0" xfId="0" applyNumberFormat="1"/>
    <xf numFmtId="0" fontId="7" fillId="0" borderId="0" xfId="2"/>
    <xf numFmtId="0" fontId="4" fillId="2" borderId="1" xfId="3" applyFont="1" applyFill="1" applyBorder="1" applyAlignment="1">
      <alignment horizontal="center"/>
    </xf>
    <xf numFmtId="0" fontId="4" fillId="0" borderId="2" xfId="3" applyFont="1" applyBorder="1" applyAlignment="1">
      <alignment wrapText="1"/>
    </xf>
    <xf numFmtId="0" fontId="4" fillId="0" borderId="2" xfId="3" applyFont="1" applyBorder="1" applyAlignment="1">
      <alignment horizontal="right" wrapText="1"/>
    </xf>
    <xf numFmtId="0" fontId="4" fillId="2" borderId="0" xfId="3" applyFont="1" applyFill="1" applyAlignment="1">
      <alignment horizontal="center"/>
    </xf>
    <xf numFmtId="0" fontId="4" fillId="2" borderId="1" xfId="3" applyFont="1" applyFill="1" applyBorder="1" applyAlignment="1">
      <alignment horizontal="center" wrapText="1"/>
    </xf>
    <xf numFmtId="0" fontId="0" fillId="0" borderId="0" xfId="0" applyAlignment="1">
      <alignment wrapText="1"/>
    </xf>
    <xf numFmtId="0" fontId="2" fillId="0" borderId="2" xfId="4" applyFont="1" applyBorder="1" applyAlignment="1">
      <alignment wrapText="1"/>
    </xf>
    <xf numFmtId="0" fontId="2" fillId="0" borderId="2" xfId="4" applyFont="1" applyBorder="1" applyAlignment="1">
      <alignment horizontal="right" wrapText="1"/>
    </xf>
    <xf numFmtId="165" fontId="2" fillId="0" borderId="2" xfId="4" applyNumberFormat="1" applyFont="1" applyBorder="1" applyAlignment="1">
      <alignment horizontal="right" wrapText="1"/>
    </xf>
    <xf numFmtId="14" fontId="4" fillId="2" borderId="1" xfId="3" applyNumberFormat="1" applyFont="1" applyFill="1" applyBorder="1" applyAlignment="1">
      <alignment horizontal="center" wrapText="1"/>
    </xf>
    <xf numFmtId="14" fontId="4" fillId="2" borderId="1" xfId="3" applyNumberFormat="1" applyFont="1" applyFill="1" applyBorder="1" applyAlignment="1">
      <alignment horizontal="center"/>
    </xf>
    <xf numFmtId="14" fontId="4" fillId="0" borderId="2" xfId="3" applyNumberFormat="1" applyFont="1" applyBorder="1" applyAlignment="1">
      <alignment horizontal="right" wrapText="1"/>
    </xf>
    <xf numFmtId="14" fontId="2" fillId="0" borderId="2" xfId="4" applyNumberFormat="1" applyFont="1" applyBorder="1" applyAlignment="1">
      <alignment horizontal="right" wrapText="1"/>
    </xf>
    <xf numFmtId="0" fontId="4" fillId="0" borderId="0" xfId="3" applyFont="1" applyAlignment="1">
      <alignment horizontal="right" wrapText="1"/>
    </xf>
    <xf numFmtId="0" fontId="2" fillId="0" borderId="0" xfId="4" applyFont="1" applyAlignment="1">
      <alignment horizontal="right" wrapText="1"/>
    </xf>
    <xf numFmtId="0" fontId="4" fillId="8" borderId="0" xfId="3" applyFont="1" applyFill="1" applyAlignment="1">
      <alignment horizontal="center"/>
    </xf>
    <xf numFmtId="167" fontId="0" fillId="0" borderId="0" xfId="0" applyNumberFormat="1"/>
    <xf numFmtId="0" fontId="4" fillId="2" borderId="4" xfId="3" applyFont="1" applyFill="1" applyBorder="1" applyAlignment="1">
      <alignment horizontal="center"/>
    </xf>
    <xf numFmtId="0" fontId="3" fillId="0" borderId="2" xfId="4" applyBorder="1"/>
    <xf numFmtId="0" fontId="5" fillId="0" borderId="2" xfId="3" applyBorder="1"/>
    <xf numFmtId="14" fontId="5" fillId="0" borderId="2" xfId="3" applyNumberFormat="1" applyBorder="1"/>
    <xf numFmtId="0" fontId="3" fillId="0" borderId="0" xfId="4"/>
    <xf numFmtId="0" fontId="5" fillId="0" borderId="0" xfId="3"/>
    <xf numFmtId="166" fontId="0" fillId="0" borderId="0" xfId="0" applyNumberFormat="1"/>
    <xf numFmtId="14" fontId="4" fillId="0" borderId="0" xfId="3" applyNumberFormat="1" applyFont="1" applyAlignment="1">
      <alignment horizontal="right" wrapText="1"/>
    </xf>
    <xf numFmtId="0" fontId="4" fillId="2" borderId="3" xfId="3" applyFont="1" applyFill="1" applyBorder="1" applyAlignment="1">
      <alignment horizontal="center"/>
    </xf>
    <xf numFmtId="0" fontId="0" fillId="0" borderId="5" xfId="0" applyBorder="1"/>
    <xf numFmtId="0" fontId="0" fillId="9" borderId="0" xfId="0" applyFill="1"/>
    <xf numFmtId="0" fontId="0" fillId="0" borderId="0" xfId="0" applyAlignment="1">
      <alignment horizontal="left"/>
    </xf>
    <xf numFmtId="0" fontId="10" fillId="0" borderId="0" xfId="0" applyFont="1" applyAlignment="1">
      <alignment horizontal="left"/>
    </xf>
    <xf numFmtId="0" fontId="10" fillId="0" borderId="0" xfId="0" applyFont="1" applyAlignment="1">
      <alignment horizontal="left" wrapText="1"/>
    </xf>
    <xf numFmtId="0" fontId="0" fillId="10" borderId="0" xfId="0" applyFill="1" applyAlignment="1">
      <alignment horizontal="left"/>
    </xf>
    <xf numFmtId="0" fontId="10" fillId="11" borderId="0" xfId="0" applyFont="1" applyFill="1" applyAlignment="1">
      <alignment horizontal="left"/>
    </xf>
    <xf numFmtId="0" fontId="11" fillId="0" borderId="0" xfId="0" applyFont="1" applyAlignment="1">
      <alignment horizontal="left" wrapText="1"/>
    </xf>
    <xf numFmtId="0" fontId="11" fillId="0" borderId="0" xfId="0" applyFont="1" applyAlignment="1">
      <alignment horizontal="left"/>
    </xf>
    <xf numFmtId="0" fontId="11" fillId="0" borderId="0" xfId="0" applyFont="1" applyAlignment="1">
      <alignment horizontal="center"/>
    </xf>
    <xf numFmtId="0" fontId="10" fillId="13" borderId="0" xfId="0" applyFont="1" applyFill="1" applyAlignment="1">
      <alignment horizontal="left"/>
    </xf>
    <xf numFmtId="0" fontId="0" fillId="13" borderId="0" xfId="0" applyFill="1" applyAlignment="1">
      <alignment horizontal="center"/>
    </xf>
    <xf numFmtId="0" fontId="12" fillId="13" borderId="0" xfId="0" applyFont="1" applyFill="1" applyAlignment="1">
      <alignment horizontal="left" wrapText="1"/>
    </xf>
    <xf numFmtId="0" fontId="12" fillId="11" borderId="0" xfId="0" applyFont="1" applyFill="1" applyAlignment="1">
      <alignment horizontal="left" wrapText="1"/>
    </xf>
    <xf numFmtId="0" fontId="11" fillId="11" borderId="0" xfId="0" applyFont="1" applyFill="1" applyAlignment="1">
      <alignment horizontal="center"/>
    </xf>
    <xf numFmtId="0" fontId="0" fillId="11" borderId="0" xfId="0" applyFill="1" applyAlignment="1">
      <alignment horizontal="center"/>
    </xf>
    <xf numFmtId="0" fontId="10" fillId="6" borderId="0" xfId="0" applyFont="1" applyFill="1" applyAlignment="1">
      <alignment horizontal="left" wrapText="1"/>
    </xf>
    <xf numFmtId="0" fontId="10" fillId="6" borderId="0" xfId="0" applyFont="1" applyFill="1" applyAlignment="1">
      <alignment horizontal="left"/>
    </xf>
    <xf numFmtId="0" fontId="0" fillId="6" borderId="0" xfId="0" applyFill="1" applyAlignment="1">
      <alignment horizontal="center"/>
    </xf>
    <xf numFmtId="3" fontId="10" fillId="12" borderId="0" xfId="0" applyNumberFormat="1" applyFont="1" applyFill="1" applyAlignment="1">
      <alignment horizontal="center" wrapText="1"/>
    </xf>
    <xf numFmtId="3" fontId="11" fillId="12" borderId="0" xfId="0" applyNumberFormat="1" applyFont="1" applyFill="1" applyAlignment="1">
      <alignment horizontal="center"/>
    </xf>
    <xf numFmtId="0" fontId="12" fillId="6" borderId="0" xfId="0" applyFont="1" applyFill="1" applyAlignment="1">
      <alignment horizontal="left" wrapText="1"/>
    </xf>
    <xf numFmtId="0" fontId="12" fillId="11" borderId="0" xfId="0" applyFont="1" applyFill="1" applyAlignment="1">
      <alignment horizontal="center"/>
    </xf>
    <xf numFmtId="0" fontId="1" fillId="13" borderId="0" xfId="0" applyFont="1" applyFill="1" applyAlignment="1">
      <alignment horizontal="center"/>
    </xf>
    <xf numFmtId="0" fontId="12" fillId="0" borderId="0" xfId="0" applyFont="1" applyAlignment="1">
      <alignment horizontal="left"/>
    </xf>
    <xf numFmtId="0" fontId="13" fillId="6" borderId="0" xfId="0" applyFont="1" applyFill="1" applyAlignment="1">
      <alignment horizontal="left"/>
    </xf>
    <xf numFmtId="0" fontId="13" fillId="0" borderId="0" xfId="0" applyFont="1" applyAlignment="1">
      <alignment horizontal="left"/>
    </xf>
    <xf numFmtId="0" fontId="13" fillId="11" borderId="0" xfId="0" applyFont="1" applyFill="1" applyAlignment="1">
      <alignment horizontal="left"/>
    </xf>
    <xf numFmtId="0" fontId="13" fillId="13" borderId="0" xfId="0" applyFont="1" applyFill="1" applyAlignment="1">
      <alignment horizontal="left"/>
    </xf>
    <xf numFmtId="0" fontId="14" fillId="0" borderId="0" xfId="0" applyFont="1" applyAlignment="1">
      <alignment horizontal="left"/>
    </xf>
    <xf numFmtId="0" fontId="15" fillId="0" borderId="0" xfId="0" applyFont="1" applyAlignment="1">
      <alignment horizontal="left" wrapText="1"/>
    </xf>
    <xf numFmtId="0" fontId="16" fillId="0" borderId="0" xfId="0" applyFont="1" applyAlignment="1">
      <alignment horizontal="left" wrapText="1"/>
    </xf>
    <xf numFmtId="0" fontId="14" fillId="0" borderId="0" xfId="0" applyFont="1" applyAlignment="1">
      <alignment horizontal="left" wrapText="1"/>
    </xf>
    <xf numFmtId="0" fontId="17" fillId="13" borderId="0" xfId="0" applyFont="1" applyFill="1" applyAlignment="1">
      <alignment horizontal="left" wrapText="1"/>
    </xf>
    <xf numFmtId="0" fontId="17" fillId="11" borderId="0" xfId="0" applyFont="1" applyFill="1" applyAlignment="1">
      <alignment horizontal="left" wrapText="1"/>
    </xf>
    <xf numFmtId="0" fontId="14" fillId="13" borderId="0" xfId="0" applyFont="1" applyFill="1" applyAlignment="1">
      <alignment horizontal="left" wrapText="1"/>
    </xf>
    <xf numFmtId="0" fontId="14" fillId="6" borderId="0" xfId="0" applyFont="1" applyFill="1" applyAlignment="1">
      <alignment horizontal="left" wrapText="1"/>
    </xf>
    <xf numFmtId="0" fontId="18" fillId="6" borderId="0" xfId="0" applyFont="1" applyFill="1" applyAlignment="1">
      <alignment horizontal="left" wrapText="1"/>
    </xf>
    <xf numFmtId="0" fontId="18" fillId="0" borderId="0" xfId="0" applyFont="1" applyAlignment="1">
      <alignment horizontal="left" wrapText="1"/>
    </xf>
    <xf numFmtId="0" fontId="19" fillId="6" borderId="0" xfId="0" applyFont="1" applyFill="1" applyAlignment="1">
      <alignment horizontal="left" wrapText="1"/>
    </xf>
    <xf numFmtId="0" fontId="19" fillId="11" borderId="0" xfId="0" applyFont="1" applyFill="1" applyAlignment="1">
      <alignment horizontal="left" wrapText="1"/>
    </xf>
    <xf numFmtId="3" fontId="0" fillId="10" borderId="0" xfId="0" applyNumberFormat="1" applyFill="1" applyAlignment="1">
      <alignment horizontal="left"/>
    </xf>
    <xf numFmtId="3" fontId="10" fillId="0" borderId="0" xfId="0" applyNumberFormat="1" applyFont="1" applyAlignment="1">
      <alignment horizontal="right"/>
    </xf>
    <xf numFmtId="3" fontId="10" fillId="11" borderId="0" xfId="0" applyNumberFormat="1" applyFont="1" applyFill="1" applyAlignment="1">
      <alignment horizontal="right"/>
    </xf>
    <xf numFmtId="3" fontId="10" fillId="13" borderId="0" xfId="0" applyNumberFormat="1" applyFont="1" applyFill="1" applyAlignment="1">
      <alignment horizontal="right"/>
    </xf>
    <xf numFmtId="3" fontId="10" fillId="6" borderId="0" xfId="0" applyNumberFormat="1" applyFont="1" applyFill="1" applyAlignment="1">
      <alignment horizontal="right"/>
    </xf>
    <xf numFmtId="0" fontId="20" fillId="0" borderId="0" xfId="0" applyFont="1" applyAlignment="1">
      <alignment horizontal="left" wrapText="1"/>
    </xf>
    <xf numFmtId="0" fontId="2" fillId="2" borderId="1" xfId="5" applyFont="1" applyFill="1" applyBorder="1" applyAlignment="1">
      <alignment horizontal="center"/>
    </xf>
    <xf numFmtId="0" fontId="2" fillId="0" borderId="2" xfId="5" applyFont="1" applyBorder="1" applyAlignment="1">
      <alignment horizontal="right" wrapText="1"/>
    </xf>
    <xf numFmtId="4" fontId="0" fillId="0" borderId="0" xfId="0" applyNumberFormat="1"/>
    <xf numFmtId="0" fontId="4" fillId="2" borderId="1" xfId="6" applyFont="1" applyFill="1" applyBorder="1" applyAlignment="1">
      <alignment horizontal="center"/>
    </xf>
    <xf numFmtId="0" fontId="4" fillId="0" borderId="2" xfId="6" applyFont="1" applyBorder="1" applyAlignment="1">
      <alignment horizontal="right" wrapText="1"/>
    </xf>
    <xf numFmtId="0" fontId="5" fillId="0" borderId="0" xfId="6"/>
    <xf numFmtId="0" fontId="12" fillId="0" borderId="0" xfId="0" applyFont="1" applyAlignment="1">
      <alignment horizontal="left" wrapText="1"/>
    </xf>
    <xf numFmtId="3" fontId="11" fillId="0" borderId="0" xfId="0" applyNumberFormat="1" applyFont="1" applyAlignment="1">
      <alignment horizontal="center"/>
    </xf>
    <xf numFmtId="0" fontId="1" fillId="0" borderId="0" xfId="0" applyFont="1" applyAlignment="1">
      <alignment horizontal="center"/>
    </xf>
    <xf numFmtId="0" fontId="10" fillId="14" borderId="0" xfId="0" applyFont="1" applyFill="1" applyAlignment="1">
      <alignment horizontal="left" wrapText="1"/>
    </xf>
    <xf numFmtId="0" fontId="13" fillId="14" borderId="0" xfId="0" applyFont="1" applyFill="1" applyAlignment="1">
      <alignment horizontal="left"/>
    </xf>
    <xf numFmtId="3" fontId="21" fillId="0" borderId="0" xfId="0" applyNumberFormat="1" applyFont="1"/>
    <xf numFmtId="0" fontId="1" fillId="15" borderId="0" xfId="0" applyFont="1" applyFill="1" applyAlignment="1">
      <alignment horizontal="center"/>
    </xf>
    <xf numFmtId="1" fontId="1" fillId="15" borderId="0" xfId="0" applyNumberFormat="1" applyFont="1" applyFill="1" applyAlignment="1">
      <alignment horizontal="center"/>
    </xf>
    <xf numFmtId="3" fontId="22" fillId="0" borderId="0" xfId="0" applyNumberFormat="1" applyFont="1"/>
    <xf numFmtId="0" fontId="4" fillId="0" borderId="2" xfId="7" applyFont="1" applyBorder="1" applyAlignment="1">
      <alignment wrapText="1"/>
    </xf>
    <xf numFmtId="0" fontId="4" fillId="0" borderId="2" xfId="7" applyFont="1" applyBorder="1" applyAlignment="1">
      <alignment horizontal="right" wrapText="1"/>
    </xf>
    <xf numFmtId="0" fontId="4" fillId="0" borderId="2" xfId="6" applyFont="1" applyBorder="1" applyAlignment="1">
      <alignment wrapText="1"/>
    </xf>
    <xf numFmtId="0" fontId="2" fillId="0" borderId="2" xfId="5" applyFont="1" applyBorder="1" applyAlignment="1">
      <alignment wrapText="1"/>
    </xf>
    <xf numFmtId="14" fontId="1" fillId="0" borderId="0" xfId="0" applyNumberFormat="1" applyFont="1"/>
    <xf numFmtId="164" fontId="0" fillId="0" borderId="0" xfId="0" applyNumberFormat="1"/>
    <xf numFmtId="3" fontId="6" fillId="0" borderId="0" xfId="0" applyNumberFormat="1" applyFont="1"/>
    <xf numFmtId="0" fontId="17" fillId="0" borderId="0" xfId="0" applyFont="1" applyAlignment="1">
      <alignment horizontal="left" wrapText="1"/>
    </xf>
    <xf numFmtId="0" fontId="23" fillId="11" borderId="0" xfId="0" applyFont="1" applyFill="1" applyAlignment="1">
      <alignment horizontal="left" wrapText="1"/>
    </xf>
    <xf numFmtId="0" fontId="24" fillId="6" borderId="0" xfId="0" applyFont="1" applyFill="1" applyAlignment="1">
      <alignment horizontal="left" wrapText="1"/>
    </xf>
    <xf numFmtId="0" fontId="24" fillId="0" borderId="0" xfId="0" applyFont="1" applyAlignment="1">
      <alignment horizontal="left" wrapText="1"/>
    </xf>
    <xf numFmtId="0" fontId="25" fillId="6" borderId="0" xfId="0" applyFont="1" applyFill="1" applyAlignment="1">
      <alignment horizontal="left" wrapText="1"/>
    </xf>
    <xf numFmtId="0" fontId="26" fillId="11" borderId="0" xfId="0" applyFont="1" applyFill="1" applyAlignment="1">
      <alignment horizontal="left" wrapText="1"/>
    </xf>
    <xf numFmtId="0" fontId="1" fillId="12" borderId="0" xfId="0" applyFont="1" applyFill="1"/>
    <xf numFmtId="0" fontId="10" fillId="0" borderId="0" xfId="0" applyFont="1" applyAlignment="1">
      <alignment horizontal="center"/>
    </xf>
    <xf numFmtId="0" fontId="27" fillId="0" borderId="0" xfId="0" applyFont="1"/>
    <xf numFmtId="0" fontId="28" fillId="0" borderId="0" xfId="0" applyFont="1"/>
    <xf numFmtId="0" fontId="0" fillId="16" borderId="0" xfId="0" applyFill="1"/>
    <xf numFmtId="0" fontId="31" fillId="2" borderId="1" xfId="5" applyFont="1" applyFill="1" applyBorder="1" applyAlignment="1">
      <alignment horizontal="center"/>
    </xf>
    <xf numFmtId="0" fontId="32" fillId="2" borderId="1" xfId="5" applyFont="1" applyFill="1" applyBorder="1" applyAlignment="1">
      <alignment horizontal="center"/>
    </xf>
    <xf numFmtId="0" fontId="32" fillId="0" borderId="2" xfId="5" applyFont="1" applyBorder="1" applyAlignment="1">
      <alignment horizontal="right" wrapText="1"/>
    </xf>
    <xf numFmtId="0" fontId="3" fillId="0" borderId="0" xfId="5"/>
    <xf numFmtId="0" fontId="1" fillId="17" borderId="6" xfId="0" applyFont="1" applyFill="1" applyBorder="1" applyAlignment="1">
      <alignment horizontal="center"/>
    </xf>
    <xf numFmtId="3" fontId="1" fillId="17" borderId="6" xfId="0" applyNumberFormat="1" applyFont="1" applyFill="1" applyBorder="1" applyAlignment="1">
      <alignment horizontal="center"/>
    </xf>
    <xf numFmtId="0" fontId="33" fillId="0" borderId="0" xfId="0" applyFont="1"/>
    <xf numFmtId="3" fontId="1" fillId="0" borderId="0" xfId="0" applyNumberFormat="1" applyFont="1"/>
    <xf numFmtId="0" fontId="0" fillId="17" borderId="6" xfId="0" applyFill="1" applyBorder="1" applyAlignment="1">
      <alignment horizontal="center"/>
    </xf>
    <xf numFmtId="0" fontId="2" fillId="0" borderId="2" xfId="8" applyFont="1" applyBorder="1"/>
    <xf numFmtId="0" fontId="1" fillId="4" borderId="0" xfId="0" applyFont="1" applyFill="1"/>
    <xf numFmtId="0" fontId="1" fillId="5" borderId="0" xfId="0" applyFont="1" applyFill="1" applyAlignment="1">
      <alignment horizontal="center"/>
    </xf>
    <xf numFmtId="0" fontId="36" fillId="0" borderId="0" xfId="0" applyFont="1" applyAlignment="1">
      <alignment horizontal="left"/>
    </xf>
    <xf numFmtId="3" fontId="38" fillId="0" borderId="0" xfId="0" applyNumberFormat="1" applyFont="1"/>
    <xf numFmtId="3" fontId="37" fillId="0" borderId="0" xfId="0" applyNumberFormat="1" applyFont="1"/>
    <xf numFmtId="0" fontId="12" fillId="13" borderId="0" xfId="0" applyFont="1" applyFill="1" applyAlignment="1">
      <alignment horizontal="left"/>
    </xf>
    <xf numFmtId="0" fontId="24" fillId="6" borderId="0" xfId="0" applyFont="1" applyFill="1" applyAlignment="1">
      <alignment horizontal="left"/>
    </xf>
    <xf numFmtId="0" fontId="35" fillId="4" borderId="0" xfId="0" applyFont="1" applyFill="1" applyAlignment="1">
      <alignment horizontal="left"/>
    </xf>
    <xf numFmtId="0" fontId="39" fillId="5" borderId="0" xfId="0" applyFont="1" applyFill="1" applyAlignment="1">
      <alignment horizontal="center"/>
    </xf>
    <xf numFmtId="0" fontId="37" fillId="0" borderId="0" xfId="0" applyFont="1"/>
    <xf numFmtId="0" fontId="2" fillId="4" borderId="2" xfId="8" applyFont="1" applyFill="1" applyBorder="1"/>
    <xf numFmtId="0" fontId="40" fillId="0" borderId="0" xfId="0" applyFont="1"/>
    <xf numFmtId="0" fontId="41" fillId="0" borderId="0" xfId="0" applyFont="1"/>
    <xf numFmtId="0" fontId="2" fillId="7" borderId="2" xfId="8" applyFont="1" applyFill="1" applyBorder="1"/>
    <xf numFmtId="0" fontId="2" fillId="13" borderId="2" xfId="8" applyFont="1" applyFill="1" applyBorder="1"/>
    <xf numFmtId="0" fontId="22" fillId="0" borderId="0" xfId="0" applyFont="1"/>
    <xf numFmtId="0" fontId="42" fillId="0" borderId="0" xfId="0" applyFont="1"/>
    <xf numFmtId="0" fontId="43" fillId="0" borderId="0" xfId="0" applyFont="1" applyAlignment="1">
      <alignment horizontal="left"/>
    </xf>
    <xf numFmtId="0" fontId="44" fillId="0" borderId="0" xfId="0" applyFont="1"/>
    <xf numFmtId="3" fontId="44" fillId="0" borderId="0" xfId="0" applyNumberFormat="1" applyFont="1"/>
    <xf numFmtId="0" fontId="2" fillId="10" borderId="2" xfId="8" applyFont="1" applyFill="1" applyBorder="1"/>
    <xf numFmtId="0" fontId="2" fillId="18" borderId="2" xfId="8" applyFont="1" applyFill="1" applyBorder="1"/>
    <xf numFmtId="0" fontId="45" fillId="0" borderId="2" xfId="8" applyFont="1" applyBorder="1"/>
    <xf numFmtId="0" fontId="45" fillId="0" borderId="2" xfId="8" applyFont="1" applyBorder="1" applyAlignment="1">
      <alignment horizontal="center"/>
    </xf>
    <xf numFmtId="0" fontId="32" fillId="2" borderId="1" xfId="9" applyFont="1" applyFill="1" applyBorder="1" applyAlignment="1">
      <alignment horizontal="center"/>
    </xf>
    <xf numFmtId="0" fontId="32" fillId="0" borderId="2" xfId="9" applyFont="1" applyBorder="1" applyAlignment="1">
      <alignment wrapText="1"/>
    </xf>
    <xf numFmtId="0" fontId="32" fillId="0" borderId="2" xfId="9" applyFont="1" applyBorder="1" applyAlignment="1">
      <alignment horizontal="right" wrapText="1"/>
    </xf>
    <xf numFmtId="0" fontId="32" fillId="0" borderId="2" xfId="9" applyFont="1" applyBorder="1"/>
    <xf numFmtId="22" fontId="0" fillId="0" borderId="0" xfId="0" applyNumberFormat="1"/>
    <xf numFmtId="3" fontId="46" fillId="16" borderId="0" xfId="0" applyNumberFormat="1" applyFont="1" applyFill="1" applyAlignment="1">
      <alignment horizontal="center" wrapText="1"/>
    </xf>
    <xf numFmtId="0" fontId="45" fillId="0" borderId="0" xfId="8" applyFont="1" applyAlignment="1">
      <alignment horizontal="center"/>
    </xf>
    <xf numFmtId="0" fontId="19" fillId="19" borderId="0" xfId="0" applyFont="1" applyFill="1" applyAlignment="1">
      <alignment horizontal="left" wrapText="1"/>
    </xf>
    <xf numFmtId="0" fontId="18" fillId="19" borderId="0" xfId="0" applyFont="1" applyFill="1" applyAlignment="1">
      <alignment horizontal="left" wrapText="1"/>
    </xf>
    <xf numFmtId="0" fontId="12" fillId="19" borderId="0" xfId="0" applyFont="1" applyFill="1" applyAlignment="1">
      <alignment horizontal="left" wrapText="1"/>
    </xf>
    <xf numFmtId="0" fontId="34" fillId="13" borderId="0" xfId="0" applyFont="1" applyFill="1" applyAlignment="1">
      <alignment horizontal="left"/>
    </xf>
    <xf numFmtId="0" fontId="23" fillId="13" borderId="0" xfId="0" applyFont="1" applyFill="1" applyAlignment="1">
      <alignment horizontal="left"/>
    </xf>
    <xf numFmtId="0" fontId="19" fillId="13" borderId="0" xfId="0" applyFont="1" applyFill="1" applyAlignment="1">
      <alignment horizontal="left" wrapText="1"/>
    </xf>
    <xf numFmtId="0" fontId="47" fillId="0" borderId="0" xfId="0" applyFont="1"/>
    <xf numFmtId="0" fontId="48" fillId="0" borderId="0" xfId="0" applyFont="1"/>
    <xf numFmtId="0" fontId="49" fillId="0" borderId="2" xfId="8" applyFont="1" applyBorder="1"/>
    <xf numFmtId="0" fontId="0" fillId="0" borderId="9" xfId="0" applyBorder="1"/>
    <xf numFmtId="0" fontId="44" fillId="0" borderId="9" xfId="0" applyFont="1" applyBorder="1"/>
    <xf numFmtId="0" fontId="48" fillId="0" borderId="9" xfId="0" applyFont="1" applyBorder="1"/>
    <xf numFmtId="0" fontId="50" fillId="0" borderId="2" xfId="8" applyFont="1" applyBorder="1"/>
    <xf numFmtId="3" fontId="51" fillId="0" borderId="0" xfId="0" applyNumberFormat="1" applyFont="1"/>
    <xf numFmtId="0" fontId="52" fillId="0" borderId="0" xfId="0" applyFont="1"/>
    <xf numFmtId="0" fontId="32" fillId="0" borderId="2" xfId="10" applyFont="1" applyBorder="1"/>
    <xf numFmtId="0" fontId="32" fillId="0" borderId="2" xfId="10" applyFont="1" applyBorder="1" applyAlignment="1">
      <alignment horizontal="right"/>
    </xf>
    <xf numFmtId="3" fontId="12" fillId="0" borderId="0" xfId="0" applyNumberFormat="1" applyFont="1" applyAlignment="1">
      <alignment horizontal="center"/>
    </xf>
    <xf numFmtId="3" fontId="53" fillId="0" borderId="0" xfId="0" applyNumberFormat="1" applyFont="1" applyAlignment="1">
      <alignment horizontal="center"/>
    </xf>
    <xf numFmtId="0" fontId="32" fillId="0" borderId="7" xfId="10" applyFont="1" applyBorder="1" applyAlignment="1">
      <alignment horizontal="right"/>
    </xf>
    <xf numFmtId="0" fontId="32" fillId="0" borderId="8" xfId="10" applyFont="1" applyBorder="1" applyAlignment="1">
      <alignment horizontal="right"/>
    </xf>
    <xf numFmtId="0" fontId="0" fillId="0" borderId="10" xfId="0" applyBorder="1"/>
    <xf numFmtId="0" fontId="0" fillId="0" borderId="11" xfId="0" applyBorder="1"/>
    <xf numFmtId="3" fontId="0" fillId="0" borderId="11" xfId="0" applyNumberFormat="1" applyBorder="1"/>
    <xf numFmtId="0" fontId="0" fillId="0" borderId="11" xfId="0" applyBorder="1" applyAlignment="1">
      <alignment horizontal="center"/>
    </xf>
    <xf numFmtId="3" fontId="22" fillId="0" borderId="11" xfId="0" applyNumberFormat="1" applyFont="1" applyBorder="1"/>
    <xf numFmtId="0" fontId="0" fillId="0" borderId="13" xfId="0" applyBorder="1"/>
    <xf numFmtId="0" fontId="1" fillId="0" borderId="11" xfId="0" applyFont="1" applyBorder="1"/>
    <xf numFmtId="0" fontId="32" fillId="0" borderId="8" xfId="10" applyFont="1" applyBorder="1"/>
    <xf numFmtId="168" fontId="52" fillId="0" borderId="0" xfId="11" applyNumberFormat="1" applyFont="1"/>
    <xf numFmtId="0" fontId="32" fillId="2" borderId="6" xfId="9" applyFont="1" applyFill="1" applyBorder="1" applyAlignment="1">
      <alignment horizontal="center"/>
    </xf>
    <xf numFmtId="3" fontId="1" fillId="0" borderId="6" xfId="0" applyNumberFormat="1" applyFont="1" applyBorder="1"/>
    <xf numFmtId="0" fontId="32" fillId="0" borderId="6" xfId="9" applyFont="1" applyBorder="1" applyAlignment="1">
      <alignment horizontal="center" wrapText="1"/>
    </xf>
    <xf numFmtId="0" fontId="12" fillId="0" borderId="11" xfId="0" applyFont="1" applyBorder="1" applyAlignment="1">
      <alignment horizontal="left" wrapText="1"/>
    </xf>
    <xf numFmtId="0" fontId="32" fillId="0" borderId="2" xfId="10" applyFont="1" applyBorder="1" applyAlignment="1">
      <alignment horizontal="center"/>
    </xf>
    <xf numFmtId="0" fontId="32" fillId="0" borderId="7" xfId="10" applyFont="1" applyBorder="1" applyAlignment="1">
      <alignment horizontal="center"/>
    </xf>
    <xf numFmtId="0" fontId="32" fillId="0" borderId="12" xfId="10" applyFont="1" applyBorder="1" applyAlignment="1">
      <alignment horizontal="center"/>
    </xf>
    <xf numFmtId="0" fontId="32" fillId="0" borderId="12" xfId="10" applyFont="1" applyBorder="1"/>
    <xf numFmtId="0" fontId="3" fillId="0" borderId="0" xfId="10" applyAlignment="1">
      <alignment horizontal="center"/>
    </xf>
    <xf numFmtId="0" fontId="32" fillId="0" borderId="8" xfId="10" applyFont="1" applyBorder="1" applyAlignment="1">
      <alignment horizontal="center"/>
    </xf>
    <xf numFmtId="3" fontId="1" fillId="0" borderId="11" xfId="0" applyNumberFormat="1" applyFont="1" applyBorder="1"/>
    <xf numFmtId="168" fontId="52" fillId="0" borderId="11" xfId="11" applyNumberFormat="1" applyFont="1" applyBorder="1"/>
    <xf numFmtId="0" fontId="32" fillId="0" borderId="14" xfId="10" applyFont="1" applyBorder="1"/>
    <xf numFmtId="0" fontId="12" fillId="3" borderId="0" xfId="0" applyFont="1" applyFill="1" applyAlignment="1">
      <alignment horizontal="left" wrapText="1"/>
    </xf>
    <xf numFmtId="0" fontId="12" fillId="20" borderId="0" xfId="0" applyFont="1" applyFill="1" applyAlignment="1">
      <alignment horizontal="left" wrapText="1"/>
    </xf>
    <xf numFmtId="0" fontId="10" fillId="20" borderId="0" xfId="0" applyFont="1" applyFill="1" applyAlignment="1">
      <alignment horizontal="left" wrapText="1"/>
    </xf>
    <xf numFmtId="0" fontId="55" fillId="0" borderId="0" xfId="0" applyFont="1"/>
    <xf numFmtId="0" fontId="56" fillId="0" borderId="0" xfId="0" applyFont="1"/>
    <xf numFmtId="0" fontId="57" fillId="0" borderId="0" xfId="0" applyFont="1"/>
    <xf numFmtId="0" fontId="58" fillId="0" borderId="2" xfId="12" applyFont="1" applyBorder="1" applyAlignment="1">
      <alignment horizontal="right"/>
    </xf>
    <xf numFmtId="0" fontId="58" fillId="0" borderId="2" xfId="12" applyFont="1" applyBorder="1"/>
    <xf numFmtId="169" fontId="58" fillId="0" borderId="2" xfId="12" applyNumberFormat="1" applyFont="1" applyBorder="1" applyAlignment="1">
      <alignment horizontal="right"/>
    </xf>
    <xf numFmtId="0" fontId="59" fillId="0" borderId="0" xfId="12"/>
    <xf numFmtId="169" fontId="32" fillId="0" borderId="2" xfId="9" applyNumberFormat="1" applyFont="1" applyBorder="1" applyAlignment="1">
      <alignment horizontal="right" wrapText="1"/>
    </xf>
    <xf numFmtId="0" fontId="3" fillId="0" borderId="0" xfId="9"/>
    <xf numFmtId="0" fontId="3" fillId="0" borderId="2" xfId="9" applyBorder="1"/>
    <xf numFmtId="0" fontId="32" fillId="0" borderId="0" xfId="9" applyFont="1" applyAlignment="1">
      <alignment horizontal="right" wrapText="1"/>
    </xf>
    <xf numFmtId="0" fontId="32" fillId="2" borderId="1" xfId="13" applyFont="1" applyFill="1" applyBorder="1" applyAlignment="1">
      <alignment horizontal="center"/>
    </xf>
    <xf numFmtId="0" fontId="32" fillId="0" borderId="2" xfId="13" applyFont="1" applyBorder="1" applyAlignment="1">
      <alignment horizontal="right" wrapText="1"/>
    </xf>
    <xf numFmtId="0" fontId="32" fillId="0" borderId="2" xfId="13" applyFont="1" applyBorder="1" applyAlignment="1">
      <alignment wrapText="1"/>
    </xf>
    <xf numFmtId="15" fontId="0" fillId="0" borderId="0" xfId="0" applyNumberFormat="1"/>
    <xf numFmtId="0" fontId="60" fillId="2" borderId="1" xfId="9" applyFont="1" applyFill="1" applyBorder="1" applyAlignment="1">
      <alignment horizontal="center"/>
    </xf>
    <xf numFmtId="0" fontId="60" fillId="0" borderId="2" xfId="9" applyFont="1" applyBorder="1" applyAlignment="1">
      <alignment horizontal="right" wrapText="1"/>
    </xf>
    <xf numFmtId="0" fontId="60" fillId="0" borderId="2" xfId="9" applyFont="1" applyBorder="1" applyAlignment="1">
      <alignment wrapText="1"/>
    </xf>
    <xf numFmtId="0" fontId="61" fillId="0" borderId="0" xfId="0" applyFont="1"/>
    <xf numFmtId="0" fontId="62" fillId="0" borderId="0" xfId="0" applyFont="1"/>
    <xf numFmtId="170" fontId="52" fillId="0" borderId="0" xfId="11" applyNumberFormat="1" applyFont="1"/>
    <xf numFmtId="0" fontId="35" fillId="0" borderId="0" xfId="0" applyFont="1" applyAlignment="1">
      <alignment horizontal="left" wrapText="1"/>
    </xf>
    <xf numFmtId="0" fontId="0" fillId="21" borderId="0" xfId="0" applyFill="1" applyAlignment="1">
      <alignment horizontal="center"/>
    </xf>
    <xf numFmtId="14" fontId="0" fillId="21" borderId="0" xfId="0" applyNumberFormat="1" applyFill="1" applyAlignment="1">
      <alignment horizontal="center"/>
    </xf>
    <xf numFmtId="0" fontId="2" fillId="2" borderId="1" xfId="14" applyFont="1" applyFill="1" applyBorder="1" applyAlignment="1">
      <alignment horizontal="center"/>
    </xf>
    <xf numFmtId="0" fontId="2" fillId="0" borderId="2" xfId="14" applyFont="1" applyBorder="1" applyAlignment="1">
      <alignment horizontal="right" wrapText="1"/>
    </xf>
    <xf numFmtId="0" fontId="63" fillId="0" borderId="0" xfId="0" applyFont="1" applyAlignment="1">
      <alignment horizontal="center"/>
    </xf>
    <xf numFmtId="0" fontId="64" fillId="0" borderId="0" xfId="0" applyFont="1" applyAlignment="1">
      <alignment horizontal="center"/>
    </xf>
    <xf numFmtId="0" fontId="66" fillId="0" borderId="0" xfId="0" applyFont="1" applyAlignment="1">
      <alignment horizontal="center"/>
    </xf>
    <xf numFmtId="0" fontId="67" fillId="11" borderId="0" xfId="0" applyFont="1" applyFill="1" applyAlignment="1">
      <alignment horizontal="center"/>
    </xf>
    <xf numFmtId="0" fontId="65" fillId="13" borderId="0" xfId="0" applyFont="1" applyFill="1" applyAlignment="1">
      <alignment horizontal="center"/>
    </xf>
    <xf numFmtId="0" fontId="65" fillId="10" borderId="0" xfId="0" applyFont="1" applyFill="1" applyAlignment="1">
      <alignment horizontal="center"/>
    </xf>
    <xf numFmtId="0" fontId="65" fillId="22" borderId="0" xfId="0" applyFont="1" applyFill="1" applyAlignment="1">
      <alignment horizontal="center"/>
    </xf>
    <xf numFmtId="0" fontId="60" fillId="2" borderId="1" xfId="15" applyFont="1" applyFill="1" applyBorder="1" applyAlignment="1">
      <alignment horizontal="center"/>
    </xf>
    <xf numFmtId="0" fontId="60" fillId="0" borderId="2" xfId="15" applyFont="1" applyBorder="1" applyAlignment="1">
      <alignment horizontal="right" wrapText="1"/>
    </xf>
    <xf numFmtId="0" fontId="60" fillId="0" borderId="2" xfId="15" applyFont="1" applyBorder="1" applyAlignment="1">
      <alignment wrapText="1"/>
    </xf>
    <xf numFmtId="0" fontId="69" fillId="0" borderId="0" xfId="0" applyFont="1"/>
    <xf numFmtId="0" fontId="70" fillId="0" borderId="0" xfId="0" applyFont="1"/>
    <xf numFmtId="14" fontId="0" fillId="0" borderId="0" xfId="0" applyNumberFormat="1" applyAlignment="1">
      <alignment horizontal="center"/>
    </xf>
    <xf numFmtId="3" fontId="10" fillId="16" borderId="0" xfId="0" applyNumberFormat="1" applyFont="1" applyFill="1" applyAlignment="1">
      <alignment horizontal="center" wrapText="1"/>
    </xf>
    <xf numFmtId="0" fontId="1" fillId="17" borderId="6" xfId="0" applyFont="1" applyFill="1" applyBorder="1" applyAlignment="1">
      <alignment horizontal="center" vertical="center" wrapText="1"/>
    </xf>
    <xf numFmtId="0" fontId="48" fillId="0" borderId="0" xfId="0" applyFont="1" applyAlignment="1">
      <alignment horizontal="center" vertical="center" wrapText="1"/>
    </xf>
    <xf numFmtId="3" fontId="1" fillId="17" borderId="6" xfId="0" applyNumberFormat="1" applyFont="1" applyFill="1" applyBorder="1" applyAlignment="1">
      <alignment horizontal="center" vertical="center" wrapText="1"/>
    </xf>
    <xf numFmtId="0" fontId="1" fillId="5" borderId="0" xfId="0" applyFont="1" applyFill="1" applyAlignment="1">
      <alignment horizontal="center" vertical="center" wrapText="1"/>
    </xf>
    <xf numFmtId="0" fontId="1" fillId="4" borderId="0" xfId="0" applyFont="1" applyFill="1" applyAlignment="1">
      <alignment horizontal="center" vertical="center" wrapText="1"/>
    </xf>
    <xf numFmtId="0" fontId="44" fillId="0" borderId="0" xfId="0" applyFont="1" applyAlignment="1">
      <alignment horizontal="center" vertical="center" wrapText="1"/>
    </xf>
    <xf numFmtId="0" fontId="12" fillId="3" borderId="0" xfId="0" applyFont="1" applyFill="1" applyAlignment="1">
      <alignment horizontal="center" vertical="center" wrapText="1"/>
    </xf>
    <xf numFmtId="0" fontId="0" fillId="0" borderId="0" xfId="0" applyFont="1"/>
    <xf numFmtId="0" fontId="71" fillId="0" borderId="0" xfId="0" applyFont="1" applyAlignment="1">
      <alignment horizontal="left"/>
    </xf>
    <xf numFmtId="0" fontId="0" fillId="0" borderId="0" xfId="0" applyBorder="1"/>
    <xf numFmtId="0" fontId="12" fillId="0" borderId="0" xfId="0" applyFont="1" applyBorder="1" applyAlignment="1">
      <alignment horizontal="left" wrapText="1"/>
    </xf>
    <xf numFmtId="3" fontId="0" fillId="0" borderId="0" xfId="0" applyNumberFormat="1" applyBorder="1"/>
    <xf numFmtId="0" fontId="0" fillId="0" borderId="0" xfId="0" applyBorder="1" applyAlignment="1">
      <alignment horizontal="center"/>
    </xf>
    <xf numFmtId="0" fontId="1" fillId="0" borderId="0" xfId="0" applyFont="1" applyBorder="1"/>
    <xf numFmtId="0" fontId="32" fillId="0" borderId="5" xfId="10" applyFont="1" applyBorder="1" applyAlignment="1">
      <alignment horizontal="center"/>
    </xf>
    <xf numFmtId="3" fontId="1" fillId="0" borderId="0" xfId="0" applyNumberFormat="1" applyFont="1" applyBorder="1"/>
    <xf numFmtId="168" fontId="52" fillId="0" borderId="0" xfId="11" applyNumberFormat="1" applyFont="1" applyBorder="1"/>
    <xf numFmtId="3" fontId="22" fillId="0" borderId="0" xfId="0" applyNumberFormat="1" applyFont="1" applyBorder="1"/>
    <xf numFmtId="0" fontId="72" fillId="0" borderId="0" xfId="0" applyFont="1"/>
    <xf numFmtId="0" fontId="0" fillId="0" borderId="15" xfId="0" applyBorder="1"/>
    <xf numFmtId="0" fontId="12" fillId="23" borderId="0" xfId="0" applyFont="1" applyFill="1" applyAlignment="1">
      <alignment horizontal="left" wrapText="1"/>
    </xf>
    <xf numFmtId="0" fontId="32" fillId="0" borderId="0" xfId="10" applyFont="1" applyBorder="1" applyAlignment="1">
      <alignment horizontal="center"/>
    </xf>
    <xf numFmtId="0" fontId="73" fillId="0" borderId="0" xfId="0" applyFont="1"/>
    <xf numFmtId="0" fontId="8" fillId="0" borderId="0" xfId="0" applyFont="1"/>
    <xf numFmtId="0" fontId="8" fillId="0" borderId="0" xfId="0" applyFont="1" applyBorder="1"/>
    <xf numFmtId="0" fontId="64" fillId="0" borderId="0" xfId="0" applyFont="1" applyBorder="1" applyAlignment="1">
      <alignment horizontal="center"/>
    </xf>
    <xf numFmtId="0" fontId="32" fillId="0" borderId="0" xfId="10" applyFont="1" applyBorder="1" applyAlignment="1">
      <alignment horizontal="right"/>
    </xf>
    <xf numFmtId="0" fontId="12" fillId="20" borderId="0" xfId="0" applyFont="1" applyFill="1" applyBorder="1" applyAlignment="1">
      <alignment horizontal="left" wrapText="1"/>
    </xf>
    <xf numFmtId="0" fontId="1" fillId="0" borderId="0" xfId="0" applyFont="1" applyBorder="1" applyAlignment="1">
      <alignment horizontal="center"/>
    </xf>
    <xf numFmtId="0" fontId="32" fillId="0" borderId="0" xfId="10" applyFont="1" applyBorder="1"/>
    <xf numFmtId="0" fontId="65" fillId="0" borderId="0" xfId="0" applyFont="1" applyAlignment="1">
      <alignment horizontal="center"/>
    </xf>
    <xf numFmtId="0" fontId="2" fillId="2" borderId="1" xfId="15" applyFont="1" applyFill="1" applyBorder="1" applyAlignment="1">
      <alignment horizontal="center"/>
    </xf>
    <xf numFmtId="0" fontId="68" fillId="0" borderId="0" xfId="0" applyFont="1"/>
    <xf numFmtId="0" fontId="2" fillId="0" borderId="2" xfId="15" applyFont="1" applyBorder="1" applyAlignment="1">
      <alignment horizontal="right" wrapText="1"/>
    </xf>
    <xf numFmtId="0" fontId="2" fillId="0" borderId="2" xfId="15" applyFont="1" applyBorder="1" applyAlignment="1">
      <alignment horizontal="center" wrapText="1"/>
    </xf>
    <xf numFmtId="0" fontId="2" fillId="0" borderId="2" xfId="10" applyFont="1" applyBorder="1"/>
    <xf numFmtId="0" fontId="2" fillId="0" borderId="2" xfId="10" applyFont="1" applyBorder="1" applyAlignment="1">
      <alignment horizontal="center"/>
    </xf>
    <xf numFmtId="0" fontId="2" fillId="0" borderId="7" xfId="10" applyFont="1" applyBorder="1" applyAlignment="1">
      <alignment horizontal="center"/>
    </xf>
    <xf numFmtId="0" fontId="2" fillId="0" borderId="8" xfId="10" applyFont="1" applyBorder="1"/>
    <xf numFmtId="0" fontId="2" fillId="0" borderId="2" xfId="10" applyFont="1" applyBorder="1" applyAlignment="1">
      <alignment horizontal="right"/>
    </xf>
    <xf numFmtId="0" fontId="2" fillId="0" borderId="7" xfId="10" applyFont="1" applyBorder="1" applyAlignment="1">
      <alignment horizontal="right"/>
    </xf>
    <xf numFmtId="0" fontId="2" fillId="0" borderId="2" xfId="12" applyFont="1" applyBorder="1"/>
    <xf numFmtId="0" fontId="2" fillId="0" borderId="2" xfId="9" applyFont="1" applyBorder="1" applyAlignment="1">
      <alignment horizontal="right" wrapText="1"/>
    </xf>
    <xf numFmtId="0" fontId="2" fillId="0" borderId="2" xfId="9" applyFont="1" applyBorder="1" applyAlignment="1">
      <alignment wrapText="1"/>
    </xf>
    <xf numFmtId="0" fontId="2" fillId="2" borderId="1" xfId="9" applyFont="1" applyFill="1" applyBorder="1" applyAlignment="1">
      <alignment horizontal="center"/>
    </xf>
    <xf numFmtId="0" fontId="2" fillId="2" borderId="6" xfId="9" applyFont="1" applyFill="1" applyBorder="1" applyAlignment="1">
      <alignment horizontal="center"/>
    </xf>
    <xf numFmtId="0" fontId="74" fillId="0" borderId="6" xfId="9" applyFont="1" applyBorder="1" applyAlignment="1">
      <alignment horizontal="center" wrapText="1"/>
    </xf>
    <xf numFmtId="0" fontId="9" fillId="0" borderId="6" xfId="9" applyFont="1" applyBorder="1" applyAlignment="1">
      <alignment horizontal="center" wrapText="1"/>
    </xf>
    <xf numFmtId="3" fontId="75" fillId="0" borderId="0" xfId="0" applyNumberFormat="1" applyFont="1"/>
    <xf numFmtId="14" fontId="0" fillId="21" borderId="0" xfId="0" applyNumberFormat="1" applyFill="1"/>
    <xf numFmtId="3" fontId="0" fillId="0" borderId="0" xfId="0" applyNumberFormat="1" applyFont="1"/>
    <xf numFmtId="2" fontId="0" fillId="0" borderId="0" xfId="0" applyNumberFormat="1"/>
    <xf numFmtId="49" fontId="0" fillId="0" borderId="0" xfId="0" applyNumberFormat="1" applyAlignment="1">
      <alignment horizontal="center"/>
    </xf>
    <xf numFmtId="0" fontId="2" fillId="0" borderId="2" xfId="14" applyFont="1" applyFill="1" applyBorder="1" applyAlignment="1">
      <alignment horizontal="right" wrapText="1"/>
    </xf>
    <xf numFmtId="0" fontId="2" fillId="0" borderId="2" xfId="14" applyFont="1" applyFill="1" applyBorder="1" applyAlignment="1">
      <alignment horizontal="center" wrapText="1"/>
    </xf>
    <xf numFmtId="0" fontId="0" fillId="0" borderId="6" xfId="0" applyBorder="1"/>
    <xf numFmtId="3" fontId="0" fillId="0" borderId="6" xfId="0" applyNumberFormat="1" applyBorder="1"/>
    <xf numFmtId="0" fontId="76" fillId="0" borderId="0" xfId="14" applyFont="1"/>
    <xf numFmtId="0" fontId="0" fillId="24" borderId="0" xfId="0" applyFill="1"/>
    <xf numFmtId="0" fontId="0" fillId="7" borderId="0" xfId="0" applyFill="1"/>
  </cellXfs>
  <cellStyles count="16">
    <cellStyle name="Hyperlink" xfId="2" builtinId="8"/>
    <cellStyle name="Normal" xfId="0" builtinId="0"/>
    <cellStyle name="Normal_cnt" xfId="5" xr:uid="{6FDDF0FA-B8EE-4F43-9896-37E09C6B7DA9}"/>
    <cellStyle name="Normal_cnt_1" xfId="6" xr:uid="{DD0E878E-BAEA-4ACD-806F-BAAFEDDEE951}"/>
    <cellStyle name="Normal_cols" xfId="7" xr:uid="{BA69DEE2-2D2D-45E9-A856-C12DF887DE86}"/>
    <cellStyle name="Normal_cols_1" xfId="9" xr:uid="{505932CB-AABE-496F-A321-0D7EEA50F1BF}"/>
    <cellStyle name="Normal_cols_2" xfId="12" xr:uid="{31B0729E-EE83-433B-9738-AF587572750D}"/>
    <cellStyle name="Normal_cols1" xfId="15" xr:uid="{2A3F0D9F-C7EE-4A3B-A019-7638B089CA13}"/>
    <cellStyle name="Normal_columns" xfId="14" xr:uid="{22B547B0-CE7E-4C93-B0D6-123758566BC1}"/>
    <cellStyle name="Normal_Investments and Loans" xfId="11" xr:uid="{EEB5F44E-AA84-4436-87CF-7C36C51D70AE}"/>
    <cellStyle name="Normal_md_1" xfId="8" xr:uid="{6A7A732E-38B0-4BE1-811B-3005B444CBD3}"/>
    <cellStyle name="Normal_Sheet1" xfId="3" xr:uid="{101358AD-F1BD-49A2-BE03-845BA74DDFA9}"/>
    <cellStyle name="Normal_Sheet1_1" xfId="4" xr:uid="{4371E2F6-E465-4ADE-BD84-CD0C1576BC1C}"/>
    <cellStyle name="Normal_Sheet3" xfId="10" xr:uid="{EDBB9B3F-40A5-477B-A49E-5BE98D59D4AC}"/>
    <cellStyle name="Normal_tbl" xfId="1" xr:uid="{17FDC2C2-B52B-4A99-9E3B-DD1C8CC8AA7E}"/>
    <cellStyle name="Normal_trn1" xfId="13" xr:uid="{E62E4693-F1DE-4A04-97F5-A19BCB1FD9D4}"/>
  </cellStyles>
  <dxfs count="0"/>
  <tableStyles count="0" defaultTableStyle="TableStyleMedium2" defaultPivotStyle="PivotStyleLight16"/>
  <colors>
    <mruColors>
      <color rgb="FF9900FF"/>
      <color rgb="FFFFFFCC"/>
      <color rgb="FF3333FF"/>
      <color rgb="FFCC00CC"/>
      <color rgb="FFFFFF99"/>
      <color rgb="FFCC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1" Type="http://schemas.openxmlformats.org/officeDocument/2006/relationships/hyperlink" Target="https://www.atptour.com/en/rankings/singles"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www.atptour.com/en/rankings/singles"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A3BF05-2685-4937-A48B-29228EA871AB}">
  <dimension ref="A1:C44"/>
  <sheetViews>
    <sheetView workbookViewId="0">
      <selection activeCell="C23" sqref="C23"/>
    </sheetView>
  </sheetViews>
  <sheetFormatPr defaultRowHeight="10" x14ac:dyDescent="0.2"/>
  <cols>
    <col min="1" max="1" width="17" customWidth="1"/>
    <col min="2" max="2" width="42.6640625" customWidth="1"/>
    <col min="3" max="3" width="33.77734375" customWidth="1"/>
  </cols>
  <sheetData>
    <row r="1" spans="1:3" ht="10.5" x14ac:dyDescent="0.25">
      <c r="B1" s="116" t="s">
        <v>628</v>
      </c>
    </row>
    <row r="2" spans="1:3" ht="10.5" x14ac:dyDescent="0.25">
      <c r="B2" s="116" t="s">
        <v>629</v>
      </c>
    </row>
    <row r="3" spans="1:3" ht="10.5" x14ac:dyDescent="0.25">
      <c r="B3" s="116" t="s">
        <v>633</v>
      </c>
    </row>
    <row r="4" spans="1:3" ht="10.5" x14ac:dyDescent="0.25">
      <c r="B4" s="116" t="s">
        <v>634</v>
      </c>
    </row>
    <row r="5" spans="1:3" ht="10.5" x14ac:dyDescent="0.25">
      <c r="B5" s="116" t="s">
        <v>631</v>
      </c>
    </row>
    <row r="6" spans="1:3" x14ac:dyDescent="0.2">
      <c r="B6" s="116"/>
    </row>
    <row r="7" spans="1:3" ht="10.5" x14ac:dyDescent="0.25">
      <c r="B7" s="116" t="s">
        <v>630</v>
      </c>
    </row>
    <row r="8" spans="1:3" x14ac:dyDescent="0.2">
      <c r="B8" s="116"/>
    </row>
    <row r="9" spans="1:3" ht="10.5" x14ac:dyDescent="0.25">
      <c r="B9" s="116" t="s">
        <v>632</v>
      </c>
    </row>
    <row r="12" spans="1:3" ht="14" x14ac:dyDescent="0.3">
      <c r="A12" s="114"/>
      <c r="B12" s="114" t="s">
        <v>592</v>
      </c>
    </row>
    <row r="13" spans="1:3" ht="14" x14ac:dyDescent="0.3">
      <c r="A13" s="114"/>
      <c r="B13" s="115"/>
      <c r="C13" s="115"/>
    </row>
    <row r="14" spans="1:3" ht="14" x14ac:dyDescent="0.3">
      <c r="A14" s="114"/>
      <c r="B14" s="115" t="s">
        <v>593</v>
      </c>
      <c r="C14" s="115"/>
    </row>
    <row r="15" spans="1:3" ht="14" x14ac:dyDescent="0.3">
      <c r="A15" s="114" t="s">
        <v>595</v>
      </c>
      <c r="B15" s="115" t="s">
        <v>595</v>
      </c>
      <c r="C15" s="115" t="s">
        <v>612</v>
      </c>
    </row>
    <row r="16" spans="1:3" ht="14" x14ac:dyDescent="0.3">
      <c r="A16" s="114" t="s">
        <v>490</v>
      </c>
      <c r="B16" s="115" t="s">
        <v>490</v>
      </c>
      <c r="C16" s="115" t="s">
        <v>594</v>
      </c>
    </row>
    <row r="17" spans="1:3" ht="14" x14ac:dyDescent="0.3">
      <c r="A17" s="114"/>
      <c r="B17" s="115"/>
      <c r="C17" s="115"/>
    </row>
    <row r="18" spans="1:3" ht="14" x14ac:dyDescent="0.3">
      <c r="A18" s="114"/>
      <c r="B18" s="115"/>
      <c r="C18" s="115"/>
    </row>
    <row r="19" spans="1:3" ht="14" x14ac:dyDescent="0.3">
      <c r="A19" s="114" t="s">
        <v>627</v>
      </c>
      <c r="B19" s="115" t="s">
        <v>596</v>
      </c>
      <c r="C19" s="115"/>
    </row>
    <row r="20" spans="1:3" ht="14" x14ac:dyDescent="0.3">
      <c r="A20" s="114"/>
      <c r="B20" s="115" t="s">
        <v>603</v>
      </c>
      <c r="C20" s="115"/>
    </row>
    <row r="21" spans="1:3" ht="14" x14ac:dyDescent="0.3">
      <c r="A21" s="114"/>
      <c r="B21" s="115" t="s">
        <v>604</v>
      </c>
      <c r="C21" s="115"/>
    </row>
    <row r="22" spans="1:3" ht="14" x14ac:dyDescent="0.3">
      <c r="A22" s="114"/>
      <c r="B22" s="115" t="s">
        <v>606</v>
      </c>
    </row>
    <row r="23" spans="1:3" ht="14" x14ac:dyDescent="0.3">
      <c r="A23" s="114"/>
      <c r="B23" s="115" t="s">
        <v>607</v>
      </c>
    </row>
    <row r="24" spans="1:3" ht="14" x14ac:dyDescent="0.3">
      <c r="A24" s="114"/>
      <c r="B24" s="115" t="s">
        <v>611</v>
      </c>
    </row>
    <row r="25" spans="1:3" ht="14" x14ac:dyDescent="0.3">
      <c r="A25" s="114"/>
      <c r="B25" s="115" t="s">
        <v>609</v>
      </c>
    </row>
    <row r="26" spans="1:3" ht="14" x14ac:dyDescent="0.3">
      <c r="A26" s="114"/>
      <c r="B26" s="115" t="s">
        <v>610</v>
      </c>
    </row>
    <row r="27" spans="1:3" ht="14" x14ac:dyDescent="0.3">
      <c r="A27" s="114"/>
    </row>
    <row r="28" spans="1:3" ht="14" x14ac:dyDescent="0.3">
      <c r="A28" s="114" t="s">
        <v>605</v>
      </c>
      <c r="B28" s="115" t="s">
        <v>622</v>
      </c>
    </row>
    <row r="29" spans="1:3" ht="14" x14ac:dyDescent="0.3">
      <c r="A29" s="114"/>
      <c r="B29" s="115" t="s">
        <v>608</v>
      </c>
    </row>
    <row r="30" spans="1:3" ht="14" x14ac:dyDescent="0.3">
      <c r="A30" s="114"/>
      <c r="B30" s="115"/>
    </row>
    <row r="31" spans="1:3" ht="14" x14ac:dyDescent="0.3">
      <c r="A31" s="114" t="s">
        <v>623</v>
      </c>
      <c r="B31" s="115" t="s">
        <v>597</v>
      </c>
      <c r="C31" s="115" t="s">
        <v>600</v>
      </c>
    </row>
    <row r="32" spans="1:3" ht="14" x14ac:dyDescent="0.3">
      <c r="A32" s="114"/>
      <c r="B32" s="115"/>
      <c r="C32" s="115"/>
    </row>
    <row r="33" spans="1:3" ht="14" x14ac:dyDescent="0.3">
      <c r="A33" s="114" t="s">
        <v>624</v>
      </c>
      <c r="B33" s="115" t="s">
        <v>599</v>
      </c>
      <c r="C33" s="115"/>
    </row>
    <row r="34" spans="1:3" ht="14" x14ac:dyDescent="0.3">
      <c r="A34" s="114"/>
      <c r="B34" s="115" t="s">
        <v>598</v>
      </c>
      <c r="C34" s="115"/>
    </row>
    <row r="35" spans="1:3" ht="14" x14ac:dyDescent="0.3">
      <c r="A35" s="114"/>
      <c r="B35" s="115" t="s">
        <v>601</v>
      </c>
      <c r="C35" s="115"/>
    </row>
    <row r="36" spans="1:3" ht="14" x14ac:dyDescent="0.3">
      <c r="A36" s="114"/>
      <c r="B36" t="s">
        <v>620</v>
      </c>
    </row>
    <row r="37" spans="1:3" ht="14" x14ac:dyDescent="0.3">
      <c r="A37" s="114"/>
      <c r="B37" s="115" t="s">
        <v>602</v>
      </c>
      <c r="C37" s="115"/>
    </row>
    <row r="38" spans="1:3" ht="14" x14ac:dyDescent="0.3">
      <c r="A38" s="114" t="s">
        <v>626</v>
      </c>
      <c r="B38" s="115" t="s">
        <v>615</v>
      </c>
      <c r="C38" s="115"/>
    </row>
    <row r="39" spans="1:3" ht="14" x14ac:dyDescent="0.3">
      <c r="A39" s="114" t="s">
        <v>625</v>
      </c>
      <c r="B39" t="s">
        <v>616</v>
      </c>
    </row>
    <row r="40" spans="1:3" ht="14" x14ac:dyDescent="0.3">
      <c r="A40" s="114"/>
      <c r="B40" t="s">
        <v>617</v>
      </c>
    </row>
    <row r="41" spans="1:3" ht="14" x14ac:dyDescent="0.3">
      <c r="A41" s="114"/>
      <c r="B41" t="s">
        <v>618</v>
      </c>
    </row>
    <row r="42" spans="1:3" x14ac:dyDescent="0.2">
      <c r="B42" t="s">
        <v>619</v>
      </c>
    </row>
    <row r="43" spans="1:3" x14ac:dyDescent="0.2">
      <c r="B43" t="s">
        <v>621</v>
      </c>
    </row>
    <row r="44" spans="1:3" ht="14" x14ac:dyDescent="0.3">
      <c r="B44" s="115" t="s">
        <v>613</v>
      </c>
      <c r="C44" s="115" t="s">
        <v>614</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C113C7-6F7D-4C73-A234-AE76DA411288}">
  <dimension ref="C1:X33"/>
  <sheetViews>
    <sheetView workbookViewId="0">
      <selection activeCell="V15" sqref="V15"/>
    </sheetView>
  </sheetViews>
  <sheetFormatPr defaultRowHeight="10" x14ac:dyDescent="0.2"/>
  <cols>
    <col min="2" max="2" width="5.44140625" customWidth="1"/>
    <col min="14" max="14" width="20" customWidth="1"/>
    <col min="17" max="17" width="12.77734375" customWidth="1"/>
  </cols>
  <sheetData>
    <row r="1" spans="3:24" ht="10.5" x14ac:dyDescent="0.25">
      <c r="C1" s="3" t="s">
        <v>247</v>
      </c>
      <c r="N1" s="3" t="s">
        <v>430</v>
      </c>
      <c r="Q1" s="3" t="s">
        <v>427</v>
      </c>
    </row>
    <row r="3" spans="3:24" ht="13" x14ac:dyDescent="0.3">
      <c r="C3" s="117" t="s">
        <v>422</v>
      </c>
      <c r="D3" s="84" t="s">
        <v>184</v>
      </c>
      <c r="K3" s="87" t="s">
        <v>444</v>
      </c>
      <c r="L3" s="87" t="s">
        <v>184</v>
      </c>
      <c r="N3" s="87" t="s">
        <v>488</v>
      </c>
      <c r="O3" s="87" t="s">
        <v>184</v>
      </c>
      <c r="Q3" s="84" t="s">
        <v>516</v>
      </c>
      <c r="R3" s="84" t="s">
        <v>184</v>
      </c>
      <c r="W3" s="6" t="s">
        <v>222</v>
      </c>
      <c r="X3" s="6" t="s">
        <v>184</v>
      </c>
    </row>
    <row r="4" spans="3:24" ht="10.5" x14ac:dyDescent="0.25">
      <c r="C4" s="85">
        <v>1</v>
      </c>
      <c r="D4" s="85">
        <v>3</v>
      </c>
      <c r="K4" s="88">
        <v>20</v>
      </c>
      <c r="L4" s="88">
        <v>1</v>
      </c>
      <c r="N4" s="101" t="s">
        <v>548</v>
      </c>
      <c r="O4" s="88">
        <v>58144</v>
      </c>
      <c r="Q4" s="102" t="s">
        <v>583</v>
      </c>
      <c r="R4" s="85">
        <v>8787</v>
      </c>
      <c r="W4" s="7" t="s">
        <v>226</v>
      </c>
      <c r="X4" s="8">
        <v>528</v>
      </c>
    </row>
    <row r="5" spans="3:24" ht="10.5" x14ac:dyDescent="0.25">
      <c r="C5" s="85">
        <v>2</v>
      </c>
      <c r="D5" s="85">
        <v>10</v>
      </c>
      <c r="K5" s="88">
        <v>17</v>
      </c>
      <c r="L5" s="88">
        <v>1</v>
      </c>
      <c r="N5" s="101" t="s">
        <v>549</v>
      </c>
      <c r="O5" s="88">
        <v>39480</v>
      </c>
      <c r="Q5" s="102" t="s">
        <v>582</v>
      </c>
      <c r="R5" s="85">
        <v>2878</v>
      </c>
      <c r="W5" s="7" t="s">
        <v>227</v>
      </c>
      <c r="X5" s="8">
        <v>96</v>
      </c>
    </row>
    <row r="6" spans="3:24" ht="10.5" x14ac:dyDescent="0.25">
      <c r="C6" s="85">
        <v>3</v>
      </c>
      <c r="D6" s="85">
        <v>10</v>
      </c>
      <c r="K6" s="88">
        <v>15</v>
      </c>
      <c r="L6" s="88">
        <v>1</v>
      </c>
      <c r="N6" s="101" t="s">
        <v>73</v>
      </c>
      <c r="O6" s="88">
        <v>24968</v>
      </c>
      <c r="Q6" s="102" t="s">
        <v>201</v>
      </c>
      <c r="R6" s="85">
        <v>50</v>
      </c>
      <c r="W6" s="7" t="s">
        <v>225</v>
      </c>
      <c r="X6" s="8">
        <v>4175</v>
      </c>
    </row>
    <row r="7" spans="3:24" ht="10.5" x14ac:dyDescent="0.25">
      <c r="C7" s="85">
        <v>4</v>
      </c>
      <c r="D7" s="85">
        <v>27</v>
      </c>
      <c r="K7" s="88">
        <v>14</v>
      </c>
      <c r="L7" s="88">
        <v>1</v>
      </c>
      <c r="N7" s="101" t="s">
        <v>550</v>
      </c>
      <c r="O7" s="88">
        <v>24507</v>
      </c>
      <c r="W7" s="7" t="s">
        <v>223</v>
      </c>
      <c r="X7" s="8">
        <v>9380</v>
      </c>
    </row>
    <row r="8" spans="3:24" ht="10.5" x14ac:dyDescent="0.25">
      <c r="C8" s="85">
        <v>5</v>
      </c>
      <c r="D8" s="85">
        <v>67</v>
      </c>
      <c r="K8" s="88">
        <v>12</v>
      </c>
      <c r="L8" s="88">
        <v>1</v>
      </c>
      <c r="N8" s="101" t="s">
        <v>72</v>
      </c>
      <c r="O8" s="88">
        <v>14984</v>
      </c>
      <c r="Q8" s="84" t="s">
        <v>517</v>
      </c>
      <c r="R8" s="84" t="s">
        <v>184</v>
      </c>
      <c r="W8" s="7" t="s">
        <v>224</v>
      </c>
      <c r="X8" s="8">
        <v>6112</v>
      </c>
    </row>
    <row r="9" spans="3:24" ht="10.5" x14ac:dyDescent="0.25">
      <c r="C9" s="85">
        <v>6</v>
      </c>
      <c r="D9" s="85">
        <v>104</v>
      </c>
      <c r="K9" s="88">
        <v>11</v>
      </c>
      <c r="L9" s="88">
        <v>2</v>
      </c>
      <c r="N9" s="101" t="s">
        <v>551</v>
      </c>
      <c r="O9" s="88">
        <v>11521</v>
      </c>
      <c r="Q9" s="102" t="s">
        <v>199</v>
      </c>
      <c r="R9" s="85">
        <v>5204</v>
      </c>
    </row>
    <row r="10" spans="3:24" ht="10.5" x14ac:dyDescent="0.25">
      <c r="C10" s="85">
        <v>7</v>
      </c>
      <c r="D10" s="85">
        <v>216</v>
      </c>
      <c r="K10" s="88">
        <v>10</v>
      </c>
      <c r="L10" s="88">
        <v>1</v>
      </c>
      <c r="N10" s="101" t="s">
        <v>552</v>
      </c>
      <c r="O10" s="88">
        <v>8983</v>
      </c>
      <c r="Q10" s="102" t="s">
        <v>198</v>
      </c>
      <c r="R10" s="85">
        <v>4347</v>
      </c>
    </row>
    <row r="11" spans="3:24" ht="10.5" x14ac:dyDescent="0.25">
      <c r="C11" s="85">
        <v>8</v>
      </c>
      <c r="D11" s="85">
        <v>557</v>
      </c>
      <c r="K11" s="88">
        <v>8</v>
      </c>
      <c r="L11" s="88">
        <v>5</v>
      </c>
      <c r="N11" s="101" t="s">
        <v>71</v>
      </c>
      <c r="O11" s="88">
        <v>8757</v>
      </c>
      <c r="Q11" s="102" t="s">
        <v>200</v>
      </c>
      <c r="R11" s="85">
        <v>1296</v>
      </c>
    </row>
    <row r="12" spans="3:24" ht="10.5" x14ac:dyDescent="0.25">
      <c r="C12" s="85">
        <v>9</v>
      </c>
      <c r="D12" s="85">
        <v>271</v>
      </c>
      <c r="K12" s="88">
        <v>7</v>
      </c>
      <c r="L12" s="88">
        <v>8</v>
      </c>
      <c r="N12" s="101" t="s">
        <v>553</v>
      </c>
      <c r="O12" s="88">
        <v>2235</v>
      </c>
      <c r="Q12" s="102" t="s">
        <v>63</v>
      </c>
      <c r="R12" s="85">
        <v>818</v>
      </c>
    </row>
    <row r="13" spans="3:24" ht="10.5" x14ac:dyDescent="0.25">
      <c r="K13" s="88">
        <v>6</v>
      </c>
      <c r="L13" s="88">
        <v>6</v>
      </c>
      <c r="N13" s="101" t="s">
        <v>554</v>
      </c>
      <c r="O13" s="88">
        <v>1691</v>
      </c>
      <c r="Q13" s="102" t="s">
        <v>201</v>
      </c>
      <c r="R13" s="85">
        <v>50</v>
      </c>
    </row>
    <row r="14" spans="3:24" ht="10.5" x14ac:dyDescent="0.25">
      <c r="K14" s="88">
        <v>5</v>
      </c>
      <c r="L14" s="88">
        <v>2</v>
      </c>
      <c r="N14" s="101" t="s">
        <v>555</v>
      </c>
      <c r="O14" s="88">
        <v>686</v>
      </c>
    </row>
    <row r="15" spans="3:24" ht="10.5" x14ac:dyDescent="0.25">
      <c r="K15" s="88">
        <v>4</v>
      </c>
      <c r="L15" s="88">
        <v>9</v>
      </c>
      <c r="N15" s="101" t="s">
        <v>556</v>
      </c>
      <c r="O15" s="88">
        <v>9</v>
      </c>
    </row>
    <row r="16" spans="3:24" ht="10.5" x14ac:dyDescent="0.25">
      <c r="K16" s="88">
        <v>3</v>
      </c>
      <c r="L16" s="88">
        <v>19</v>
      </c>
      <c r="N16" s="101" t="s">
        <v>557</v>
      </c>
      <c r="O16" s="88">
        <v>2</v>
      </c>
    </row>
    <row r="17" spans="3:15" ht="10.5" x14ac:dyDescent="0.25">
      <c r="K17" s="88">
        <v>2</v>
      </c>
      <c r="L17" s="88">
        <v>26</v>
      </c>
    </row>
    <row r="18" spans="3:15" ht="12" x14ac:dyDescent="0.3">
      <c r="C18" s="118" t="s">
        <v>184</v>
      </c>
      <c r="D18" s="118" t="s">
        <v>448</v>
      </c>
      <c r="K18" s="88">
        <v>1</v>
      </c>
      <c r="L18" s="88">
        <v>64</v>
      </c>
      <c r="N18" s="84" t="s">
        <v>491</v>
      </c>
      <c r="O18" s="84" t="s">
        <v>184</v>
      </c>
    </row>
    <row r="19" spans="3:15" ht="13" x14ac:dyDescent="0.3">
      <c r="C19" s="119">
        <v>11</v>
      </c>
      <c r="D19" s="120"/>
      <c r="K19" s="88">
        <v>0</v>
      </c>
      <c r="L19" s="88">
        <v>237</v>
      </c>
      <c r="N19" s="102" t="s">
        <v>558</v>
      </c>
      <c r="O19" s="85">
        <v>122365</v>
      </c>
    </row>
    <row r="20" spans="3:15" ht="13" x14ac:dyDescent="0.3">
      <c r="C20" s="119">
        <v>1</v>
      </c>
      <c r="D20" s="119">
        <v>1877</v>
      </c>
      <c r="K20" s="89"/>
      <c r="L20" s="88">
        <v>881</v>
      </c>
      <c r="N20" s="102" t="s">
        <v>559</v>
      </c>
      <c r="O20" s="85">
        <v>73602</v>
      </c>
    </row>
    <row r="21" spans="3:15" ht="12" x14ac:dyDescent="0.3">
      <c r="C21" s="119">
        <v>1</v>
      </c>
      <c r="D21" s="119">
        <v>1878</v>
      </c>
    </row>
    <row r="22" spans="3:15" ht="12" x14ac:dyDescent="0.3">
      <c r="C22" s="119">
        <v>3</v>
      </c>
      <c r="D22" s="119">
        <v>1879</v>
      </c>
    </row>
    <row r="23" spans="3:15" ht="12" x14ac:dyDescent="0.3">
      <c r="C23" s="119">
        <v>1</v>
      </c>
      <c r="D23" s="119">
        <v>1881</v>
      </c>
    </row>
    <row r="24" spans="3:15" ht="12" x14ac:dyDescent="0.3">
      <c r="C24" s="118"/>
      <c r="D24" s="118"/>
    </row>
    <row r="25" spans="3:15" ht="12" x14ac:dyDescent="0.3">
      <c r="C25" s="119">
        <v>16</v>
      </c>
      <c r="D25" s="119">
        <v>2008</v>
      </c>
    </row>
    <row r="26" spans="3:15" ht="12" x14ac:dyDescent="0.3">
      <c r="C26" s="119">
        <v>9</v>
      </c>
      <c r="D26" s="119">
        <v>2009</v>
      </c>
    </row>
    <row r="27" spans="3:15" ht="12" x14ac:dyDescent="0.3">
      <c r="C27" s="119">
        <v>16</v>
      </c>
      <c r="D27" s="119">
        <v>2010</v>
      </c>
    </row>
    <row r="28" spans="3:15" ht="12" x14ac:dyDescent="0.3">
      <c r="C28" s="119">
        <v>8</v>
      </c>
      <c r="D28" s="119">
        <v>2011</v>
      </c>
    </row>
    <row r="29" spans="3:15" ht="12" x14ac:dyDescent="0.3">
      <c r="C29" s="119">
        <v>5</v>
      </c>
      <c r="D29" s="119">
        <v>2012</v>
      </c>
    </row>
    <row r="30" spans="3:15" ht="12" x14ac:dyDescent="0.3">
      <c r="C30" s="119">
        <v>15</v>
      </c>
      <c r="D30" s="119">
        <v>2013</v>
      </c>
    </row>
    <row r="31" spans="3:15" ht="12" x14ac:dyDescent="0.3">
      <c r="C31" s="119">
        <v>11</v>
      </c>
      <c r="D31" s="119">
        <v>2014</v>
      </c>
    </row>
    <row r="32" spans="3:15" ht="12" x14ac:dyDescent="0.3">
      <c r="C32" s="119">
        <v>13</v>
      </c>
      <c r="D32" s="119">
        <v>2015</v>
      </c>
    </row>
    <row r="33" spans="3:4" ht="12" x14ac:dyDescent="0.3">
      <c r="C33" s="119">
        <v>4</v>
      </c>
      <c r="D33" s="119">
        <v>2016</v>
      </c>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58C431-80E2-46D3-8625-F273509FE857}">
  <dimension ref="A1:AI68"/>
  <sheetViews>
    <sheetView topLeftCell="A21" workbookViewId="0">
      <selection activeCell="M60" sqref="M60"/>
    </sheetView>
  </sheetViews>
  <sheetFormatPr defaultRowHeight="10" x14ac:dyDescent="0.2"/>
  <cols>
    <col min="3" max="3" width="5.33203125" customWidth="1"/>
    <col min="4" max="4" width="6.77734375" customWidth="1"/>
    <col min="8" max="8" width="2.109375" bestFit="1" customWidth="1"/>
    <col min="9" max="9" width="10.6640625" customWidth="1"/>
    <col min="10" max="10" width="18.6640625" customWidth="1"/>
    <col min="11" max="11" width="5.6640625" bestFit="1" customWidth="1"/>
    <col min="12" max="12" width="6" customWidth="1"/>
    <col min="13" max="13" width="6.77734375" customWidth="1"/>
    <col min="14" max="14" width="5.6640625" customWidth="1"/>
    <col min="15" max="15" width="6.6640625" customWidth="1"/>
    <col min="16" max="19" width="5.6640625" customWidth="1"/>
    <col min="20" max="23" width="4" customWidth="1"/>
    <col min="24" max="24" width="9.77734375" customWidth="1"/>
    <col min="25" max="25" width="10.109375" style="9" bestFit="1" customWidth="1"/>
    <col min="26" max="26" width="7.6640625" customWidth="1"/>
    <col min="27" max="27" width="13.44140625" bestFit="1" customWidth="1"/>
    <col min="28" max="29" width="6.6640625" customWidth="1"/>
    <col min="30" max="30" width="6.109375" customWidth="1"/>
    <col min="31" max="34" width="7.109375" customWidth="1"/>
    <col min="35" max="35" width="7.77734375" customWidth="1"/>
  </cols>
  <sheetData>
    <row r="1" spans="1:35" s="16" customFormat="1" ht="21" x14ac:dyDescent="0.25">
      <c r="I1" s="15" t="s">
        <v>255</v>
      </c>
      <c r="J1" s="15" t="s">
        <v>256</v>
      </c>
      <c r="K1" s="15" t="s">
        <v>257</v>
      </c>
      <c r="L1" s="15" t="s">
        <v>258</v>
      </c>
      <c r="M1" s="15" t="s">
        <v>259</v>
      </c>
      <c r="N1" s="15" t="s">
        <v>260</v>
      </c>
      <c r="O1" s="15" t="s">
        <v>261</v>
      </c>
      <c r="P1" s="15" t="s">
        <v>262</v>
      </c>
      <c r="Q1" s="15" t="s">
        <v>263</v>
      </c>
      <c r="R1" s="15" t="s">
        <v>264</v>
      </c>
      <c r="S1" s="15" t="s">
        <v>265</v>
      </c>
      <c r="T1" s="15" t="s">
        <v>266</v>
      </c>
      <c r="U1" s="15" t="s">
        <v>267</v>
      </c>
      <c r="V1" s="15" t="s">
        <v>268</v>
      </c>
      <c r="W1" s="15" t="s">
        <v>269</v>
      </c>
      <c r="X1" s="15" t="s">
        <v>97</v>
      </c>
      <c r="Y1" s="20" t="s">
        <v>270</v>
      </c>
      <c r="Z1" s="15" t="s">
        <v>271</v>
      </c>
      <c r="AA1" s="15" t="s">
        <v>272</v>
      </c>
      <c r="AB1" s="15" t="s">
        <v>110</v>
      </c>
      <c r="AC1" s="15" t="s">
        <v>273</v>
      </c>
      <c r="AD1" s="15" t="s">
        <v>274</v>
      </c>
    </row>
    <row r="3" spans="1:35" x14ac:dyDescent="0.2">
      <c r="B3">
        <f>K3*100+(L3-K3)*20</f>
        <v>100</v>
      </c>
      <c r="K3">
        <v>1</v>
      </c>
      <c r="L3">
        <v>1</v>
      </c>
    </row>
    <row r="4" spans="1:35" x14ac:dyDescent="0.2">
      <c r="B4">
        <f>K4*100+(L4-K4)*20</f>
        <v>120</v>
      </c>
      <c r="K4">
        <v>1</v>
      </c>
      <c r="L4">
        <v>2</v>
      </c>
    </row>
    <row r="5" spans="1:35" x14ac:dyDescent="0.2">
      <c r="B5">
        <f>K5*100+(L5-K5)*20</f>
        <v>100</v>
      </c>
      <c r="K5">
        <v>0</v>
      </c>
      <c r="L5">
        <v>5</v>
      </c>
    </row>
    <row r="8" spans="1:35" ht="10.5" x14ac:dyDescent="0.25">
      <c r="A8" t="s">
        <v>401</v>
      </c>
      <c r="B8" s="26" t="s">
        <v>402</v>
      </c>
      <c r="C8" s="11" t="s">
        <v>259</v>
      </c>
      <c r="D8" s="11" t="s">
        <v>260</v>
      </c>
      <c r="E8" s="14" t="s">
        <v>403</v>
      </c>
      <c r="F8" s="11" t="s">
        <v>404</v>
      </c>
      <c r="G8" s="28" t="s">
        <v>405</v>
      </c>
      <c r="H8" s="26" t="s">
        <v>401</v>
      </c>
      <c r="I8" s="11" t="s">
        <v>255</v>
      </c>
      <c r="J8" s="11" t="s">
        <v>256</v>
      </c>
      <c r="K8" s="11" t="s">
        <v>257</v>
      </c>
      <c r="L8" s="11" t="s">
        <v>258</v>
      </c>
      <c r="M8" s="11" t="s">
        <v>259</v>
      </c>
      <c r="N8" s="11" t="s">
        <v>260</v>
      </c>
      <c r="O8" s="11" t="s">
        <v>261</v>
      </c>
      <c r="P8" s="11" t="s">
        <v>262</v>
      </c>
      <c r="Q8" s="11" t="s">
        <v>263</v>
      </c>
      <c r="R8" s="11" t="s">
        <v>264</v>
      </c>
      <c r="S8" s="11" t="s">
        <v>265</v>
      </c>
      <c r="T8" s="11" t="s">
        <v>266</v>
      </c>
      <c r="U8" s="11" t="s">
        <v>267</v>
      </c>
      <c r="V8" s="11" t="s">
        <v>268</v>
      </c>
      <c r="W8" s="11" t="s">
        <v>269</v>
      </c>
      <c r="X8" s="11" t="s">
        <v>97</v>
      </c>
      <c r="Y8" s="21" t="s">
        <v>270</v>
      </c>
      <c r="Z8" s="11" t="s">
        <v>271</v>
      </c>
      <c r="AA8" s="11" t="s">
        <v>272</v>
      </c>
      <c r="AB8" s="11" t="s">
        <v>110</v>
      </c>
      <c r="AC8" s="11" t="s">
        <v>273</v>
      </c>
      <c r="AD8" s="11" t="s">
        <v>274</v>
      </c>
      <c r="AE8" s="36" t="s">
        <v>406</v>
      </c>
      <c r="AF8" s="36" t="s">
        <v>407</v>
      </c>
      <c r="AG8" s="36" t="s">
        <v>408</v>
      </c>
      <c r="AH8" s="36" t="s">
        <v>409</v>
      </c>
      <c r="AI8" s="36" t="s">
        <v>410</v>
      </c>
    </row>
    <row r="9" spans="1:35" ht="12.5" x14ac:dyDescent="0.25">
      <c r="B9">
        <f t="shared" ref="B9:B48" si="0">K9*100+(L9-K9)*20</f>
        <v>720</v>
      </c>
      <c r="C9">
        <f t="shared" ref="C9:C48" si="1">M9*5</f>
        <v>30</v>
      </c>
      <c r="D9" s="27">
        <f t="shared" ref="D9:D48" si="2">IF(N9&gt;0,1200/(N9+2),0)</f>
        <v>0</v>
      </c>
      <c r="E9" s="27">
        <f t="shared" ref="E9:E48" si="3">P9*2+Q9+R9/3+S9/9</f>
        <v>0</v>
      </c>
      <c r="F9">
        <f t="shared" ref="F9:F48" si="4">T9*100+U9*50+V9*20+W9*6</f>
        <v>0</v>
      </c>
      <c r="G9" s="34">
        <f t="shared" ref="G9:G48" si="5">SUM(B9:F9)</f>
        <v>750</v>
      </c>
      <c r="I9" s="12" t="s">
        <v>320</v>
      </c>
      <c r="J9" s="12" t="s">
        <v>321</v>
      </c>
      <c r="K9" s="13">
        <v>6</v>
      </c>
      <c r="L9" s="13">
        <v>12</v>
      </c>
      <c r="M9" s="13">
        <v>6</v>
      </c>
      <c r="N9" s="30"/>
      <c r="O9" s="30"/>
      <c r="P9" s="30"/>
      <c r="Q9" s="30"/>
      <c r="R9" s="30"/>
      <c r="S9" s="30"/>
      <c r="T9" s="30"/>
      <c r="U9" s="30"/>
      <c r="V9" s="30"/>
      <c r="W9" s="30"/>
      <c r="X9" s="12" t="s">
        <v>320</v>
      </c>
      <c r="Y9" s="22">
        <v>3004</v>
      </c>
      <c r="Z9" s="30"/>
      <c r="AA9" s="12" t="s">
        <v>322</v>
      </c>
      <c r="AB9" s="30"/>
      <c r="AC9" s="30"/>
      <c r="AD9" s="30"/>
      <c r="AE9" s="37"/>
      <c r="AF9" s="37"/>
      <c r="AG9" s="37"/>
      <c r="AH9" s="37"/>
    </row>
    <row r="10" spans="1:35" ht="12.5" x14ac:dyDescent="0.25">
      <c r="B10">
        <f t="shared" si="0"/>
        <v>840</v>
      </c>
      <c r="C10">
        <f t="shared" si="1"/>
        <v>40</v>
      </c>
      <c r="D10" s="27">
        <f t="shared" si="2"/>
        <v>0</v>
      </c>
      <c r="E10" s="27">
        <f t="shared" si="3"/>
        <v>0</v>
      </c>
      <c r="F10">
        <f t="shared" si="4"/>
        <v>0</v>
      </c>
      <c r="G10" s="34">
        <f t="shared" si="5"/>
        <v>880</v>
      </c>
      <c r="I10" s="12" t="s">
        <v>347</v>
      </c>
      <c r="J10" s="12" t="s">
        <v>348</v>
      </c>
      <c r="K10" s="13">
        <v>8</v>
      </c>
      <c r="L10" s="13">
        <v>10</v>
      </c>
      <c r="M10" s="13">
        <v>8</v>
      </c>
      <c r="N10" s="30"/>
      <c r="O10" s="30"/>
      <c r="P10" s="30"/>
      <c r="Q10" s="30"/>
      <c r="R10" s="30"/>
      <c r="S10" s="30"/>
      <c r="T10" s="30"/>
      <c r="U10" s="30"/>
      <c r="V10" s="30"/>
      <c r="W10" s="30"/>
      <c r="X10" s="12" t="s">
        <v>347</v>
      </c>
      <c r="Y10" s="22">
        <v>3426</v>
      </c>
      <c r="Z10" s="30"/>
      <c r="AA10" s="12" t="s">
        <v>349</v>
      </c>
      <c r="AB10" s="30"/>
      <c r="AC10" s="30"/>
      <c r="AD10" s="30"/>
      <c r="AE10" s="37"/>
      <c r="AF10" s="37"/>
      <c r="AG10" s="37"/>
      <c r="AH10" s="37"/>
    </row>
    <row r="11" spans="1:35" ht="12.5" x14ac:dyDescent="0.25">
      <c r="B11">
        <f t="shared" si="0"/>
        <v>620</v>
      </c>
      <c r="C11">
        <f t="shared" si="1"/>
        <v>30</v>
      </c>
      <c r="D11" s="27">
        <f t="shared" si="2"/>
        <v>0</v>
      </c>
      <c r="E11" s="27">
        <f t="shared" si="3"/>
        <v>0</v>
      </c>
      <c r="F11">
        <f t="shared" si="4"/>
        <v>0</v>
      </c>
      <c r="G11" s="34">
        <f t="shared" si="5"/>
        <v>650</v>
      </c>
      <c r="I11" s="17" t="s">
        <v>366</v>
      </c>
      <c r="J11" s="17" t="s">
        <v>367</v>
      </c>
      <c r="K11" s="18">
        <v>6</v>
      </c>
      <c r="L11" s="18">
        <v>7</v>
      </c>
      <c r="M11" s="18">
        <v>6</v>
      </c>
      <c r="N11" s="29"/>
      <c r="O11" s="29"/>
      <c r="P11" s="29"/>
      <c r="Q11" s="29"/>
      <c r="R11" s="29"/>
      <c r="S11" s="29"/>
      <c r="T11" s="29"/>
      <c r="U11" s="29"/>
      <c r="V11" s="29"/>
      <c r="W11" s="29"/>
      <c r="X11" s="17" t="s">
        <v>366</v>
      </c>
      <c r="Y11" s="23">
        <v>5643</v>
      </c>
      <c r="Z11" s="29"/>
      <c r="AA11" s="17" t="s">
        <v>368</v>
      </c>
      <c r="AB11" s="29"/>
      <c r="AC11" s="29"/>
      <c r="AD11" s="29"/>
      <c r="AE11" s="37"/>
    </row>
    <row r="12" spans="1:35" ht="12.5" x14ac:dyDescent="0.25">
      <c r="B12">
        <f t="shared" si="0"/>
        <v>400</v>
      </c>
      <c r="C12">
        <f t="shared" si="1"/>
        <v>15</v>
      </c>
      <c r="D12" s="27">
        <f t="shared" si="2"/>
        <v>0</v>
      </c>
      <c r="E12" s="27">
        <f t="shared" si="3"/>
        <v>0</v>
      </c>
      <c r="F12">
        <f t="shared" si="4"/>
        <v>0</v>
      </c>
      <c r="G12" s="34">
        <f t="shared" si="5"/>
        <v>415</v>
      </c>
      <c r="I12" s="12" t="s">
        <v>361</v>
      </c>
      <c r="J12" s="12" t="s">
        <v>362</v>
      </c>
      <c r="K12" s="13">
        <v>3</v>
      </c>
      <c r="L12" s="13">
        <v>8</v>
      </c>
      <c r="M12" s="13">
        <v>3</v>
      </c>
      <c r="N12" s="30"/>
      <c r="O12" s="30"/>
      <c r="P12" s="30"/>
      <c r="Q12" s="30"/>
      <c r="R12" s="30"/>
      <c r="S12" s="30"/>
      <c r="T12" s="30"/>
      <c r="U12" s="30"/>
      <c r="V12" s="30"/>
      <c r="W12" s="30"/>
      <c r="X12" s="12" t="s">
        <v>361</v>
      </c>
      <c r="Y12" s="22">
        <v>7956</v>
      </c>
      <c r="Z12" s="30"/>
      <c r="AA12" s="12" t="s">
        <v>363</v>
      </c>
      <c r="AB12" s="30"/>
      <c r="AC12" s="30"/>
      <c r="AD12" s="30"/>
    </row>
    <row r="13" spans="1:35" ht="12.5" x14ac:dyDescent="0.25">
      <c r="B13">
        <f t="shared" si="0"/>
        <v>560</v>
      </c>
      <c r="C13">
        <f t="shared" si="1"/>
        <v>25</v>
      </c>
      <c r="D13" s="27">
        <f t="shared" si="2"/>
        <v>5.02092050209205</v>
      </c>
      <c r="E13" s="27">
        <f t="shared" si="3"/>
        <v>0</v>
      </c>
      <c r="F13">
        <f t="shared" si="4"/>
        <v>0</v>
      </c>
      <c r="G13" s="34">
        <f t="shared" si="5"/>
        <v>590.02092050209205</v>
      </c>
      <c r="I13" s="12" t="s">
        <v>358</v>
      </c>
      <c r="J13" s="12" t="s">
        <v>359</v>
      </c>
      <c r="K13" s="13">
        <v>5</v>
      </c>
      <c r="L13" s="13">
        <v>8</v>
      </c>
      <c r="M13" s="13">
        <v>5</v>
      </c>
      <c r="N13" s="13">
        <v>237</v>
      </c>
      <c r="O13" s="13">
        <v>0</v>
      </c>
      <c r="P13" s="30"/>
      <c r="Q13" s="30"/>
      <c r="R13" s="30"/>
      <c r="S13" s="30"/>
      <c r="T13" s="30"/>
      <c r="U13" s="30"/>
      <c r="V13" s="30"/>
      <c r="W13" s="30"/>
      <c r="X13" s="12" t="s">
        <v>358</v>
      </c>
      <c r="Y13" s="22">
        <v>10137</v>
      </c>
      <c r="Z13" s="13">
        <v>15</v>
      </c>
      <c r="AA13" s="12" t="s">
        <v>360</v>
      </c>
      <c r="AB13" s="30"/>
      <c r="AC13" s="13">
        <v>1974</v>
      </c>
      <c r="AD13" s="13">
        <v>1979</v>
      </c>
    </row>
    <row r="14" spans="1:35" ht="12.5" x14ac:dyDescent="0.25">
      <c r="B14">
        <f t="shared" si="0"/>
        <v>240</v>
      </c>
      <c r="C14">
        <f t="shared" si="1"/>
        <v>55</v>
      </c>
      <c r="D14" s="27">
        <f t="shared" si="2"/>
        <v>92.307692307692307</v>
      </c>
      <c r="E14" s="27">
        <f t="shared" si="3"/>
        <v>0</v>
      </c>
      <c r="F14">
        <f t="shared" si="4"/>
        <v>0</v>
      </c>
      <c r="G14" s="34">
        <f t="shared" si="5"/>
        <v>387.30769230769232</v>
      </c>
      <c r="I14" s="17" t="s">
        <v>376</v>
      </c>
      <c r="J14" s="17" t="s">
        <v>377</v>
      </c>
      <c r="K14" s="18">
        <v>2</v>
      </c>
      <c r="L14" s="18">
        <v>4</v>
      </c>
      <c r="M14" s="18">
        <v>11</v>
      </c>
      <c r="N14" s="18">
        <v>11</v>
      </c>
      <c r="O14" s="29"/>
      <c r="P14" s="29"/>
      <c r="Q14" s="29"/>
      <c r="R14" s="29"/>
      <c r="S14" s="29"/>
      <c r="T14" s="32"/>
      <c r="U14" s="32"/>
      <c r="V14" s="32"/>
      <c r="W14" s="32"/>
      <c r="X14" s="17" t="s">
        <v>376</v>
      </c>
      <c r="Y14" s="19">
        <v>12308</v>
      </c>
      <c r="Z14" s="29"/>
      <c r="AA14" s="17" t="s">
        <v>371</v>
      </c>
      <c r="AB14" s="32"/>
      <c r="AC14" s="29"/>
      <c r="AD14" s="29"/>
    </row>
    <row r="15" spans="1:35" ht="12.5" x14ac:dyDescent="0.25">
      <c r="B15">
        <f t="shared" si="0"/>
        <v>380</v>
      </c>
      <c r="C15">
        <f t="shared" si="1"/>
        <v>15</v>
      </c>
      <c r="D15" s="27">
        <f t="shared" si="2"/>
        <v>6.3157894736842106</v>
      </c>
      <c r="E15" s="27">
        <f t="shared" si="3"/>
        <v>0</v>
      </c>
      <c r="F15">
        <f t="shared" si="4"/>
        <v>0</v>
      </c>
      <c r="G15" s="34">
        <f t="shared" si="5"/>
        <v>401.31578947368422</v>
      </c>
      <c r="I15" s="17" t="s">
        <v>369</v>
      </c>
      <c r="J15" s="17" t="s">
        <v>370</v>
      </c>
      <c r="K15" s="18">
        <v>3</v>
      </c>
      <c r="L15" s="18">
        <v>7</v>
      </c>
      <c r="M15" s="18">
        <v>3</v>
      </c>
      <c r="N15" s="18">
        <v>188</v>
      </c>
      <c r="O15" s="18">
        <v>0</v>
      </c>
      <c r="P15" s="29"/>
      <c r="Q15" s="29"/>
      <c r="R15" s="29"/>
      <c r="S15" s="29"/>
      <c r="T15" s="29"/>
      <c r="U15" s="29"/>
      <c r="V15" s="29"/>
      <c r="W15" s="29"/>
      <c r="X15" s="17" t="s">
        <v>369</v>
      </c>
      <c r="Y15" s="23">
        <v>12330</v>
      </c>
      <c r="Z15" s="18">
        <v>14</v>
      </c>
      <c r="AA15" s="17" t="s">
        <v>371</v>
      </c>
      <c r="AB15" s="29"/>
      <c r="AC15" s="18">
        <v>1974</v>
      </c>
      <c r="AD15" s="18">
        <v>1981</v>
      </c>
    </row>
    <row r="16" spans="1:35" ht="12.5" x14ac:dyDescent="0.25">
      <c r="B16">
        <f t="shared" si="0"/>
        <v>960</v>
      </c>
      <c r="C16">
        <f t="shared" si="1"/>
        <v>175</v>
      </c>
      <c r="D16" s="27">
        <f t="shared" si="2"/>
        <v>300</v>
      </c>
      <c r="E16" s="27">
        <f t="shared" si="3"/>
        <v>15</v>
      </c>
      <c r="F16">
        <f t="shared" si="4"/>
        <v>6</v>
      </c>
      <c r="G16" s="34">
        <f t="shared" si="5"/>
        <v>1456</v>
      </c>
      <c r="I16" s="12" t="s">
        <v>301</v>
      </c>
      <c r="J16" s="12" t="s">
        <v>302</v>
      </c>
      <c r="K16" s="13">
        <v>8</v>
      </c>
      <c r="L16" s="13">
        <v>16</v>
      </c>
      <c r="M16" s="13">
        <v>35</v>
      </c>
      <c r="N16" s="13">
        <v>2</v>
      </c>
      <c r="O16" s="13">
        <v>0</v>
      </c>
      <c r="P16" s="13">
        <v>0</v>
      </c>
      <c r="Q16" s="13">
        <v>3</v>
      </c>
      <c r="R16" s="13">
        <v>23</v>
      </c>
      <c r="S16" s="13">
        <v>39</v>
      </c>
      <c r="T16" s="13">
        <v>0</v>
      </c>
      <c r="U16" s="13">
        <v>0</v>
      </c>
      <c r="V16" s="13">
        <v>0</v>
      </c>
      <c r="W16" s="13">
        <v>1</v>
      </c>
      <c r="X16" s="12" t="s">
        <v>303</v>
      </c>
      <c r="Y16" s="22">
        <v>12725</v>
      </c>
      <c r="Z16" s="13">
        <v>36</v>
      </c>
      <c r="AA16" s="12" t="s">
        <v>304</v>
      </c>
      <c r="AB16" s="33"/>
      <c r="AC16" s="13">
        <v>1973</v>
      </c>
      <c r="AD16" s="13">
        <v>1980</v>
      </c>
    </row>
    <row r="17" spans="2:35" ht="12.5" x14ac:dyDescent="0.25">
      <c r="B17">
        <f t="shared" si="0"/>
        <v>1260</v>
      </c>
      <c r="C17">
        <f t="shared" si="1"/>
        <v>75</v>
      </c>
      <c r="D17" s="27">
        <f t="shared" si="2"/>
        <v>85.714285714285708</v>
      </c>
      <c r="E17" s="27">
        <f t="shared" si="3"/>
        <v>1</v>
      </c>
      <c r="F17">
        <f t="shared" si="4"/>
        <v>0</v>
      </c>
      <c r="G17" s="34">
        <f t="shared" si="5"/>
        <v>1421.7142857142858</v>
      </c>
      <c r="I17" s="12" t="s">
        <v>313</v>
      </c>
      <c r="J17" s="12" t="s">
        <v>314</v>
      </c>
      <c r="K17" s="13">
        <v>12</v>
      </c>
      <c r="L17" s="13">
        <v>15</v>
      </c>
      <c r="M17" s="13">
        <v>15</v>
      </c>
      <c r="N17" s="13">
        <v>12</v>
      </c>
      <c r="O17" s="13">
        <v>0</v>
      </c>
      <c r="P17" s="13">
        <v>0</v>
      </c>
      <c r="Q17" s="13">
        <v>0</v>
      </c>
      <c r="R17" s="13">
        <v>0</v>
      </c>
      <c r="S17" s="13">
        <v>9</v>
      </c>
      <c r="T17" s="30"/>
      <c r="U17" s="30"/>
      <c r="V17" s="30"/>
      <c r="W17" s="30"/>
      <c r="X17" s="12" t="s">
        <v>315</v>
      </c>
      <c r="Y17" s="22">
        <v>13457</v>
      </c>
      <c r="Z17" s="13">
        <v>31</v>
      </c>
      <c r="AA17" s="12" t="s">
        <v>316</v>
      </c>
      <c r="AB17" s="30"/>
      <c r="AC17" s="13">
        <v>1973</v>
      </c>
      <c r="AD17" s="13">
        <v>1984</v>
      </c>
    </row>
    <row r="18" spans="2:35" ht="12.5" x14ac:dyDescent="0.25">
      <c r="B18">
        <f t="shared" si="0"/>
        <v>1220</v>
      </c>
      <c r="C18">
        <f t="shared" si="1"/>
        <v>265</v>
      </c>
      <c r="D18" s="27">
        <f t="shared" si="2"/>
        <v>240</v>
      </c>
      <c r="E18" s="27">
        <f t="shared" si="3"/>
        <v>15.777777777777779</v>
      </c>
      <c r="F18">
        <f t="shared" si="4"/>
        <v>0</v>
      </c>
      <c r="G18" s="34">
        <f t="shared" si="5"/>
        <v>1740.7777777777778</v>
      </c>
      <c r="I18" s="12" t="s">
        <v>293</v>
      </c>
      <c r="J18" s="12" t="s">
        <v>294</v>
      </c>
      <c r="K18" s="13">
        <v>11</v>
      </c>
      <c r="L18" s="13">
        <v>17</v>
      </c>
      <c r="M18" s="13">
        <v>53</v>
      </c>
      <c r="N18" s="13">
        <v>3</v>
      </c>
      <c r="O18" s="13">
        <v>0</v>
      </c>
      <c r="P18" s="13">
        <v>0</v>
      </c>
      <c r="Q18" s="13">
        <v>5</v>
      </c>
      <c r="R18" s="13">
        <v>24</v>
      </c>
      <c r="S18" s="13">
        <v>25</v>
      </c>
      <c r="T18" s="30"/>
      <c r="U18" s="30"/>
      <c r="V18" s="30"/>
      <c r="W18" s="30"/>
      <c r="X18" s="12" t="s">
        <v>295</v>
      </c>
      <c r="Y18" s="22">
        <v>14101</v>
      </c>
      <c r="Z18" s="13">
        <v>32</v>
      </c>
      <c r="AA18" s="12" t="s">
        <v>296</v>
      </c>
      <c r="AB18" s="30"/>
      <c r="AC18" s="13">
        <v>1973</v>
      </c>
      <c r="AD18" s="13">
        <v>1979</v>
      </c>
    </row>
    <row r="19" spans="2:35" ht="12.5" x14ac:dyDescent="0.25">
      <c r="B19">
        <f t="shared" si="0"/>
        <v>320</v>
      </c>
      <c r="C19">
        <f t="shared" si="1"/>
        <v>30</v>
      </c>
      <c r="D19" s="27">
        <f t="shared" si="2"/>
        <v>37.5</v>
      </c>
      <c r="E19" s="27">
        <f t="shared" si="3"/>
        <v>0.1111111111111111</v>
      </c>
      <c r="F19">
        <f t="shared" si="4"/>
        <v>0</v>
      </c>
      <c r="G19" s="34">
        <f t="shared" si="5"/>
        <v>387.61111111111109</v>
      </c>
      <c r="I19" s="12" t="s">
        <v>355</v>
      </c>
      <c r="J19" s="12" t="s">
        <v>356</v>
      </c>
      <c r="K19" s="13">
        <v>2</v>
      </c>
      <c r="L19" s="13">
        <v>8</v>
      </c>
      <c r="M19" s="13">
        <v>6</v>
      </c>
      <c r="N19" s="13">
        <v>30</v>
      </c>
      <c r="O19" s="13">
        <v>0</v>
      </c>
      <c r="P19" s="13">
        <v>0</v>
      </c>
      <c r="Q19" s="13">
        <v>0</v>
      </c>
      <c r="R19" s="13">
        <v>0</v>
      </c>
      <c r="S19" s="13">
        <v>1</v>
      </c>
      <c r="T19" s="33"/>
      <c r="U19" s="33"/>
      <c r="V19" s="33"/>
      <c r="W19" s="33"/>
      <c r="X19" s="12" t="s">
        <v>355</v>
      </c>
      <c r="Y19" s="22">
        <v>14161</v>
      </c>
      <c r="Z19" s="13">
        <v>29</v>
      </c>
      <c r="AA19" s="12" t="s">
        <v>357</v>
      </c>
      <c r="AB19" s="24">
        <v>1966</v>
      </c>
      <c r="AC19" s="13">
        <v>1973</v>
      </c>
      <c r="AD19" s="13">
        <v>1978</v>
      </c>
    </row>
    <row r="20" spans="2:35" ht="10.5" x14ac:dyDescent="0.25">
      <c r="B20">
        <f t="shared" si="0"/>
        <v>760</v>
      </c>
      <c r="C20">
        <f t="shared" si="1"/>
        <v>170</v>
      </c>
      <c r="D20" s="27">
        <f t="shared" si="2"/>
        <v>400</v>
      </c>
      <c r="E20" s="27">
        <f t="shared" si="3"/>
        <v>32</v>
      </c>
      <c r="F20">
        <f t="shared" si="4"/>
        <v>6</v>
      </c>
      <c r="G20" s="34">
        <f t="shared" si="5"/>
        <v>1368</v>
      </c>
      <c r="I20" s="12" t="s">
        <v>343</v>
      </c>
      <c r="J20" s="12" t="s">
        <v>344</v>
      </c>
      <c r="K20" s="13">
        <v>7</v>
      </c>
      <c r="L20" s="13">
        <v>10</v>
      </c>
      <c r="M20" s="13">
        <v>34</v>
      </c>
      <c r="N20" s="24">
        <v>1</v>
      </c>
      <c r="O20" s="24">
        <v>0</v>
      </c>
      <c r="P20" s="24">
        <v>1</v>
      </c>
      <c r="Q20" s="24">
        <v>18</v>
      </c>
      <c r="R20" s="24">
        <v>23</v>
      </c>
      <c r="S20" s="24">
        <v>39</v>
      </c>
      <c r="T20" s="24">
        <v>0</v>
      </c>
      <c r="U20" s="24">
        <v>0</v>
      </c>
      <c r="V20" s="24">
        <v>0</v>
      </c>
      <c r="W20" s="24">
        <v>1</v>
      </c>
      <c r="X20" s="12" t="s">
        <v>345</v>
      </c>
      <c r="Y20" s="35">
        <v>16215</v>
      </c>
      <c r="Z20" s="24">
        <v>34</v>
      </c>
      <c r="AA20" s="12" t="s">
        <v>346</v>
      </c>
      <c r="AB20" s="24">
        <v>1967</v>
      </c>
      <c r="AC20" s="24">
        <v>1973</v>
      </c>
      <c r="AD20" s="24">
        <v>1982</v>
      </c>
    </row>
    <row r="21" spans="2:35" ht="12.5" x14ac:dyDescent="0.25">
      <c r="B21">
        <f t="shared" si="0"/>
        <v>480</v>
      </c>
      <c r="C21">
        <f t="shared" si="1"/>
        <v>310</v>
      </c>
      <c r="D21" s="27">
        <f t="shared" si="2"/>
        <v>300</v>
      </c>
      <c r="E21" s="27">
        <f t="shared" si="3"/>
        <v>93.8888888888889</v>
      </c>
      <c r="F21">
        <f t="shared" si="4"/>
        <v>248</v>
      </c>
      <c r="G21" s="34">
        <f t="shared" si="5"/>
        <v>1431.8888888888889</v>
      </c>
      <c r="I21" s="12" t="s">
        <v>350</v>
      </c>
      <c r="J21" s="12" t="s">
        <v>351</v>
      </c>
      <c r="K21" s="13">
        <v>4</v>
      </c>
      <c r="L21" s="13">
        <v>8</v>
      </c>
      <c r="M21" s="13">
        <v>62</v>
      </c>
      <c r="N21" s="24">
        <v>2</v>
      </c>
      <c r="O21" s="24">
        <v>0</v>
      </c>
      <c r="P21" s="24">
        <v>0</v>
      </c>
      <c r="Q21" s="24">
        <v>26</v>
      </c>
      <c r="R21" s="24">
        <v>124</v>
      </c>
      <c r="S21" s="24">
        <v>239</v>
      </c>
      <c r="T21" s="24">
        <v>0</v>
      </c>
      <c r="U21" s="24">
        <v>2</v>
      </c>
      <c r="V21" s="24">
        <v>5</v>
      </c>
      <c r="W21" s="24">
        <v>8</v>
      </c>
      <c r="X21" s="12" t="s">
        <v>352</v>
      </c>
      <c r="Y21" s="22">
        <v>19223</v>
      </c>
      <c r="Z21" s="24">
        <v>457</v>
      </c>
      <c r="AA21" s="12" t="s">
        <v>353</v>
      </c>
      <c r="AB21" s="33"/>
      <c r="AC21" s="24">
        <v>1973</v>
      </c>
      <c r="AD21" s="24">
        <v>1993</v>
      </c>
    </row>
    <row r="22" spans="2:35" ht="10.5" x14ac:dyDescent="0.25">
      <c r="B22">
        <f t="shared" si="0"/>
        <v>940</v>
      </c>
      <c r="C22">
        <f t="shared" si="1"/>
        <v>555</v>
      </c>
      <c r="D22" s="27">
        <f t="shared" si="2"/>
        <v>400</v>
      </c>
      <c r="E22" s="27">
        <f t="shared" si="3"/>
        <v>511.55555555555554</v>
      </c>
      <c r="F22">
        <f t="shared" si="4"/>
        <v>842</v>
      </c>
      <c r="G22" s="34">
        <f t="shared" si="5"/>
        <v>3248.5555555555557</v>
      </c>
      <c r="I22" s="12" t="s">
        <v>305</v>
      </c>
      <c r="J22" s="12" t="s">
        <v>306</v>
      </c>
      <c r="K22" s="13">
        <v>8</v>
      </c>
      <c r="L22" s="13">
        <v>15</v>
      </c>
      <c r="M22" s="13">
        <v>111</v>
      </c>
      <c r="N22" s="13">
        <v>1</v>
      </c>
      <c r="O22" s="13">
        <v>0</v>
      </c>
      <c r="P22" s="13">
        <v>53</v>
      </c>
      <c r="Q22" s="13">
        <v>214</v>
      </c>
      <c r="R22" s="13">
        <v>419</v>
      </c>
      <c r="S22" s="13">
        <v>467</v>
      </c>
      <c r="T22" s="13">
        <v>2</v>
      </c>
      <c r="U22" s="13">
        <v>7</v>
      </c>
      <c r="V22" s="13">
        <v>11</v>
      </c>
      <c r="W22" s="13">
        <v>12</v>
      </c>
      <c r="X22" s="12" t="s">
        <v>307</v>
      </c>
      <c r="Y22" s="22">
        <v>19239</v>
      </c>
      <c r="Z22" s="13">
        <v>685</v>
      </c>
      <c r="AA22" s="12" t="s">
        <v>308</v>
      </c>
      <c r="AB22" s="13">
        <v>1972</v>
      </c>
      <c r="AC22" s="13">
        <v>1973</v>
      </c>
      <c r="AD22" s="13">
        <v>1997</v>
      </c>
      <c r="AE22" s="24">
        <v>50</v>
      </c>
      <c r="AI22" s="27">
        <f>IF(AE22&gt;0,200/(AE22+1),0)+IF(AF22&gt;0,200/(AF22+1),0)</f>
        <v>3.9215686274509802</v>
      </c>
    </row>
    <row r="23" spans="2:35" ht="10.5" x14ac:dyDescent="0.25">
      <c r="B23">
        <f t="shared" si="0"/>
        <v>1200</v>
      </c>
      <c r="C23">
        <f t="shared" si="1"/>
        <v>325</v>
      </c>
      <c r="D23" s="27">
        <f t="shared" si="2"/>
        <v>400</v>
      </c>
      <c r="E23" s="27">
        <f t="shared" si="3"/>
        <v>164.2222222222222</v>
      </c>
      <c r="F23">
        <f t="shared" si="4"/>
        <v>504</v>
      </c>
      <c r="G23" s="34">
        <f t="shared" si="5"/>
        <v>2593.2222222222222</v>
      </c>
      <c r="I23" s="12" t="s">
        <v>297</v>
      </c>
      <c r="J23" s="12" t="s">
        <v>298</v>
      </c>
      <c r="K23" s="13">
        <v>11</v>
      </c>
      <c r="L23" s="13">
        <v>16</v>
      </c>
      <c r="M23" s="13">
        <v>65</v>
      </c>
      <c r="N23" s="13">
        <v>1</v>
      </c>
      <c r="O23" s="13">
        <v>0</v>
      </c>
      <c r="P23" s="13">
        <v>31</v>
      </c>
      <c r="Q23" s="13">
        <v>67</v>
      </c>
      <c r="R23" s="13">
        <v>77</v>
      </c>
      <c r="S23" s="13">
        <v>86</v>
      </c>
      <c r="T23" s="13">
        <v>2</v>
      </c>
      <c r="U23" s="13">
        <v>4</v>
      </c>
      <c r="V23" s="13">
        <v>4</v>
      </c>
      <c r="W23" s="13">
        <v>4</v>
      </c>
      <c r="X23" s="12" t="s">
        <v>299</v>
      </c>
      <c r="Y23" s="22">
        <v>20612</v>
      </c>
      <c r="Z23" s="13">
        <v>274</v>
      </c>
      <c r="AA23" s="12" t="s">
        <v>300</v>
      </c>
      <c r="AB23" s="13">
        <v>1973</v>
      </c>
      <c r="AC23" s="13">
        <v>1973</v>
      </c>
      <c r="AD23" s="13">
        <v>1994</v>
      </c>
    </row>
    <row r="24" spans="2:35" ht="10.5" x14ac:dyDescent="0.25">
      <c r="B24">
        <f t="shared" si="0"/>
        <v>780</v>
      </c>
      <c r="C24">
        <f t="shared" si="1"/>
        <v>390</v>
      </c>
      <c r="D24" s="27">
        <f t="shared" si="2"/>
        <v>400</v>
      </c>
      <c r="E24" s="27">
        <f t="shared" si="3"/>
        <v>632.66666666666663</v>
      </c>
      <c r="F24">
        <f t="shared" si="4"/>
        <v>870</v>
      </c>
      <c r="G24" s="34">
        <f t="shared" si="5"/>
        <v>3072.6666666666665</v>
      </c>
      <c r="I24" s="12" t="s">
        <v>323</v>
      </c>
      <c r="J24" s="12" t="s">
        <v>324</v>
      </c>
      <c r="K24" s="13">
        <v>7</v>
      </c>
      <c r="L24" s="13">
        <v>11</v>
      </c>
      <c r="M24" s="13">
        <v>78</v>
      </c>
      <c r="N24" s="13">
        <v>1</v>
      </c>
      <c r="O24" s="13">
        <v>0</v>
      </c>
      <c r="P24" s="13">
        <v>113</v>
      </c>
      <c r="Q24" s="13">
        <v>220</v>
      </c>
      <c r="R24" s="13">
        <v>368</v>
      </c>
      <c r="S24" s="13">
        <v>576</v>
      </c>
      <c r="T24" s="13">
        <v>3</v>
      </c>
      <c r="U24" s="13">
        <v>6</v>
      </c>
      <c r="V24" s="13">
        <v>9</v>
      </c>
      <c r="W24" s="13">
        <v>15</v>
      </c>
      <c r="X24" s="12" t="s">
        <v>325</v>
      </c>
      <c r="Y24" s="22">
        <v>21597</v>
      </c>
      <c r="Z24" s="13">
        <v>541</v>
      </c>
      <c r="AA24" s="12" t="s">
        <v>326</v>
      </c>
      <c r="AB24" s="13">
        <v>1978</v>
      </c>
      <c r="AC24" s="13">
        <v>1976</v>
      </c>
      <c r="AD24" s="13">
        <v>1995</v>
      </c>
      <c r="AE24" s="24">
        <v>10</v>
      </c>
      <c r="AF24" s="24">
        <v>10</v>
      </c>
      <c r="AI24" s="27">
        <f>IF(AE24&gt;0,200/(AE24+1),0)+IF(AF24&gt;0,200/(AF24+1),0)</f>
        <v>36.363636363636367</v>
      </c>
    </row>
    <row r="25" spans="2:35" ht="10.5" x14ac:dyDescent="0.25">
      <c r="B25">
        <f t="shared" si="0"/>
        <v>1020</v>
      </c>
      <c r="C25">
        <f t="shared" si="1"/>
        <v>475</v>
      </c>
      <c r="D25" s="27">
        <f t="shared" si="2"/>
        <v>400</v>
      </c>
      <c r="E25" s="27">
        <f t="shared" si="3"/>
        <v>1243.6666666666667</v>
      </c>
      <c r="F25">
        <f t="shared" si="4"/>
        <v>1174</v>
      </c>
      <c r="G25" s="34">
        <f t="shared" si="5"/>
        <v>4312.666666666667</v>
      </c>
      <c r="I25" s="12" t="s">
        <v>285</v>
      </c>
      <c r="J25" s="12" t="s">
        <v>286</v>
      </c>
      <c r="K25" s="13">
        <v>8</v>
      </c>
      <c r="L25" s="13">
        <v>19</v>
      </c>
      <c r="M25" s="13">
        <v>95</v>
      </c>
      <c r="N25" s="13">
        <v>1</v>
      </c>
      <c r="O25" s="13">
        <v>0</v>
      </c>
      <c r="P25" s="13">
        <v>270</v>
      </c>
      <c r="Q25" s="13">
        <v>449</v>
      </c>
      <c r="R25" s="13">
        <v>551</v>
      </c>
      <c r="S25" s="13">
        <v>639</v>
      </c>
      <c r="T25" s="13">
        <v>4</v>
      </c>
      <c r="U25" s="13">
        <v>9</v>
      </c>
      <c r="V25" s="13">
        <v>12</v>
      </c>
      <c r="W25" s="13">
        <v>14</v>
      </c>
      <c r="X25" s="12" t="s">
        <v>287</v>
      </c>
      <c r="Y25" s="22">
        <v>21982</v>
      </c>
      <c r="Z25" s="13">
        <v>572</v>
      </c>
      <c r="AA25" s="12" t="s">
        <v>288</v>
      </c>
      <c r="AB25" s="13">
        <v>1978</v>
      </c>
      <c r="AC25" s="13">
        <v>1978</v>
      </c>
      <c r="AD25" s="13">
        <v>1995</v>
      </c>
      <c r="AE25" s="24">
        <v>5</v>
      </c>
      <c r="AI25" s="27">
        <f>IF(AE25&gt;0,200/(AE25+1),0)+IF(AF25&gt;0,200/(AF25+1),0)</f>
        <v>33.333333333333336</v>
      </c>
    </row>
    <row r="26" spans="2:35" ht="10.5" x14ac:dyDescent="0.25">
      <c r="B26">
        <f t="shared" si="0"/>
        <v>780</v>
      </c>
      <c r="C26">
        <f t="shared" si="1"/>
        <v>165</v>
      </c>
      <c r="D26" s="27">
        <f t="shared" si="2"/>
        <v>400</v>
      </c>
      <c r="E26" s="27">
        <f t="shared" si="3"/>
        <v>383.77777777777777</v>
      </c>
      <c r="F26">
        <f t="shared" si="4"/>
        <v>488</v>
      </c>
      <c r="G26" s="34">
        <f t="shared" si="5"/>
        <v>2216.7777777777778</v>
      </c>
      <c r="I26" s="12" t="s">
        <v>335</v>
      </c>
      <c r="J26" s="12" t="s">
        <v>336</v>
      </c>
      <c r="K26" s="13">
        <v>7</v>
      </c>
      <c r="L26" s="13">
        <v>11</v>
      </c>
      <c r="M26" s="13">
        <v>33</v>
      </c>
      <c r="N26" s="13">
        <v>1</v>
      </c>
      <c r="O26" s="13">
        <v>398</v>
      </c>
      <c r="P26" s="13">
        <v>20</v>
      </c>
      <c r="Q26" s="13">
        <v>183</v>
      </c>
      <c r="R26" s="13">
        <v>352</v>
      </c>
      <c r="S26" s="13">
        <v>391</v>
      </c>
      <c r="T26" s="13">
        <v>1</v>
      </c>
      <c r="U26" s="13">
        <v>4</v>
      </c>
      <c r="V26" s="13">
        <v>7</v>
      </c>
      <c r="W26" s="13">
        <v>8</v>
      </c>
      <c r="X26" s="12" t="s">
        <v>337</v>
      </c>
      <c r="Y26" s="22">
        <v>23611</v>
      </c>
      <c r="Z26" s="13">
        <v>627</v>
      </c>
      <c r="AA26" s="12" t="s">
        <v>338</v>
      </c>
      <c r="AB26" s="13">
        <v>1981</v>
      </c>
      <c r="AC26" s="13">
        <v>1979</v>
      </c>
      <c r="AD26" s="13">
        <v>1997</v>
      </c>
    </row>
    <row r="27" spans="2:35" ht="10.5" x14ac:dyDescent="0.25">
      <c r="B27">
        <f t="shared" si="0"/>
        <v>700</v>
      </c>
      <c r="C27">
        <f t="shared" si="1"/>
        <v>210</v>
      </c>
      <c r="D27" s="27">
        <f t="shared" si="2"/>
        <v>400</v>
      </c>
      <c r="E27" s="27">
        <f t="shared" si="3"/>
        <v>725.88888888888891</v>
      </c>
      <c r="F27">
        <f t="shared" si="4"/>
        <v>728</v>
      </c>
      <c r="G27" s="34">
        <f t="shared" si="5"/>
        <v>2763.8888888888887</v>
      </c>
      <c r="I27" s="12" t="s">
        <v>331</v>
      </c>
      <c r="J27" s="12" t="s">
        <v>332</v>
      </c>
      <c r="K27" s="13">
        <v>6</v>
      </c>
      <c r="L27" s="13">
        <v>11</v>
      </c>
      <c r="M27" s="13">
        <v>42</v>
      </c>
      <c r="N27" s="13">
        <v>1</v>
      </c>
      <c r="O27" s="13">
        <v>1590</v>
      </c>
      <c r="P27" s="13">
        <v>72</v>
      </c>
      <c r="Q27" s="13">
        <v>342</v>
      </c>
      <c r="R27" s="13">
        <v>497</v>
      </c>
      <c r="S27" s="13">
        <v>668</v>
      </c>
      <c r="T27" s="13">
        <v>2</v>
      </c>
      <c r="U27" s="13">
        <v>5</v>
      </c>
      <c r="V27" s="13">
        <v>10</v>
      </c>
      <c r="W27" s="13">
        <v>13</v>
      </c>
      <c r="X27" s="12" t="s">
        <v>333</v>
      </c>
      <c r="Y27" s="22">
        <v>24126</v>
      </c>
      <c r="Z27" s="13">
        <v>653</v>
      </c>
      <c r="AA27" s="12" t="s">
        <v>334</v>
      </c>
      <c r="AB27" s="13">
        <v>1983</v>
      </c>
      <c r="AC27" s="13">
        <v>1983</v>
      </c>
      <c r="AD27" s="13">
        <v>1997</v>
      </c>
    </row>
    <row r="28" spans="2:35" ht="12.5" x14ac:dyDescent="0.25">
      <c r="B28">
        <f t="shared" si="0"/>
        <v>0</v>
      </c>
      <c r="C28">
        <f t="shared" si="1"/>
        <v>220</v>
      </c>
      <c r="D28" s="27">
        <f t="shared" si="2"/>
        <v>400</v>
      </c>
      <c r="E28" s="27">
        <f t="shared" si="3"/>
        <v>227.55555555555554</v>
      </c>
      <c r="F28">
        <f t="shared" si="4"/>
        <v>210</v>
      </c>
      <c r="G28" s="34">
        <f t="shared" si="5"/>
        <v>1057.5555555555557</v>
      </c>
      <c r="I28" s="17" t="s">
        <v>378</v>
      </c>
      <c r="J28" s="17" t="s">
        <v>379</v>
      </c>
      <c r="K28" s="29"/>
      <c r="L28" s="29"/>
      <c r="M28" s="18">
        <v>44</v>
      </c>
      <c r="N28" s="25">
        <v>1</v>
      </c>
      <c r="O28" s="25">
        <v>4080</v>
      </c>
      <c r="P28" s="25">
        <v>6</v>
      </c>
      <c r="Q28" s="25">
        <v>85</v>
      </c>
      <c r="R28" s="25">
        <v>222</v>
      </c>
      <c r="S28" s="25">
        <v>509</v>
      </c>
      <c r="T28" s="25">
        <v>0</v>
      </c>
      <c r="U28" s="25">
        <v>1</v>
      </c>
      <c r="V28" s="25">
        <v>5</v>
      </c>
      <c r="W28" s="25">
        <v>10</v>
      </c>
      <c r="X28" s="17" t="s">
        <v>380</v>
      </c>
      <c r="Y28" s="19">
        <v>24747</v>
      </c>
      <c r="Z28" s="25">
        <v>869</v>
      </c>
      <c r="AA28" s="17" t="s">
        <v>201</v>
      </c>
      <c r="AB28" s="25">
        <v>1985</v>
      </c>
      <c r="AC28" s="25">
        <v>1984</v>
      </c>
      <c r="AD28" s="25">
        <v>2012</v>
      </c>
    </row>
    <row r="29" spans="2:35" ht="10.5" x14ac:dyDescent="0.25">
      <c r="B29">
        <f t="shared" si="0"/>
        <v>680</v>
      </c>
      <c r="C29">
        <f t="shared" si="1"/>
        <v>250</v>
      </c>
      <c r="D29" s="27">
        <f t="shared" si="2"/>
        <v>400</v>
      </c>
      <c r="E29" s="27">
        <f t="shared" si="3"/>
        <v>536</v>
      </c>
      <c r="F29">
        <f t="shared" si="4"/>
        <v>542</v>
      </c>
      <c r="G29" s="34">
        <f t="shared" si="5"/>
        <v>2408</v>
      </c>
      <c r="I29" s="12" t="s">
        <v>339</v>
      </c>
      <c r="J29" s="12" t="s">
        <v>340</v>
      </c>
      <c r="K29" s="13">
        <v>6</v>
      </c>
      <c r="L29" s="13">
        <v>10</v>
      </c>
      <c r="M29" s="13">
        <v>50</v>
      </c>
      <c r="N29" s="13">
        <v>1</v>
      </c>
      <c r="O29" s="13">
        <v>3575</v>
      </c>
      <c r="P29" s="13">
        <v>12</v>
      </c>
      <c r="Q29" s="13">
        <v>248</v>
      </c>
      <c r="R29" s="13">
        <v>576</v>
      </c>
      <c r="S29" s="13">
        <v>648</v>
      </c>
      <c r="T29" s="13">
        <v>0</v>
      </c>
      <c r="U29" s="13">
        <v>5</v>
      </c>
      <c r="V29" s="13">
        <v>11</v>
      </c>
      <c r="W29" s="13">
        <v>12</v>
      </c>
      <c r="X29" s="12" t="s">
        <v>341</v>
      </c>
      <c r="Y29" s="22">
        <v>24798</v>
      </c>
      <c r="Z29" s="13">
        <v>783</v>
      </c>
      <c r="AA29" s="12" t="s">
        <v>342</v>
      </c>
      <c r="AB29" s="24">
        <v>1984</v>
      </c>
      <c r="AC29" s="13">
        <v>1984</v>
      </c>
      <c r="AD29" s="13">
        <v>2000</v>
      </c>
    </row>
    <row r="30" spans="2:35" ht="10.5" x14ac:dyDescent="0.25">
      <c r="B30">
        <f t="shared" si="0"/>
        <v>940</v>
      </c>
      <c r="C30">
        <f t="shared" si="1"/>
        <v>300</v>
      </c>
      <c r="D30" s="27">
        <f t="shared" si="2"/>
        <v>400</v>
      </c>
      <c r="E30" s="27">
        <f t="shared" si="3"/>
        <v>818.55555555555554</v>
      </c>
      <c r="F30">
        <f t="shared" si="4"/>
        <v>828</v>
      </c>
      <c r="G30" s="34">
        <f t="shared" si="5"/>
        <v>3286.5555555555557</v>
      </c>
      <c r="I30" s="12" t="s">
        <v>309</v>
      </c>
      <c r="J30" s="12" t="s">
        <v>310</v>
      </c>
      <c r="K30" s="13">
        <v>8</v>
      </c>
      <c r="L30" s="13">
        <v>15</v>
      </c>
      <c r="M30" s="13">
        <v>60</v>
      </c>
      <c r="N30" s="24">
        <v>1</v>
      </c>
      <c r="O30" s="24">
        <v>5208</v>
      </c>
      <c r="P30" s="24">
        <v>101</v>
      </c>
      <c r="Q30" s="24">
        <v>264</v>
      </c>
      <c r="R30" s="24">
        <v>747</v>
      </c>
      <c r="S30" s="24">
        <v>932</v>
      </c>
      <c r="T30" s="24">
        <v>1</v>
      </c>
      <c r="U30" s="24">
        <v>6</v>
      </c>
      <c r="V30" s="24">
        <v>16</v>
      </c>
      <c r="W30" s="24">
        <v>18</v>
      </c>
      <c r="X30" s="12" t="s">
        <v>311</v>
      </c>
      <c r="Y30" s="35">
        <v>25687</v>
      </c>
      <c r="Z30" s="24">
        <v>1110</v>
      </c>
      <c r="AA30" s="12" t="s">
        <v>312</v>
      </c>
      <c r="AB30" s="24">
        <v>1986</v>
      </c>
      <c r="AC30" s="24">
        <v>1985</v>
      </c>
      <c r="AD30" s="24">
        <v>2007</v>
      </c>
      <c r="AE30" s="24">
        <v>100</v>
      </c>
      <c r="AI30" s="27">
        <f>IF(AE30&gt;0,200/(AE30+1),0)+IF(AF30&gt;0,200/(AF30+1),0)</f>
        <v>1.9801980198019802</v>
      </c>
    </row>
    <row r="31" spans="2:35" ht="10.5" x14ac:dyDescent="0.25">
      <c r="B31">
        <f t="shared" si="0"/>
        <v>460</v>
      </c>
      <c r="C31">
        <f t="shared" si="1"/>
        <v>115</v>
      </c>
      <c r="D31" s="27">
        <f t="shared" si="2"/>
        <v>400</v>
      </c>
      <c r="E31" s="27">
        <f t="shared" si="3"/>
        <v>369.22222222222223</v>
      </c>
      <c r="F31">
        <f t="shared" si="4"/>
        <v>384</v>
      </c>
      <c r="G31" s="34">
        <f t="shared" si="5"/>
        <v>1728.2222222222222</v>
      </c>
      <c r="I31" s="17" t="s">
        <v>364</v>
      </c>
      <c r="J31" s="17" t="s">
        <v>74</v>
      </c>
      <c r="K31" s="18">
        <v>4</v>
      </c>
      <c r="L31" s="18">
        <v>7</v>
      </c>
      <c r="M31" s="18">
        <v>23</v>
      </c>
      <c r="N31" s="18">
        <v>1</v>
      </c>
      <c r="O31" s="18">
        <v>2337</v>
      </c>
      <c r="P31" s="18">
        <v>58</v>
      </c>
      <c r="Q31" s="18">
        <v>130</v>
      </c>
      <c r="R31" s="18">
        <v>225</v>
      </c>
      <c r="S31" s="18">
        <v>434</v>
      </c>
      <c r="T31" s="25">
        <v>1</v>
      </c>
      <c r="U31" s="25">
        <v>3</v>
      </c>
      <c r="V31" s="25">
        <v>4</v>
      </c>
      <c r="W31" s="25">
        <v>9</v>
      </c>
      <c r="X31" s="17" t="s">
        <v>75</v>
      </c>
      <c r="Y31" s="23">
        <v>25797</v>
      </c>
      <c r="Z31" s="18">
        <v>699</v>
      </c>
      <c r="AA31" s="17" t="s">
        <v>365</v>
      </c>
      <c r="AB31" s="18">
        <v>1988</v>
      </c>
      <c r="AC31" s="18">
        <v>1987</v>
      </c>
      <c r="AD31" s="18">
        <v>2001</v>
      </c>
    </row>
    <row r="32" spans="2:35" ht="10.5" x14ac:dyDescent="0.25">
      <c r="B32">
        <f t="shared" si="0"/>
        <v>1480</v>
      </c>
      <c r="C32">
        <f t="shared" si="1"/>
        <v>320</v>
      </c>
      <c r="D32" s="27">
        <f t="shared" si="2"/>
        <v>400</v>
      </c>
      <c r="E32" s="27">
        <f t="shared" si="3"/>
        <v>1302.4444444444443</v>
      </c>
      <c r="F32">
        <f t="shared" si="4"/>
        <v>1368</v>
      </c>
      <c r="G32" s="34">
        <f t="shared" si="5"/>
        <v>4870.4444444444443</v>
      </c>
      <c r="I32" s="12" t="s">
        <v>289</v>
      </c>
      <c r="J32" s="12" t="s">
        <v>290</v>
      </c>
      <c r="K32" s="13">
        <v>14</v>
      </c>
      <c r="L32" s="13">
        <v>18</v>
      </c>
      <c r="M32" s="13">
        <v>64</v>
      </c>
      <c r="N32" s="13">
        <v>1</v>
      </c>
      <c r="O32" s="13">
        <v>5792</v>
      </c>
      <c r="P32" s="24">
        <v>286</v>
      </c>
      <c r="Q32" s="24">
        <v>457</v>
      </c>
      <c r="R32" s="24">
        <v>586</v>
      </c>
      <c r="S32" s="24">
        <v>703</v>
      </c>
      <c r="T32" s="24">
        <v>6</v>
      </c>
      <c r="U32" s="24">
        <v>9</v>
      </c>
      <c r="V32" s="24">
        <v>12</v>
      </c>
      <c r="W32" s="24">
        <v>13</v>
      </c>
      <c r="X32" s="12" t="s">
        <v>291</v>
      </c>
      <c r="Y32" s="22">
        <v>26157</v>
      </c>
      <c r="Z32" s="13">
        <v>791</v>
      </c>
      <c r="AA32" s="12" t="s">
        <v>292</v>
      </c>
      <c r="AB32" s="24">
        <v>1988</v>
      </c>
      <c r="AC32" s="13">
        <v>1988</v>
      </c>
      <c r="AD32" s="13">
        <v>2003</v>
      </c>
      <c r="AE32" s="24">
        <v>1</v>
      </c>
      <c r="AF32" s="24">
        <v>2</v>
      </c>
      <c r="AG32" s="24">
        <v>2000</v>
      </c>
      <c r="AH32" s="24">
        <v>1500</v>
      </c>
      <c r="AI32" s="27">
        <f>IF(AE32&gt;0,200/(AE32+1),0)+IF(AF32&gt;0,200/(AF32+1),0)</f>
        <v>166.66666666666669</v>
      </c>
    </row>
    <row r="33" spans="2:35" ht="12.5" x14ac:dyDescent="0.25">
      <c r="B33">
        <f t="shared" si="0"/>
        <v>0</v>
      </c>
      <c r="C33">
        <f t="shared" si="1"/>
        <v>175</v>
      </c>
      <c r="D33" s="27">
        <f t="shared" si="2"/>
        <v>300</v>
      </c>
      <c r="E33" s="27">
        <f t="shared" si="3"/>
        <v>261.11111111111109</v>
      </c>
      <c r="F33">
        <f t="shared" si="4"/>
        <v>306</v>
      </c>
      <c r="G33" s="34">
        <f t="shared" si="5"/>
        <v>1042.1111111111111</v>
      </c>
      <c r="I33" s="17" t="s">
        <v>381</v>
      </c>
      <c r="J33" s="17" t="s">
        <v>382</v>
      </c>
      <c r="K33" s="29"/>
      <c r="L33" s="29"/>
      <c r="M33" s="18">
        <v>35</v>
      </c>
      <c r="N33" s="25">
        <v>2</v>
      </c>
      <c r="O33" s="25">
        <v>4065</v>
      </c>
      <c r="P33" s="25">
        <v>0</v>
      </c>
      <c r="Q33" s="25">
        <v>76</v>
      </c>
      <c r="R33" s="25">
        <v>369</v>
      </c>
      <c r="S33" s="25">
        <v>559</v>
      </c>
      <c r="T33" s="25">
        <v>0</v>
      </c>
      <c r="U33" s="25">
        <v>2</v>
      </c>
      <c r="V33" s="25">
        <v>7</v>
      </c>
      <c r="W33" s="25">
        <v>11</v>
      </c>
      <c r="X33" s="17" t="s">
        <v>383</v>
      </c>
      <c r="Y33" s="19">
        <v>26351</v>
      </c>
      <c r="Z33" s="25">
        <v>864</v>
      </c>
      <c r="AA33" s="17" t="s">
        <v>201</v>
      </c>
      <c r="AB33" s="25">
        <v>1988</v>
      </c>
      <c r="AC33" s="25">
        <v>1987</v>
      </c>
      <c r="AD33" s="25">
        <v>2004</v>
      </c>
    </row>
    <row r="34" spans="2:35" ht="10.5" x14ac:dyDescent="0.25">
      <c r="B34">
        <f t="shared" si="0"/>
        <v>240</v>
      </c>
      <c r="C34">
        <f t="shared" si="1"/>
        <v>55</v>
      </c>
      <c r="D34" s="27">
        <f t="shared" si="2"/>
        <v>400</v>
      </c>
      <c r="E34" s="27">
        <f t="shared" si="3"/>
        <v>146.33333333333334</v>
      </c>
      <c r="F34">
        <f t="shared" si="4"/>
        <v>146</v>
      </c>
      <c r="G34" s="34">
        <f t="shared" si="5"/>
        <v>987.33333333333337</v>
      </c>
      <c r="I34" s="17" t="s">
        <v>372</v>
      </c>
      <c r="J34" s="17" t="s">
        <v>373</v>
      </c>
      <c r="K34" s="18">
        <v>2</v>
      </c>
      <c r="L34" s="18">
        <v>4</v>
      </c>
      <c r="M34" s="18">
        <v>11</v>
      </c>
      <c r="N34" s="18">
        <v>1</v>
      </c>
      <c r="O34" s="18">
        <v>3673</v>
      </c>
      <c r="P34" s="18">
        <v>1</v>
      </c>
      <c r="Q34" s="18">
        <v>56</v>
      </c>
      <c r="R34" s="18">
        <v>157</v>
      </c>
      <c r="S34" s="18">
        <v>324</v>
      </c>
      <c r="T34" s="18">
        <v>0</v>
      </c>
      <c r="U34" s="18">
        <v>1</v>
      </c>
      <c r="V34" s="18">
        <v>3</v>
      </c>
      <c r="W34" s="18">
        <v>6</v>
      </c>
      <c r="X34" s="17" t="s">
        <v>374</v>
      </c>
      <c r="Y34" s="19">
        <v>26661</v>
      </c>
      <c r="Z34" s="18">
        <v>623</v>
      </c>
      <c r="AA34" s="17" t="s">
        <v>375</v>
      </c>
      <c r="AB34" s="18">
        <v>1991</v>
      </c>
      <c r="AC34" s="18">
        <v>1990</v>
      </c>
      <c r="AD34" s="18">
        <v>2002</v>
      </c>
    </row>
    <row r="35" spans="2:35" ht="12.5" x14ac:dyDescent="0.25">
      <c r="B35">
        <f t="shared" si="0"/>
        <v>0</v>
      </c>
      <c r="C35">
        <f t="shared" si="1"/>
        <v>20</v>
      </c>
      <c r="D35" s="27">
        <f t="shared" si="2"/>
        <v>200</v>
      </c>
      <c r="E35" s="27">
        <f t="shared" si="3"/>
        <v>75.222222222222229</v>
      </c>
      <c r="F35">
        <f t="shared" si="4"/>
        <v>88</v>
      </c>
      <c r="G35" s="34">
        <f t="shared" si="5"/>
        <v>383.22222222222223</v>
      </c>
      <c r="I35" s="17" t="s">
        <v>392</v>
      </c>
      <c r="J35" s="17" t="s">
        <v>393</v>
      </c>
      <c r="K35" s="29"/>
      <c r="L35" s="29"/>
      <c r="M35" s="18">
        <v>4</v>
      </c>
      <c r="N35" s="25">
        <v>4</v>
      </c>
      <c r="O35" s="25">
        <v>2865</v>
      </c>
      <c r="P35" s="25">
        <v>0</v>
      </c>
      <c r="Q35" s="25">
        <v>0</v>
      </c>
      <c r="R35" s="25">
        <v>111</v>
      </c>
      <c r="S35" s="25">
        <v>344</v>
      </c>
      <c r="T35" s="25">
        <v>0</v>
      </c>
      <c r="U35" s="25">
        <v>0</v>
      </c>
      <c r="V35" s="25">
        <v>2</v>
      </c>
      <c r="W35" s="25">
        <v>8</v>
      </c>
      <c r="X35" s="17" t="s">
        <v>394</v>
      </c>
      <c r="Y35" s="19">
        <v>28639</v>
      </c>
      <c r="Z35" s="25">
        <v>794</v>
      </c>
      <c r="AA35" s="17" t="s">
        <v>201</v>
      </c>
      <c r="AB35" s="25">
        <v>1996</v>
      </c>
      <c r="AC35" s="25">
        <v>1995</v>
      </c>
      <c r="AD35" s="25">
        <v>2011</v>
      </c>
    </row>
    <row r="36" spans="2:35" ht="10.5" x14ac:dyDescent="0.25">
      <c r="B36">
        <f t="shared" si="0"/>
        <v>2200</v>
      </c>
      <c r="C36">
        <f t="shared" si="1"/>
        <v>475</v>
      </c>
      <c r="D36" s="27">
        <f t="shared" si="2"/>
        <v>400</v>
      </c>
      <c r="E36" s="27">
        <f t="shared" si="3"/>
        <v>1716.8888888888889</v>
      </c>
      <c r="F36">
        <f t="shared" si="4"/>
        <v>1634</v>
      </c>
      <c r="G36" s="34">
        <f t="shared" si="5"/>
        <v>6425.8888888888887</v>
      </c>
      <c r="I36" s="12" t="s">
        <v>275</v>
      </c>
      <c r="J36" s="12" t="s">
        <v>276</v>
      </c>
      <c r="K36" s="13">
        <v>20</v>
      </c>
      <c r="L36" s="13">
        <v>30</v>
      </c>
      <c r="M36" s="13">
        <v>95</v>
      </c>
      <c r="N36" s="13">
        <v>1</v>
      </c>
      <c r="O36" s="13">
        <v>12315</v>
      </c>
      <c r="P36" s="24">
        <v>310</v>
      </c>
      <c r="Q36" s="24">
        <v>707</v>
      </c>
      <c r="R36" s="24">
        <v>851</v>
      </c>
      <c r="S36" s="24">
        <v>956</v>
      </c>
      <c r="T36" s="24">
        <v>5</v>
      </c>
      <c r="U36" s="24">
        <v>14</v>
      </c>
      <c r="V36" s="24">
        <v>16</v>
      </c>
      <c r="W36" s="24">
        <v>19</v>
      </c>
      <c r="X36" s="12" t="s">
        <v>99</v>
      </c>
      <c r="Y36" s="22">
        <v>29806</v>
      </c>
      <c r="Z36" s="13">
        <v>1009</v>
      </c>
      <c r="AA36" s="12" t="s">
        <v>277</v>
      </c>
      <c r="AB36" s="24">
        <v>1998</v>
      </c>
      <c r="AC36" s="13">
        <v>1997</v>
      </c>
      <c r="AD36" s="13">
        <v>2017</v>
      </c>
      <c r="AE36" s="24">
        <v>1</v>
      </c>
      <c r="AF36" s="24">
        <v>1</v>
      </c>
      <c r="AG36" s="24">
        <v>2000</v>
      </c>
      <c r="AH36" s="24">
        <v>2000</v>
      </c>
      <c r="AI36" s="27">
        <f>IF(AE36&gt;0,200/(AE36+1),0)+IF(AF36&gt;0,200/(AF36+1),0)</f>
        <v>200</v>
      </c>
    </row>
    <row r="37" spans="2:35" ht="12.5" x14ac:dyDescent="0.25">
      <c r="B37">
        <f t="shared" si="0"/>
        <v>0</v>
      </c>
      <c r="C37">
        <f t="shared" si="1"/>
        <v>160</v>
      </c>
      <c r="D37" s="27">
        <f t="shared" si="2"/>
        <v>400</v>
      </c>
      <c r="E37" s="27">
        <f t="shared" si="3"/>
        <v>372.11111111111109</v>
      </c>
      <c r="F37">
        <f t="shared" si="4"/>
        <v>496</v>
      </c>
      <c r="G37" s="34">
        <f t="shared" si="5"/>
        <v>1428.1111111111111</v>
      </c>
      <c r="I37" s="17" t="s">
        <v>384</v>
      </c>
      <c r="J37" s="17" t="s">
        <v>385</v>
      </c>
      <c r="K37" s="29"/>
      <c r="L37" s="29"/>
      <c r="M37" s="18">
        <v>32</v>
      </c>
      <c r="N37" s="18">
        <v>1</v>
      </c>
      <c r="O37" s="18">
        <v>5800</v>
      </c>
      <c r="P37" s="18">
        <v>13</v>
      </c>
      <c r="Q37" s="18">
        <v>135</v>
      </c>
      <c r="R37" s="18">
        <v>440</v>
      </c>
      <c r="S37" s="18">
        <v>580</v>
      </c>
      <c r="T37" s="18">
        <v>1</v>
      </c>
      <c r="U37" s="18">
        <v>3</v>
      </c>
      <c r="V37" s="18">
        <v>9</v>
      </c>
      <c r="W37" s="18">
        <v>11</v>
      </c>
      <c r="X37" s="17" t="s">
        <v>386</v>
      </c>
      <c r="Y37" s="19">
        <v>30193</v>
      </c>
      <c r="Z37" s="18">
        <v>664</v>
      </c>
      <c r="AA37" s="17" t="s">
        <v>201</v>
      </c>
      <c r="AB37" s="18">
        <v>2000</v>
      </c>
      <c r="AC37" s="18">
        <v>2000</v>
      </c>
      <c r="AD37" s="18">
        <v>2013</v>
      </c>
    </row>
    <row r="38" spans="2:35" ht="10.5" x14ac:dyDescent="0.25">
      <c r="B38">
        <f t="shared" si="0"/>
        <v>1860</v>
      </c>
      <c r="C38">
        <f t="shared" si="1"/>
        <v>375</v>
      </c>
      <c r="D38" s="27">
        <f t="shared" si="2"/>
        <v>400</v>
      </c>
      <c r="E38" s="27">
        <f t="shared" si="3"/>
        <v>1261</v>
      </c>
      <c r="F38">
        <f t="shared" si="4"/>
        <v>1314</v>
      </c>
      <c r="G38" s="34">
        <f t="shared" si="5"/>
        <v>5210</v>
      </c>
      <c r="I38" s="12" t="s">
        <v>278</v>
      </c>
      <c r="J38" s="12" t="s">
        <v>279</v>
      </c>
      <c r="K38" s="13">
        <v>17</v>
      </c>
      <c r="L38" s="13">
        <v>25</v>
      </c>
      <c r="M38" s="13">
        <v>75</v>
      </c>
      <c r="N38" s="13">
        <v>1</v>
      </c>
      <c r="O38" s="24">
        <v>15390</v>
      </c>
      <c r="P38" s="24">
        <v>196</v>
      </c>
      <c r="Q38" s="24">
        <v>548</v>
      </c>
      <c r="R38" s="24">
        <v>721</v>
      </c>
      <c r="S38" s="24">
        <v>726</v>
      </c>
      <c r="T38" s="24">
        <v>4</v>
      </c>
      <c r="U38" s="24">
        <v>11</v>
      </c>
      <c r="V38" s="24">
        <v>14</v>
      </c>
      <c r="W38" s="24">
        <v>14</v>
      </c>
      <c r="X38" s="12" t="s">
        <v>83</v>
      </c>
      <c r="Y38" s="22">
        <v>31566</v>
      </c>
      <c r="Z38" s="24">
        <v>803</v>
      </c>
      <c r="AA38" s="12" t="s">
        <v>280</v>
      </c>
      <c r="AB38" s="24">
        <v>2001</v>
      </c>
      <c r="AC38" s="24">
        <v>2001</v>
      </c>
      <c r="AD38" s="24">
        <v>2017</v>
      </c>
      <c r="AE38" s="24">
        <v>5</v>
      </c>
      <c r="AF38" s="24">
        <v>5</v>
      </c>
      <c r="AI38" s="27">
        <f>IF(AE38&gt;0,200/(AE38+1),0)+IF(AF38&gt;0,200/(AF38+1),0)</f>
        <v>66.666666666666671</v>
      </c>
    </row>
    <row r="39" spans="2:35" ht="10.5" x14ac:dyDescent="0.25">
      <c r="B39">
        <f t="shared" si="0"/>
        <v>460</v>
      </c>
      <c r="C39">
        <f t="shared" si="1"/>
        <v>225</v>
      </c>
      <c r="D39" s="27">
        <f t="shared" si="2"/>
        <v>400</v>
      </c>
      <c r="E39" s="27">
        <f t="shared" si="3"/>
        <v>540.44444444444434</v>
      </c>
      <c r="F39">
        <f t="shared" si="4"/>
        <v>502</v>
      </c>
      <c r="G39" s="34">
        <f t="shared" si="5"/>
        <v>2127.4444444444443</v>
      </c>
      <c r="I39" s="12" t="s">
        <v>327</v>
      </c>
      <c r="J39" s="12" t="s">
        <v>328</v>
      </c>
      <c r="K39" s="24">
        <v>3</v>
      </c>
      <c r="L39" s="24">
        <v>11</v>
      </c>
      <c r="M39" s="13">
        <v>45</v>
      </c>
      <c r="N39" s="13">
        <v>1</v>
      </c>
      <c r="O39" s="13">
        <v>12685</v>
      </c>
      <c r="P39" s="13">
        <v>41</v>
      </c>
      <c r="Q39" s="13">
        <v>226</v>
      </c>
      <c r="R39" s="13">
        <v>494</v>
      </c>
      <c r="S39" s="13">
        <v>610</v>
      </c>
      <c r="T39" s="13">
        <v>1</v>
      </c>
      <c r="U39" s="13">
        <v>3</v>
      </c>
      <c r="V39" s="13">
        <v>9</v>
      </c>
      <c r="W39" s="13">
        <v>12</v>
      </c>
      <c r="X39" s="12" t="s">
        <v>329</v>
      </c>
      <c r="Y39" s="22">
        <v>31912</v>
      </c>
      <c r="Z39" s="13">
        <v>708</v>
      </c>
      <c r="AA39" s="12" t="s">
        <v>330</v>
      </c>
      <c r="AB39" s="13">
        <v>2005</v>
      </c>
      <c r="AC39" s="13">
        <v>2003</v>
      </c>
      <c r="AD39" s="13">
        <v>2017</v>
      </c>
    </row>
    <row r="40" spans="2:35" ht="10.5" x14ac:dyDescent="0.25">
      <c r="B40">
        <f t="shared" si="0"/>
        <v>1680</v>
      </c>
      <c r="C40">
        <f t="shared" si="1"/>
        <v>340</v>
      </c>
      <c r="D40" s="27">
        <f t="shared" si="2"/>
        <v>400</v>
      </c>
      <c r="E40" s="27">
        <f t="shared" si="3"/>
        <v>1261.2222222222222</v>
      </c>
      <c r="F40">
        <f t="shared" si="4"/>
        <v>1348</v>
      </c>
      <c r="G40" s="34">
        <f t="shared" si="5"/>
        <v>5029.2222222222226</v>
      </c>
      <c r="I40" s="12" t="s">
        <v>281</v>
      </c>
      <c r="J40" s="12" t="s">
        <v>282</v>
      </c>
      <c r="K40" s="24">
        <v>15</v>
      </c>
      <c r="L40" s="24">
        <v>24</v>
      </c>
      <c r="M40" s="13">
        <v>68</v>
      </c>
      <c r="N40" s="13">
        <v>1</v>
      </c>
      <c r="O40" s="13">
        <v>16950</v>
      </c>
      <c r="P40" s="13">
        <v>238</v>
      </c>
      <c r="Q40" s="13">
        <v>517</v>
      </c>
      <c r="R40" s="13">
        <v>586</v>
      </c>
      <c r="S40" s="13">
        <v>656</v>
      </c>
      <c r="T40" s="13">
        <v>5</v>
      </c>
      <c r="U40" s="13">
        <v>11</v>
      </c>
      <c r="V40" s="13">
        <v>11</v>
      </c>
      <c r="W40" s="13">
        <v>13</v>
      </c>
      <c r="X40" s="12" t="s">
        <v>283</v>
      </c>
      <c r="Y40" s="22">
        <v>31919</v>
      </c>
      <c r="Z40" s="13">
        <v>710</v>
      </c>
      <c r="AA40" s="12" t="s">
        <v>284</v>
      </c>
      <c r="AB40" s="13">
        <v>2003</v>
      </c>
      <c r="AC40" s="13">
        <v>2003</v>
      </c>
      <c r="AD40" s="13">
        <v>2017</v>
      </c>
      <c r="AE40" s="24">
        <v>1</v>
      </c>
      <c r="AI40" s="27">
        <f>IF(AE40&gt;0,200/(AE40+1),0)+IF(AF40&gt;0,200/(AF40+1),0)</f>
        <v>100</v>
      </c>
    </row>
    <row r="41" spans="2:35" ht="12.5" x14ac:dyDescent="0.25">
      <c r="B41">
        <f t="shared" si="0"/>
        <v>0</v>
      </c>
      <c r="C41">
        <f t="shared" si="1"/>
        <v>5</v>
      </c>
      <c r="D41" s="27">
        <f t="shared" si="2"/>
        <v>63.157894736842103</v>
      </c>
      <c r="E41" s="27">
        <f t="shared" si="3"/>
        <v>8.8888888888888893</v>
      </c>
      <c r="F41">
        <f t="shared" si="4"/>
        <v>12</v>
      </c>
      <c r="G41" s="34">
        <f t="shared" si="5"/>
        <v>89.046783625730995</v>
      </c>
      <c r="I41" s="17" t="s">
        <v>395</v>
      </c>
      <c r="J41" s="17" t="s">
        <v>396</v>
      </c>
      <c r="K41" s="32"/>
      <c r="L41" s="32"/>
      <c r="M41" s="18">
        <v>1</v>
      </c>
      <c r="N41" s="18">
        <v>17</v>
      </c>
      <c r="O41" s="18">
        <v>2180</v>
      </c>
      <c r="P41" s="18">
        <v>0</v>
      </c>
      <c r="Q41" s="18">
        <v>0</v>
      </c>
      <c r="R41" s="18">
        <v>0</v>
      </c>
      <c r="S41" s="18">
        <v>80</v>
      </c>
      <c r="T41" s="18">
        <v>0</v>
      </c>
      <c r="U41" s="18">
        <v>0</v>
      </c>
      <c r="V41" s="18">
        <v>0</v>
      </c>
      <c r="W41" s="18">
        <v>2</v>
      </c>
      <c r="X41" s="17" t="s">
        <v>397</v>
      </c>
      <c r="Y41" s="19">
        <v>32159</v>
      </c>
      <c r="Z41" s="18">
        <v>653</v>
      </c>
      <c r="AA41" s="17" t="s">
        <v>201</v>
      </c>
      <c r="AB41" s="18">
        <v>2007</v>
      </c>
      <c r="AC41" s="18">
        <v>2004</v>
      </c>
      <c r="AD41" s="18">
        <v>2017</v>
      </c>
    </row>
    <row r="42" spans="2:35" ht="12.5" x14ac:dyDescent="0.25">
      <c r="B42">
        <f t="shared" si="0"/>
        <v>0</v>
      </c>
      <c r="C42">
        <f t="shared" si="1"/>
        <v>55</v>
      </c>
      <c r="D42" s="27">
        <f t="shared" si="2"/>
        <v>200</v>
      </c>
      <c r="E42" s="27">
        <f t="shared" si="3"/>
        <v>100.44444444444444</v>
      </c>
      <c r="F42">
        <f t="shared" si="4"/>
        <v>128</v>
      </c>
      <c r="G42" s="34">
        <f t="shared" si="5"/>
        <v>483.44444444444446</v>
      </c>
      <c r="I42" s="17" t="s">
        <v>387</v>
      </c>
      <c r="J42" s="17" t="s">
        <v>79</v>
      </c>
      <c r="K42" s="32"/>
      <c r="L42" s="32"/>
      <c r="M42" s="18">
        <v>11</v>
      </c>
      <c r="N42" s="18">
        <v>4</v>
      </c>
      <c r="O42" s="18">
        <v>6385</v>
      </c>
      <c r="P42" s="18">
        <v>0</v>
      </c>
      <c r="Q42" s="18">
        <v>0</v>
      </c>
      <c r="R42" s="18">
        <v>176</v>
      </c>
      <c r="S42" s="18">
        <v>376</v>
      </c>
      <c r="T42" s="18">
        <v>0</v>
      </c>
      <c r="U42" s="18">
        <v>0</v>
      </c>
      <c r="V42" s="18">
        <v>4</v>
      </c>
      <c r="W42" s="18">
        <v>8</v>
      </c>
      <c r="X42" s="17" t="s">
        <v>80</v>
      </c>
      <c r="Y42" s="19">
        <v>32871</v>
      </c>
      <c r="Z42" s="18">
        <v>565</v>
      </c>
      <c r="AA42" s="17" t="s">
        <v>201</v>
      </c>
      <c r="AB42" s="18">
        <v>2007</v>
      </c>
      <c r="AC42" s="18">
        <v>2006</v>
      </c>
      <c r="AD42" s="18">
        <v>2017</v>
      </c>
    </row>
    <row r="43" spans="2:35" ht="12.5" x14ac:dyDescent="0.25">
      <c r="B43">
        <f t="shared" si="0"/>
        <v>0</v>
      </c>
      <c r="C43">
        <f t="shared" si="1"/>
        <v>40</v>
      </c>
      <c r="D43" s="27">
        <f t="shared" si="2"/>
        <v>240</v>
      </c>
      <c r="E43" s="27">
        <f t="shared" si="3"/>
        <v>103.11111111111111</v>
      </c>
      <c r="F43">
        <f t="shared" si="4"/>
        <v>132</v>
      </c>
      <c r="G43" s="34">
        <f t="shared" si="5"/>
        <v>515.11111111111109</v>
      </c>
      <c r="I43" s="17" t="s">
        <v>389</v>
      </c>
      <c r="J43" s="17" t="s">
        <v>81</v>
      </c>
      <c r="K43" s="32"/>
      <c r="L43" s="32"/>
      <c r="M43" s="18">
        <v>8</v>
      </c>
      <c r="N43" s="18">
        <v>3</v>
      </c>
      <c r="O43" s="18">
        <v>5450</v>
      </c>
      <c r="P43" s="18">
        <v>0</v>
      </c>
      <c r="Q43" s="18">
        <v>10</v>
      </c>
      <c r="R43" s="18">
        <v>151</v>
      </c>
      <c r="S43" s="18">
        <v>385</v>
      </c>
      <c r="T43" s="18">
        <v>0</v>
      </c>
      <c r="U43" s="18">
        <v>1</v>
      </c>
      <c r="V43" s="18">
        <v>2</v>
      </c>
      <c r="W43" s="18">
        <v>7</v>
      </c>
      <c r="X43" s="17" t="s">
        <v>82</v>
      </c>
      <c r="Y43" s="19">
        <v>33234</v>
      </c>
      <c r="Z43" s="18">
        <v>517</v>
      </c>
      <c r="AA43" s="17" t="s">
        <v>201</v>
      </c>
      <c r="AB43" s="18">
        <v>2008</v>
      </c>
      <c r="AC43" s="18">
        <v>2007</v>
      </c>
      <c r="AD43" s="18">
        <v>2017</v>
      </c>
    </row>
    <row r="44" spans="2:35" ht="12.5" x14ac:dyDescent="0.25">
      <c r="B44">
        <f t="shared" si="0"/>
        <v>0</v>
      </c>
      <c r="C44">
        <f t="shared" si="1"/>
        <v>40</v>
      </c>
      <c r="D44" s="27">
        <f t="shared" si="2"/>
        <v>240</v>
      </c>
      <c r="E44" s="27">
        <f t="shared" si="3"/>
        <v>68.444444444444443</v>
      </c>
      <c r="F44">
        <f t="shared" si="4"/>
        <v>106</v>
      </c>
      <c r="G44" s="34">
        <f t="shared" si="5"/>
        <v>454.44444444444446</v>
      </c>
      <c r="I44" s="17" t="s">
        <v>388</v>
      </c>
      <c r="J44" s="17" t="s">
        <v>77</v>
      </c>
      <c r="K44" s="32"/>
      <c r="L44" s="32"/>
      <c r="M44" s="18">
        <v>8</v>
      </c>
      <c r="N44" s="18">
        <v>3</v>
      </c>
      <c r="O44" s="18">
        <v>5150</v>
      </c>
      <c r="P44" s="18">
        <v>0</v>
      </c>
      <c r="Q44" s="18">
        <v>10</v>
      </c>
      <c r="R44" s="18">
        <v>81</v>
      </c>
      <c r="S44" s="18">
        <v>283</v>
      </c>
      <c r="T44" s="18">
        <v>0</v>
      </c>
      <c r="U44" s="18">
        <v>1</v>
      </c>
      <c r="V44" s="18">
        <v>1</v>
      </c>
      <c r="W44" s="18">
        <v>6</v>
      </c>
      <c r="X44" s="17" t="s">
        <v>78</v>
      </c>
      <c r="Y44" s="19">
        <v>33374</v>
      </c>
      <c r="Z44" s="18">
        <v>482</v>
      </c>
      <c r="AA44" s="17" t="s">
        <v>201</v>
      </c>
      <c r="AB44" s="18">
        <v>2008</v>
      </c>
      <c r="AC44" s="18">
        <v>2007</v>
      </c>
      <c r="AD44" s="18">
        <v>2017</v>
      </c>
    </row>
    <row r="45" spans="2:35" ht="12.5" x14ac:dyDescent="0.25">
      <c r="B45">
        <f t="shared" si="0"/>
        <v>0</v>
      </c>
      <c r="C45">
        <f t="shared" si="1"/>
        <v>0</v>
      </c>
      <c r="D45" s="27">
        <f t="shared" si="2"/>
        <v>24</v>
      </c>
      <c r="E45" s="27">
        <f t="shared" si="3"/>
        <v>2.1111111111111112</v>
      </c>
      <c r="F45">
        <f t="shared" si="4"/>
        <v>6</v>
      </c>
      <c r="G45" s="34">
        <f t="shared" si="5"/>
        <v>32.111111111111114</v>
      </c>
      <c r="I45" s="17" t="s">
        <v>398</v>
      </c>
      <c r="J45" s="17" t="s">
        <v>399</v>
      </c>
      <c r="K45" s="32"/>
      <c r="L45" s="32"/>
      <c r="M45" s="29"/>
      <c r="N45" s="18">
        <v>48</v>
      </c>
      <c r="O45" s="18">
        <v>957</v>
      </c>
      <c r="P45" s="18">
        <v>0</v>
      </c>
      <c r="Q45" s="18">
        <v>0</v>
      </c>
      <c r="R45" s="18">
        <v>0</v>
      </c>
      <c r="S45" s="18">
        <v>19</v>
      </c>
      <c r="T45" s="18">
        <v>0</v>
      </c>
      <c r="U45" s="18">
        <v>0</v>
      </c>
      <c r="V45" s="18">
        <v>0</v>
      </c>
      <c r="W45" s="18">
        <v>1</v>
      </c>
      <c r="X45" s="17" t="s">
        <v>400</v>
      </c>
      <c r="Y45" s="19">
        <v>35106</v>
      </c>
      <c r="Z45" s="18">
        <v>202</v>
      </c>
      <c r="AA45" s="17" t="s">
        <v>201</v>
      </c>
      <c r="AB45" s="18">
        <v>2014</v>
      </c>
      <c r="AC45" s="18">
        <v>2011</v>
      </c>
      <c r="AD45" s="18">
        <v>2017</v>
      </c>
    </row>
    <row r="46" spans="2:35" ht="12.5" x14ac:dyDescent="0.25">
      <c r="B46">
        <f t="shared" si="0"/>
        <v>0</v>
      </c>
      <c r="C46">
        <f t="shared" si="1"/>
        <v>30</v>
      </c>
      <c r="D46" s="27">
        <f t="shared" si="2"/>
        <v>240</v>
      </c>
      <c r="E46" s="27">
        <f t="shared" si="3"/>
        <v>64.777777777777771</v>
      </c>
      <c r="F46">
        <f t="shared" si="4"/>
        <v>58</v>
      </c>
      <c r="G46" s="34">
        <f t="shared" si="5"/>
        <v>392.77777777777777</v>
      </c>
      <c r="I46" s="17" t="s">
        <v>390</v>
      </c>
      <c r="J46" s="17" t="s">
        <v>391</v>
      </c>
      <c r="K46" s="32"/>
      <c r="L46" s="32"/>
      <c r="M46" s="18">
        <v>6</v>
      </c>
      <c r="N46" s="18">
        <v>3</v>
      </c>
      <c r="O46" s="18">
        <v>4610</v>
      </c>
      <c r="P46" s="18">
        <v>0</v>
      </c>
      <c r="Q46" s="18">
        <v>21</v>
      </c>
      <c r="R46" s="18">
        <v>85</v>
      </c>
      <c r="S46" s="18">
        <v>139</v>
      </c>
      <c r="T46" s="18">
        <v>0</v>
      </c>
      <c r="U46" s="18">
        <v>0</v>
      </c>
      <c r="V46" s="18">
        <v>2</v>
      </c>
      <c r="W46" s="18">
        <v>3</v>
      </c>
      <c r="X46" s="17" t="s">
        <v>100</v>
      </c>
      <c r="Y46" s="19">
        <v>35540</v>
      </c>
      <c r="Z46" s="18">
        <v>244</v>
      </c>
      <c r="AA46" s="17" t="s">
        <v>201</v>
      </c>
      <c r="AB46" s="18">
        <v>2013</v>
      </c>
      <c r="AC46" s="18">
        <v>2012</v>
      </c>
      <c r="AD46" s="18">
        <v>2017</v>
      </c>
    </row>
    <row r="47" spans="2:35" ht="12.5" x14ac:dyDescent="0.25">
      <c r="B47">
        <f t="shared" si="0"/>
        <v>720</v>
      </c>
      <c r="C47">
        <f t="shared" si="1"/>
        <v>35</v>
      </c>
      <c r="D47" s="27">
        <f t="shared" si="2"/>
        <v>0</v>
      </c>
      <c r="E47" s="27">
        <f t="shared" si="3"/>
        <v>0</v>
      </c>
      <c r="F47">
        <f t="shared" si="4"/>
        <v>0</v>
      </c>
      <c r="G47" s="34">
        <f t="shared" si="5"/>
        <v>755</v>
      </c>
      <c r="I47" s="12" t="s">
        <v>66</v>
      </c>
      <c r="J47" s="12" t="s">
        <v>65</v>
      </c>
      <c r="K47" s="24">
        <v>7</v>
      </c>
      <c r="L47" s="24">
        <v>8</v>
      </c>
      <c r="M47" s="13">
        <v>7</v>
      </c>
      <c r="N47" s="30"/>
      <c r="O47" s="30"/>
      <c r="P47" s="30"/>
      <c r="Q47" s="30"/>
      <c r="R47" s="30"/>
      <c r="S47" s="30"/>
      <c r="T47" s="30"/>
      <c r="U47" s="30"/>
      <c r="V47" s="30"/>
      <c r="W47" s="30"/>
      <c r="X47" s="12" t="s">
        <v>66</v>
      </c>
      <c r="Y47" s="31"/>
      <c r="Z47" s="30"/>
      <c r="AA47" s="12" t="s">
        <v>354</v>
      </c>
      <c r="AB47" s="30"/>
      <c r="AC47" s="30"/>
      <c r="AD47" s="30"/>
    </row>
    <row r="48" spans="2:35" ht="12.5" x14ac:dyDescent="0.25">
      <c r="B48">
        <f t="shared" si="0"/>
        <v>1100</v>
      </c>
      <c r="C48">
        <f t="shared" si="1"/>
        <v>45</v>
      </c>
      <c r="D48" s="27">
        <f t="shared" si="2"/>
        <v>0</v>
      </c>
      <c r="E48" s="27">
        <f t="shared" si="3"/>
        <v>0</v>
      </c>
      <c r="F48">
        <f t="shared" si="4"/>
        <v>0</v>
      </c>
      <c r="G48" s="34">
        <f t="shared" si="5"/>
        <v>1145</v>
      </c>
      <c r="I48" s="12" t="s">
        <v>317</v>
      </c>
      <c r="J48" s="12" t="s">
        <v>318</v>
      </c>
      <c r="K48" s="24">
        <v>10</v>
      </c>
      <c r="L48" s="24">
        <v>15</v>
      </c>
      <c r="M48" s="24">
        <v>9</v>
      </c>
      <c r="N48" s="30"/>
      <c r="O48" s="30"/>
      <c r="P48" s="30"/>
      <c r="Q48" s="30"/>
      <c r="R48" s="30"/>
      <c r="S48" s="30"/>
      <c r="T48" s="30"/>
      <c r="U48" s="30"/>
      <c r="V48" s="30"/>
      <c r="W48" s="30"/>
      <c r="X48" s="12" t="s">
        <v>317</v>
      </c>
      <c r="Y48" s="31"/>
      <c r="Z48" s="30"/>
      <c r="AA48" s="12" t="s">
        <v>319</v>
      </c>
      <c r="AB48" s="30"/>
      <c r="AC48" s="30"/>
      <c r="AD48" s="30"/>
    </row>
    <row r="60" spans="11:13" x14ac:dyDescent="0.2">
      <c r="K60">
        <v>1</v>
      </c>
      <c r="L60" s="295">
        <f t="shared" ref="L60:L68" si="6">1/K60</f>
        <v>1</v>
      </c>
      <c r="M60" s="295">
        <f>2/(K60+1)</f>
        <v>1</v>
      </c>
    </row>
    <row r="61" spans="11:13" x14ac:dyDescent="0.2">
      <c r="K61">
        <v>2</v>
      </c>
      <c r="L61" s="295">
        <f t="shared" si="6"/>
        <v>0.5</v>
      </c>
      <c r="M61" s="295">
        <f t="shared" ref="M61:M68" si="7">2/(K61+1)</f>
        <v>0.66666666666666663</v>
      </c>
    </row>
    <row r="62" spans="11:13" x14ac:dyDescent="0.2">
      <c r="K62">
        <v>3</v>
      </c>
      <c r="L62" s="295">
        <f t="shared" si="6"/>
        <v>0.33333333333333331</v>
      </c>
      <c r="M62" s="295">
        <f t="shared" si="7"/>
        <v>0.5</v>
      </c>
    </row>
    <row r="63" spans="11:13" x14ac:dyDescent="0.2">
      <c r="K63">
        <v>4</v>
      </c>
      <c r="L63" s="295">
        <f t="shared" si="6"/>
        <v>0.25</v>
      </c>
      <c r="M63" s="295">
        <f t="shared" si="7"/>
        <v>0.4</v>
      </c>
    </row>
    <row r="64" spans="11:13" x14ac:dyDescent="0.2">
      <c r="K64">
        <v>5</v>
      </c>
      <c r="L64" s="295">
        <f t="shared" si="6"/>
        <v>0.2</v>
      </c>
      <c r="M64" s="295">
        <f t="shared" si="7"/>
        <v>0.33333333333333331</v>
      </c>
    </row>
    <row r="65" spans="11:13" x14ac:dyDescent="0.2">
      <c r="K65">
        <v>6</v>
      </c>
      <c r="L65" s="295">
        <f t="shared" si="6"/>
        <v>0.16666666666666666</v>
      </c>
      <c r="M65" s="295">
        <f t="shared" si="7"/>
        <v>0.2857142857142857</v>
      </c>
    </row>
    <row r="66" spans="11:13" x14ac:dyDescent="0.2">
      <c r="K66">
        <v>10</v>
      </c>
      <c r="L66" s="295">
        <f t="shared" si="6"/>
        <v>0.1</v>
      </c>
      <c r="M66" s="295">
        <f t="shared" si="7"/>
        <v>0.18181818181818182</v>
      </c>
    </row>
    <row r="67" spans="11:13" x14ac:dyDescent="0.2">
      <c r="K67">
        <v>50</v>
      </c>
      <c r="L67" s="295">
        <f t="shared" si="6"/>
        <v>0.02</v>
      </c>
      <c r="M67" s="295">
        <f t="shared" si="7"/>
        <v>3.9215686274509803E-2</v>
      </c>
    </row>
    <row r="68" spans="11:13" x14ac:dyDescent="0.2">
      <c r="K68">
        <v>100</v>
      </c>
      <c r="L68" s="295">
        <f t="shared" si="6"/>
        <v>0.01</v>
      </c>
      <c r="M68" s="295">
        <f t="shared" si="7"/>
        <v>1.9801980198019802E-2</v>
      </c>
    </row>
  </sheetData>
  <sortState xmlns:xlrd2="http://schemas.microsoft.com/office/spreadsheetml/2017/richdata2" ref="A9:AI48">
    <sortCondition ref="Y9"/>
  </sortState>
  <conditionalFormatting sqref="G9:G48">
    <cfRule type="colorScale" priority="1">
      <colorScale>
        <cfvo type="min"/>
        <cfvo type="percentile" val="50"/>
        <cfvo type="max"/>
        <color rgb="FF5A8AC6"/>
        <color rgb="FFFCFCFF"/>
        <color rgb="FFF8696B"/>
      </colorScale>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DB3EAE-B512-4DEA-8E3B-E3E8F01DA13B}">
  <dimension ref="B5:O46"/>
  <sheetViews>
    <sheetView zoomScale="110" zoomScaleNormal="110" workbookViewId="0">
      <selection activeCell="M43" sqref="M43:O43"/>
    </sheetView>
  </sheetViews>
  <sheetFormatPr defaultRowHeight="10" x14ac:dyDescent="0.2"/>
  <cols>
    <col min="2" max="2" width="21.6640625" customWidth="1"/>
    <col min="3" max="3" width="28.33203125" customWidth="1"/>
    <col min="4" max="4" width="21.21875" customWidth="1"/>
    <col min="8" max="19" width="4.33203125" customWidth="1"/>
  </cols>
  <sheetData>
    <row r="5" spans="2:4" x14ac:dyDescent="0.2">
      <c r="B5" t="s">
        <v>998</v>
      </c>
    </row>
    <row r="6" spans="2:4" x14ac:dyDescent="0.2">
      <c r="C6" t="s">
        <v>999</v>
      </c>
    </row>
    <row r="7" spans="2:4" x14ac:dyDescent="0.2">
      <c r="D7" t="s">
        <v>1004</v>
      </c>
    </row>
    <row r="8" spans="2:4" x14ac:dyDescent="0.2">
      <c r="C8" t="s">
        <v>1000</v>
      </c>
    </row>
    <row r="9" spans="2:4" x14ac:dyDescent="0.2">
      <c r="C9" s="262" t="s">
        <v>996</v>
      </c>
    </row>
    <row r="10" spans="2:4" x14ac:dyDescent="0.2">
      <c r="C10" t="s">
        <v>1001</v>
      </c>
    </row>
    <row r="11" spans="2:4" x14ac:dyDescent="0.2">
      <c r="C11" s="262" t="s">
        <v>997</v>
      </c>
    </row>
    <row r="13" spans="2:4" x14ac:dyDescent="0.2">
      <c r="B13" s="263"/>
      <c r="C13" s="263"/>
      <c r="D13" s="263"/>
    </row>
    <row r="18" spans="2:13" x14ac:dyDescent="0.2">
      <c r="C18" t="s">
        <v>995</v>
      </c>
    </row>
    <row r="19" spans="2:13" x14ac:dyDescent="0.2">
      <c r="D19" t="s">
        <v>1008</v>
      </c>
    </row>
    <row r="20" spans="2:13" x14ac:dyDescent="0.2">
      <c r="D20" t="s">
        <v>1002</v>
      </c>
    </row>
    <row r="21" spans="2:13" x14ac:dyDescent="0.2">
      <c r="D21" t="s">
        <v>1003</v>
      </c>
    </row>
    <row r="22" spans="2:13" x14ac:dyDescent="0.2">
      <c r="C22" t="s">
        <v>1009</v>
      </c>
    </row>
    <row r="23" spans="2:13" x14ac:dyDescent="0.2">
      <c r="C23" t="s">
        <v>1005</v>
      </c>
    </row>
    <row r="24" spans="2:13" x14ac:dyDescent="0.2">
      <c r="C24" t="s">
        <v>1010</v>
      </c>
    </row>
    <row r="25" spans="2:13" x14ac:dyDescent="0.2">
      <c r="B25" t="s">
        <v>1020</v>
      </c>
    </row>
    <row r="26" spans="2:13" x14ac:dyDescent="0.2">
      <c r="C26" t="s">
        <v>1006</v>
      </c>
      <c r="H26" s="302"/>
      <c r="I26" s="302"/>
    </row>
    <row r="27" spans="2:13" x14ac:dyDescent="0.2">
      <c r="C27" t="s">
        <v>1007</v>
      </c>
      <c r="J27" s="302"/>
      <c r="K27" s="302"/>
      <c r="L27" s="302"/>
      <c r="M27" s="302"/>
    </row>
    <row r="29" spans="2:13" x14ac:dyDescent="0.2">
      <c r="C29" t="s">
        <v>1011</v>
      </c>
    </row>
    <row r="30" spans="2:13" x14ac:dyDescent="0.2">
      <c r="C30" t="s">
        <v>1012</v>
      </c>
    </row>
    <row r="31" spans="2:13" x14ac:dyDescent="0.2">
      <c r="C31" t="s">
        <v>1013</v>
      </c>
    </row>
    <row r="34" spans="2:15" x14ac:dyDescent="0.2">
      <c r="B34" t="s">
        <v>1019</v>
      </c>
    </row>
    <row r="35" spans="2:15" x14ac:dyDescent="0.2">
      <c r="C35" t="s">
        <v>1014</v>
      </c>
    </row>
    <row r="36" spans="2:15" x14ac:dyDescent="0.2">
      <c r="C36" t="s">
        <v>1015</v>
      </c>
    </row>
    <row r="38" spans="2:15" x14ac:dyDescent="0.2">
      <c r="C38" t="s">
        <v>1016</v>
      </c>
    </row>
    <row r="41" spans="2:15" x14ac:dyDescent="0.2">
      <c r="B41" t="s">
        <v>1021</v>
      </c>
    </row>
    <row r="42" spans="2:15" x14ac:dyDescent="0.2">
      <c r="C42" t="s">
        <v>1017</v>
      </c>
      <c r="H42" s="303"/>
      <c r="I42" s="303"/>
      <c r="J42" s="303"/>
    </row>
    <row r="43" spans="2:15" x14ac:dyDescent="0.2">
      <c r="C43" t="s">
        <v>1018</v>
      </c>
      <c r="M43" s="303"/>
      <c r="N43" s="303"/>
      <c r="O43" s="303"/>
    </row>
    <row r="46" spans="2:15" x14ac:dyDescent="0.2">
      <c r="B46" t="s">
        <v>1022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6"/>
  <sheetViews>
    <sheetView workbookViewId="0">
      <selection activeCell="F32" sqref="F32:F36"/>
    </sheetView>
  </sheetViews>
  <sheetFormatPr defaultRowHeight="10" x14ac:dyDescent="0.2"/>
  <cols>
    <col min="1" max="1" width="17.44140625" customWidth="1"/>
    <col min="2" max="2" width="9.109375" customWidth="1"/>
    <col min="3" max="3" width="54.109375" customWidth="1"/>
    <col min="4" max="4" width="21.88671875" customWidth="1"/>
    <col min="6" max="6" width="17" customWidth="1"/>
  </cols>
  <sheetData>
    <row r="1" spans="1:3" ht="10.5" x14ac:dyDescent="0.25">
      <c r="A1" s="3" t="s">
        <v>1023</v>
      </c>
    </row>
    <row r="2" spans="1:3" ht="10.5" x14ac:dyDescent="0.25">
      <c r="C2" s="3" t="s">
        <v>0</v>
      </c>
    </row>
    <row r="4" spans="1:3" ht="10.5" x14ac:dyDescent="0.25">
      <c r="C4" s="3" t="s">
        <v>212</v>
      </c>
    </row>
    <row r="7" spans="1:3" ht="10.5" x14ac:dyDescent="0.25">
      <c r="C7" s="3" t="s">
        <v>213</v>
      </c>
    </row>
    <row r="8" spans="1:3" ht="10.5" x14ac:dyDescent="0.25">
      <c r="C8" s="3" t="s">
        <v>836</v>
      </c>
    </row>
    <row r="11" spans="1:3" x14ac:dyDescent="0.2">
      <c r="C11" s="10" t="s">
        <v>245</v>
      </c>
    </row>
    <row r="12" spans="1:3" x14ac:dyDescent="0.2">
      <c r="C12" t="s">
        <v>254</v>
      </c>
    </row>
    <row r="16" spans="1:3" x14ac:dyDescent="0.2">
      <c r="C16" t="s">
        <v>423</v>
      </c>
    </row>
  </sheetData>
  <hyperlinks>
    <hyperlink ref="C11" r:id="rId1" xr:uid="{06F1376B-CBFF-4D0A-8313-A548CE62E70C}"/>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0E4158-ED68-4A6B-BB84-C29C35F74023}">
  <dimension ref="A1:H88"/>
  <sheetViews>
    <sheetView tabSelected="1" topLeftCell="A17" workbookViewId="0">
      <selection activeCell="E68" sqref="E68"/>
    </sheetView>
  </sheetViews>
  <sheetFormatPr defaultRowHeight="10" x14ac:dyDescent="0.2"/>
  <cols>
    <col min="1" max="1" width="11.109375" customWidth="1"/>
    <col min="2" max="2" width="2.109375" customWidth="1"/>
    <col min="3" max="3" width="34.44140625" bestFit="1" customWidth="1"/>
    <col min="4" max="4" width="6.6640625" bestFit="1" customWidth="1"/>
    <col min="5" max="5" width="24.6640625" bestFit="1" customWidth="1"/>
    <col min="6" max="6" width="28.33203125" bestFit="1" customWidth="1"/>
    <col min="8" max="8" width="38.33203125" customWidth="1"/>
    <col min="10" max="10" width="10.6640625" customWidth="1"/>
    <col min="12" max="12" width="29.77734375" customWidth="1"/>
  </cols>
  <sheetData>
    <row r="1" spans="1:7" x14ac:dyDescent="0.2">
      <c r="A1" s="204" t="s">
        <v>212</v>
      </c>
    </row>
    <row r="2" spans="1:7" ht="10.5" x14ac:dyDescent="0.25">
      <c r="C2" s="205" t="s">
        <v>837</v>
      </c>
      <c r="D2" s="205" t="s">
        <v>838</v>
      </c>
    </row>
    <row r="3" spans="1:7" ht="11.5" x14ac:dyDescent="0.3">
      <c r="E3" s="172" t="s">
        <v>595</v>
      </c>
      <c r="F3" s="206" t="s">
        <v>839</v>
      </c>
    </row>
    <row r="4" spans="1:7" ht="11.5" x14ac:dyDescent="0.3">
      <c r="F4" s="206" t="s">
        <v>840</v>
      </c>
    </row>
    <row r="5" spans="1:7" ht="11.5" x14ac:dyDescent="0.3">
      <c r="E5" s="172" t="s">
        <v>841</v>
      </c>
      <c r="F5" s="206" t="s">
        <v>842</v>
      </c>
    </row>
    <row r="6" spans="1:7" ht="11.5" x14ac:dyDescent="0.3">
      <c r="F6" s="206" t="s">
        <v>843</v>
      </c>
    </row>
    <row r="7" spans="1:7" ht="11.5" x14ac:dyDescent="0.3">
      <c r="E7" s="172" t="s">
        <v>623</v>
      </c>
      <c r="F7" s="206" t="s">
        <v>844</v>
      </c>
    </row>
    <row r="8" spans="1:7" ht="11.5" x14ac:dyDescent="0.3">
      <c r="F8" s="206" t="s">
        <v>845</v>
      </c>
    </row>
    <row r="9" spans="1:7" ht="11.5" x14ac:dyDescent="0.3">
      <c r="F9" s="206" t="s">
        <v>846</v>
      </c>
    </row>
    <row r="13" spans="1:7" x14ac:dyDescent="0.2">
      <c r="A13" s="39" t="s">
        <v>0</v>
      </c>
      <c r="G13" s="4"/>
    </row>
    <row r="14" spans="1:7" x14ac:dyDescent="0.2">
      <c r="C14" t="s">
        <v>2</v>
      </c>
      <c r="D14" t="s">
        <v>3</v>
      </c>
      <c r="E14" t="s">
        <v>4</v>
      </c>
      <c r="G14" s="4"/>
    </row>
    <row r="15" spans="1:7" ht="10.5" x14ac:dyDescent="0.25">
      <c r="A15" s="39"/>
      <c r="C15" s="3" t="s">
        <v>5</v>
      </c>
      <c r="D15" t="s">
        <v>6</v>
      </c>
      <c r="E15" t="s">
        <v>7</v>
      </c>
      <c r="F15" s="3" t="s">
        <v>218</v>
      </c>
      <c r="G15" s="4">
        <v>4113</v>
      </c>
    </row>
    <row r="16" spans="1:7" ht="10.5" x14ac:dyDescent="0.25">
      <c r="C16" s="3" t="s">
        <v>29</v>
      </c>
      <c r="D16" t="s">
        <v>6</v>
      </c>
      <c r="E16" t="s">
        <v>30</v>
      </c>
      <c r="F16" s="3" t="s">
        <v>215</v>
      </c>
      <c r="G16" s="4">
        <v>10909</v>
      </c>
    </row>
    <row r="17" spans="3:8" ht="10.5" x14ac:dyDescent="0.25">
      <c r="C17" s="3" t="s">
        <v>26</v>
      </c>
      <c r="D17" t="s">
        <v>27</v>
      </c>
      <c r="E17" t="s">
        <v>28</v>
      </c>
      <c r="F17" s="3" t="s">
        <v>214</v>
      </c>
      <c r="G17" s="4">
        <v>1371536</v>
      </c>
    </row>
    <row r="18" spans="3:8" x14ac:dyDescent="0.2">
      <c r="C18" t="s">
        <v>8</v>
      </c>
      <c r="D18" t="s">
        <v>9</v>
      </c>
      <c r="E18" t="s">
        <v>10</v>
      </c>
      <c r="G18" s="4"/>
    </row>
    <row r="19" spans="3:8" x14ac:dyDescent="0.2">
      <c r="C19" t="s">
        <v>11</v>
      </c>
      <c r="D19" t="s">
        <v>12</v>
      </c>
      <c r="E19" t="s">
        <v>13</v>
      </c>
      <c r="G19" s="4"/>
    </row>
    <row r="20" spans="3:8" x14ac:dyDescent="0.2">
      <c r="C20" t="s">
        <v>14</v>
      </c>
      <c r="D20" t="s">
        <v>15</v>
      </c>
      <c r="E20" t="s">
        <v>16</v>
      </c>
      <c r="G20" s="4"/>
    </row>
    <row r="21" spans="3:8" x14ac:dyDescent="0.2">
      <c r="C21" t="s">
        <v>17</v>
      </c>
      <c r="D21" t="s">
        <v>18</v>
      </c>
      <c r="E21" t="s">
        <v>19</v>
      </c>
      <c r="G21" s="4"/>
    </row>
    <row r="22" spans="3:8" x14ac:dyDescent="0.2">
      <c r="C22" t="s">
        <v>20</v>
      </c>
      <c r="D22" t="s">
        <v>21</v>
      </c>
      <c r="E22" t="s">
        <v>22</v>
      </c>
      <c r="G22" s="4"/>
    </row>
    <row r="23" spans="3:8" x14ac:dyDescent="0.2">
      <c r="C23" t="s">
        <v>23</v>
      </c>
      <c r="D23" t="s">
        <v>24</v>
      </c>
      <c r="E23" t="s">
        <v>25</v>
      </c>
      <c r="G23" s="4"/>
    </row>
    <row r="24" spans="3:8" x14ac:dyDescent="0.2">
      <c r="C24" t="s">
        <v>31</v>
      </c>
      <c r="D24" t="s">
        <v>32</v>
      </c>
      <c r="E24" t="s">
        <v>33</v>
      </c>
      <c r="G24" s="4"/>
    </row>
    <row r="25" spans="3:8" x14ac:dyDescent="0.2">
      <c r="G25" s="4"/>
    </row>
    <row r="26" spans="3:8" x14ac:dyDescent="0.2">
      <c r="F26" t="s">
        <v>121</v>
      </c>
    </row>
    <row r="27" spans="3:8" x14ac:dyDescent="0.2">
      <c r="F27" t="s">
        <v>122</v>
      </c>
    </row>
    <row r="28" spans="3:8" x14ac:dyDescent="0.2">
      <c r="F28" t="s">
        <v>123</v>
      </c>
    </row>
    <row r="29" spans="3:8" x14ac:dyDescent="0.2">
      <c r="H29" t="s">
        <v>124</v>
      </c>
    </row>
    <row r="30" spans="3:8" x14ac:dyDescent="0.2">
      <c r="F30" t="s">
        <v>125</v>
      </c>
    </row>
    <row r="31" spans="3:8" x14ac:dyDescent="0.2">
      <c r="H31" t="s">
        <v>126</v>
      </c>
    </row>
    <row r="32" spans="3:8" x14ac:dyDescent="0.2">
      <c r="H32" t="s">
        <v>127</v>
      </c>
    </row>
    <row r="33" spans="8:8" x14ac:dyDescent="0.2">
      <c r="H33" t="s">
        <v>128</v>
      </c>
    </row>
    <row r="34" spans="8:8" x14ac:dyDescent="0.2">
      <c r="H34" t="s">
        <v>129</v>
      </c>
    </row>
    <row r="35" spans="8:8" x14ac:dyDescent="0.2">
      <c r="H35" t="s">
        <v>130</v>
      </c>
    </row>
    <row r="36" spans="8:8" x14ac:dyDescent="0.2">
      <c r="H36" t="s">
        <v>131</v>
      </c>
    </row>
    <row r="37" spans="8:8" x14ac:dyDescent="0.2">
      <c r="H37" t="s">
        <v>132</v>
      </c>
    </row>
    <row r="38" spans="8:8" x14ac:dyDescent="0.2">
      <c r="H38" t="s">
        <v>133</v>
      </c>
    </row>
    <row r="39" spans="8:8" x14ac:dyDescent="0.2">
      <c r="H39" t="s">
        <v>134</v>
      </c>
    </row>
    <row r="40" spans="8:8" x14ac:dyDescent="0.2">
      <c r="H40" t="s">
        <v>135</v>
      </c>
    </row>
    <row r="41" spans="8:8" x14ac:dyDescent="0.2">
      <c r="H41" t="s">
        <v>136</v>
      </c>
    </row>
    <row r="42" spans="8:8" x14ac:dyDescent="0.2">
      <c r="H42" t="s">
        <v>137</v>
      </c>
    </row>
    <row r="43" spans="8:8" x14ac:dyDescent="0.2">
      <c r="H43" t="s">
        <v>138</v>
      </c>
    </row>
    <row r="44" spans="8:8" x14ac:dyDescent="0.2">
      <c r="H44" t="s">
        <v>139</v>
      </c>
    </row>
    <row r="45" spans="8:8" x14ac:dyDescent="0.2">
      <c r="H45" t="s">
        <v>140</v>
      </c>
    </row>
    <row r="46" spans="8:8" x14ac:dyDescent="0.2">
      <c r="H46" t="s">
        <v>141</v>
      </c>
    </row>
    <row r="47" spans="8:8" x14ac:dyDescent="0.2">
      <c r="H47" t="s">
        <v>142</v>
      </c>
    </row>
    <row r="48" spans="8:8" x14ac:dyDescent="0.2">
      <c r="H48" t="s">
        <v>143</v>
      </c>
    </row>
    <row r="49" spans="8:8" x14ac:dyDescent="0.2">
      <c r="H49" t="s">
        <v>144</v>
      </c>
    </row>
    <row r="50" spans="8:8" x14ac:dyDescent="0.2">
      <c r="H50" t="s">
        <v>145</v>
      </c>
    </row>
    <row r="51" spans="8:8" x14ac:dyDescent="0.2">
      <c r="H51" t="s">
        <v>146</v>
      </c>
    </row>
    <row r="52" spans="8:8" x14ac:dyDescent="0.2">
      <c r="H52" t="s">
        <v>147</v>
      </c>
    </row>
    <row r="53" spans="8:8" x14ac:dyDescent="0.2">
      <c r="H53" t="s">
        <v>148</v>
      </c>
    </row>
    <row r="54" spans="8:8" x14ac:dyDescent="0.2">
      <c r="H54" t="s">
        <v>149</v>
      </c>
    </row>
    <row r="55" spans="8:8" x14ac:dyDescent="0.2">
      <c r="H55" t="s">
        <v>150</v>
      </c>
    </row>
    <row r="56" spans="8:8" x14ac:dyDescent="0.2">
      <c r="H56" t="s">
        <v>151</v>
      </c>
    </row>
    <row r="57" spans="8:8" x14ac:dyDescent="0.2">
      <c r="H57" t="s">
        <v>152</v>
      </c>
    </row>
    <row r="58" spans="8:8" x14ac:dyDescent="0.2">
      <c r="H58" t="s">
        <v>153</v>
      </c>
    </row>
    <row r="59" spans="8:8" x14ac:dyDescent="0.2">
      <c r="H59" t="s">
        <v>154</v>
      </c>
    </row>
    <row r="60" spans="8:8" x14ac:dyDescent="0.2">
      <c r="H60" t="s">
        <v>155</v>
      </c>
    </row>
    <row r="61" spans="8:8" x14ac:dyDescent="0.2">
      <c r="H61" t="s">
        <v>156</v>
      </c>
    </row>
    <row r="62" spans="8:8" x14ac:dyDescent="0.2">
      <c r="H62" t="s">
        <v>157</v>
      </c>
    </row>
    <row r="63" spans="8:8" x14ac:dyDescent="0.2">
      <c r="H63" t="s">
        <v>158</v>
      </c>
    </row>
    <row r="64" spans="8:8" x14ac:dyDescent="0.2">
      <c r="H64" t="s">
        <v>159</v>
      </c>
    </row>
    <row r="65" spans="8:8" x14ac:dyDescent="0.2">
      <c r="H65" t="s">
        <v>160</v>
      </c>
    </row>
    <row r="66" spans="8:8" x14ac:dyDescent="0.2">
      <c r="H66" t="s">
        <v>161</v>
      </c>
    </row>
    <row r="67" spans="8:8" x14ac:dyDescent="0.2">
      <c r="H67" t="s">
        <v>162</v>
      </c>
    </row>
    <row r="68" spans="8:8" x14ac:dyDescent="0.2">
      <c r="H68" t="s">
        <v>163</v>
      </c>
    </row>
    <row r="69" spans="8:8" x14ac:dyDescent="0.2">
      <c r="H69" t="s">
        <v>164</v>
      </c>
    </row>
    <row r="70" spans="8:8" x14ac:dyDescent="0.2">
      <c r="H70" t="s">
        <v>165</v>
      </c>
    </row>
    <row r="71" spans="8:8" x14ac:dyDescent="0.2">
      <c r="H71" t="s">
        <v>166</v>
      </c>
    </row>
    <row r="72" spans="8:8" x14ac:dyDescent="0.2">
      <c r="H72" t="s">
        <v>167</v>
      </c>
    </row>
    <row r="73" spans="8:8" x14ac:dyDescent="0.2">
      <c r="H73" t="s">
        <v>168</v>
      </c>
    </row>
    <row r="74" spans="8:8" x14ac:dyDescent="0.2">
      <c r="H74" t="s">
        <v>169</v>
      </c>
    </row>
    <row r="75" spans="8:8" x14ac:dyDescent="0.2">
      <c r="H75" t="s">
        <v>170</v>
      </c>
    </row>
    <row r="76" spans="8:8" x14ac:dyDescent="0.2">
      <c r="H76" t="s">
        <v>171</v>
      </c>
    </row>
    <row r="77" spans="8:8" x14ac:dyDescent="0.2">
      <c r="H77" t="s">
        <v>172</v>
      </c>
    </row>
    <row r="78" spans="8:8" x14ac:dyDescent="0.2">
      <c r="H78" t="s">
        <v>173</v>
      </c>
    </row>
    <row r="79" spans="8:8" x14ac:dyDescent="0.2">
      <c r="H79" t="s">
        <v>174</v>
      </c>
    </row>
    <row r="80" spans="8:8" x14ac:dyDescent="0.2">
      <c r="H80" t="s">
        <v>175</v>
      </c>
    </row>
    <row r="81" spans="8:8" x14ac:dyDescent="0.2">
      <c r="H81" t="s">
        <v>176</v>
      </c>
    </row>
    <row r="82" spans="8:8" x14ac:dyDescent="0.2">
      <c r="H82" t="s">
        <v>177</v>
      </c>
    </row>
    <row r="83" spans="8:8" x14ac:dyDescent="0.2">
      <c r="H83" t="s">
        <v>178</v>
      </c>
    </row>
    <row r="84" spans="8:8" x14ac:dyDescent="0.2">
      <c r="H84" t="s">
        <v>179</v>
      </c>
    </row>
    <row r="85" spans="8:8" x14ac:dyDescent="0.2">
      <c r="H85" t="s">
        <v>180</v>
      </c>
    </row>
    <row r="86" spans="8:8" x14ac:dyDescent="0.2">
      <c r="H86" t="s">
        <v>181</v>
      </c>
    </row>
    <row r="87" spans="8:8" x14ac:dyDescent="0.2">
      <c r="H87" t="s">
        <v>182</v>
      </c>
    </row>
    <row r="88" spans="8:8" x14ac:dyDescent="0.2">
      <c r="H88" t="s">
        <v>183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82017D-EFF4-4F10-BA52-46A1D923E189}">
  <sheetPr>
    <tabColor theme="5" tint="0.39997558519241921"/>
  </sheetPr>
  <dimension ref="A1:O57"/>
  <sheetViews>
    <sheetView zoomScale="120" zoomScaleNormal="120" workbookViewId="0">
      <pane ySplit="1" topLeftCell="A2" activePane="bottomLeft" state="frozen"/>
      <selection pane="bottomLeft" activeCell="B39" sqref="B39"/>
    </sheetView>
  </sheetViews>
  <sheetFormatPr defaultRowHeight="10.5" x14ac:dyDescent="0.25"/>
  <cols>
    <col min="1" max="1" width="21.33203125" customWidth="1"/>
    <col min="2" max="2" width="20.6640625" style="165" customWidth="1"/>
    <col min="3" max="3" width="29.88671875" style="4" customWidth="1"/>
    <col min="4" max="4" width="8.88671875" bestFit="1" customWidth="1"/>
    <col min="5" max="5" width="22.33203125" customWidth="1"/>
    <col min="6" max="6" width="5.88671875" customWidth="1"/>
    <col min="7" max="8" width="7.21875" customWidth="1"/>
    <col min="9" max="9" width="11.33203125" style="1" customWidth="1"/>
    <col min="10" max="10" width="10.44140625" style="1" customWidth="1"/>
    <col min="11" max="11" width="8.88671875" style="145" customWidth="1"/>
  </cols>
  <sheetData>
    <row r="1" spans="1:13" ht="21" x14ac:dyDescent="0.2">
      <c r="A1" s="244" t="s">
        <v>948</v>
      </c>
      <c r="B1" s="245" t="s">
        <v>949</v>
      </c>
      <c r="C1" s="246" t="s">
        <v>639</v>
      </c>
      <c r="D1" s="244" t="s">
        <v>696</v>
      </c>
      <c r="E1" s="244" t="s">
        <v>642</v>
      </c>
      <c r="F1" s="247" t="s">
        <v>255</v>
      </c>
      <c r="G1" s="247" t="s">
        <v>738</v>
      </c>
      <c r="H1" s="247" t="s">
        <v>953</v>
      </c>
      <c r="I1" s="248" t="s">
        <v>692</v>
      </c>
      <c r="J1" s="248" t="s">
        <v>693</v>
      </c>
      <c r="K1" s="249" t="s">
        <v>982</v>
      </c>
      <c r="L1" s="250" t="s">
        <v>36</v>
      </c>
      <c r="M1" s="202" t="s">
        <v>35</v>
      </c>
    </row>
    <row r="3" spans="1:13" ht="11.5" x14ac:dyDescent="0.25">
      <c r="A3" t="s">
        <v>975</v>
      </c>
      <c r="B3" s="223" t="s">
        <v>989</v>
      </c>
    </row>
    <row r="4" spans="1:13" ht="11.5" x14ac:dyDescent="0.25">
      <c r="B4" s="5"/>
      <c r="C4" s="252" t="s">
        <v>248</v>
      </c>
      <c r="D4" s="243">
        <v>192298</v>
      </c>
      <c r="E4" t="s">
        <v>984</v>
      </c>
      <c r="F4" s="95"/>
      <c r="G4" s="95"/>
      <c r="H4" s="95">
        <v>1079</v>
      </c>
      <c r="I4" s="242">
        <v>26899</v>
      </c>
      <c r="J4" s="242">
        <v>43507</v>
      </c>
      <c r="K4" s="96">
        <v>100</v>
      </c>
    </row>
    <row r="5" spans="1:13" x14ac:dyDescent="0.25">
      <c r="C5" s="4" t="s">
        <v>683</v>
      </c>
    </row>
    <row r="6" spans="1:13" ht="11.5" x14ac:dyDescent="0.25">
      <c r="C6" s="240" t="s">
        <v>214</v>
      </c>
      <c r="D6" s="243">
        <v>1359064</v>
      </c>
      <c r="E6" s="40" t="s">
        <v>981</v>
      </c>
      <c r="F6" s="95"/>
      <c r="G6" s="95"/>
      <c r="H6" s="95">
        <v>3706</v>
      </c>
      <c r="I6" s="92" t="s">
        <v>211</v>
      </c>
      <c r="J6" s="92" t="s">
        <v>98</v>
      </c>
      <c r="K6">
        <v>2271</v>
      </c>
    </row>
    <row r="7" spans="1:13" x14ac:dyDescent="0.25">
      <c r="C7" s="3" t="s">
        <v>216</v>
      </c>
      <c r="D7" s="243">
        <v>3706</v>
      </c>
      <c r="E7" t="s">
        <v>983</v>
      </c>
      <c r="F7" s="95"/>
      <c r="G7" s="95"/>
      <c r="H7" s="95">
        <v>3706</v>
      </c>
      <c r="I7" s="92" t="s">
        <v>211</v>
      </c>
      <c r="J7" s="92" t="s">
        <v>98</v>
      </c>
      <c r="K7">
        <v>2271</v>
      </c>
    </row>
    <row r="8" spans="1:13" ht="11.5" x14ac:dyDescent="0.25">
      <c r="C8" s="136" t="s">
        <v>247</v>
      </c>
      <c r="D8" s="243">
        <v>1265</v>
      </c>
      <c r="E8" t="s">
        <v>255</v>
      </c>
      <c r="F8" s="95">
        <v>1265</v>
      </c>
      <c r="G8" s="95"/>
      <c r="I8" t="s">
        <v>542</v>
      </c>
      <c r="J8" s="9">
        <v>36746</v>
      </c>
    </row>
    <row r="9" spans="1:13" ht="11.5" x14ac:dyDescent="0.25">
      <c r="C9" s="136" t="s">
        <v>220</v>
      </c>
      <c r="D9" s="243">
        <v>9915</v>
      </c>
      <c r="E9" t="s">
        <v>97</v>
      </c>
      <c r="F9" s="95"/>
      <c r="G9" s="95"/>
      <c r="H9" s="95">
        <v>9915</v>
      </c>
      <c r="L9" s="4"/>
      <c r="M9" s="4"/>
    </row>
    <row r="10" spans="1:13" ht="11.5" x14ac:dyDescent="0.25">
      <c r="C10" s="136" t="s">
        <v>215</v>
      </c>
      <c r="D10" s="243">
        <v>10909</v>
      </c>
      <c r="E10" t="s">
        <v>97</v>
      </c>
      <c r="F10" s="95"/>
      <c r="G10" s="95"/>
      <c r="H10" s="95">
        <v>10909</v>
      </c>
      <c r="L10" s="4"/>
      <c r="M10" s="4"/>
    </row>
    <row r="11" spans="1:13" ht="11.5" x14ac:dyDescent="0.25">
      <c r="C11" s="136" t="s">
        <v>529</v>
      </c>
      <c r="D11" s="243">
        <v>379</v>
      </c>
      <c r="E11" t="s">
        <v>36</v>
      </c>
      <c r="F11" s="95"/>
      <c r="G11" s="95"/>
      <c r="I11" s="1">
        <v>1877</v>
      </c>
      <c r="J11" s="1">
        <v>2017</v>
      </c>
      <c r="L11" s="4"/>
      <c r="M11" s="4"/>
    </row>
    <row r="12" spans="1:13" ht="11.5" x14ac:dyDescent="0.25">
      <c r="C12" s="136" t="s">
        <v>430</v>
      </c>
      <c r="D12" s="243">
        <v>195967</v>
      </c>
      <c r="F12" s="95">
        <v>1210</v>
      </c>
      <c r="G12" s="95"/>
      <c r="I12" s="1" t="s">
        <v>547</v>
      </c>
      <c r="J12" s="1">
        <v>43521</v>
      </c>
      <c r="L12" s="4"/>
      <c r="M12" s="4">
        <v>11136</v>
      </c>
    </row>
    <row r="13" spans="1:13" ht="11.5" x14ac:dyDescent="0.25">
      <c r="C13" s="136" t="s">
        <v>433</v>
      </c>
      <c r="D13" s="243">
        <v>79096</v>
      </c>
      <c r="F13" s="95">
        <v>383</v>
      </c>
      <c r="G13" s="95"/>
      <c r="L13" s="4"/>
      <c r="M13" s="4">
        <v>11132</v>
      </c>
    </row>
    <row r="14" spans="1:13" ht="11.5" x14ac:dyDescent="0.25">
      <c r="C14" s="240" t="s">
        <v>218</v>
      </c>
      <c r="D14" s="243">
        <v>4113</v>
      </c>
    </row>
    <row r="15" spans="1:13" ht="11.5" x14ac:dyDescent="0.25">
      <c r="C15" s="136" t="s">
        <v>427</v>
      </c>
      <c r="D15" s="243">
        <v>11715</v>
      </c>
      <c r="F15" s="95"/>
      <c r="G15" s="95"/>
      <c r="I15" s="1" t="s">
        <v>62</v>
      </c>
      <c r="J15" s="1" t="s">
        <v>581</v>
      </c>
      <c r="L15" s="4"/>
      <c r="M15" s="4">
        <v>11715</v>
      </c>
    </row>
    <row r="17" spans="1:15" ht="11.5" x14ac:dyDescent="0.25">
      <c r="A17" t="s">
        <v>975</v>
      </c>
      <c r="B17" s="223" t="s">
        <v>986</v>
      </c>
    </row>
    <row r="18" spans="1:15" ht="13" x14ac:dyDescent="0.3">
      <c r="C18" s="171" t="s">
        <v>972</v>
      </c>
      <c r="D18" s="124">
        <v>3199931</v>
      </c>
      <c r="E18" t="s">
        <v>993</v>
      </c>
      <c r="G18" s="95">
        <v>16059</v>
      </c>
      <c r="H18" s="4"/>
      <c r="I18" s="293">
        <v>26903</v>
      </c>
      <c r="J18" s="293">
        <v>45285</v>
      </c>
      <c r="K18" s="4">
        <v>2271</v>
      </c>
      <c r="L18" s="98"/>
    </row>
    <row r="19" spans="1:15" ht="13" x14ac:dyDescent="0.3">
      <c r="C19" s="171" t="s">
        <v>737</v>
      </c>
      <c r="D19" s="124">
        <v>64759</v>
      </c>
      <c r="E19" s="41" t="s">
        <v>738</v>
      </c>
      <c r="G19" s="95">
        <v>64759</v>
      </c>
      <c r="I19" s="1">
        <v>18340000</v>
      </c>
      <c r="J19" s="1">
        <v>20080312</v>
      </c>
    </row>
    <row r="20" spans="1:15" x14ac:dyDescent="0.25">
      <c r="C20" s="292" t="s">
        <v>1037</v>
      </c>
      <c r="D20" s="124">
        <v>17017</v>
      </c>
      <c r="E20" s="41" t="s">
        <v>738</v>
      </c>
      <c r="G20" s="95">
        <v>17017</v>
      </c>
      <c r="J20" s="227">
        <v>45257</v>
      </c>
    </row>
    <row r="21" spans="1:15" ht="13" x14ac:dyDescent="0.3">
      <c r="C21" s="171" t="s">
        <v>739</v>
      </c>
      <c r="D21" s="124">
        <v>191920</v>
      </c>
      <c r="E21" t="s">
        <v>985</v>
      </c>
      <c r="G21" s="95">
        <v>4309</v>
      </c>
      <c r="I21" s="92">
        <v>19671228</v>
      </c>
      <c r="J21" s="92">
        <v>20231127</v>
      </c>
      <c r="L21" s="124">
        <v>8303</v>
      </c>
      <c r="M21" s="124">
        <v>4095</v>
      </c>
    </row>
    <row r="22" spans="1:15" x14ac:dyDescent="0.25">
      <c r="C22" s="292" t="s">
        <v>1038</v>
      </c>
      <c r="D22" s="124">
        <v>8303</v>
      </c>
      <c r="E22" t="s">
        <v>36</v>
      </c>
      <c r="I22" s="227">
        <v>24834</v>
      </c>
      <c r="J22" s="227">
        <v>45257</v>
      </c>
      <c r="L22" s="124">
        <v>8303</v>
      </c>
    </row>
    <row r="23" spans="1:15" x14ac:dyDescent="0.25">
      <c r="D23" s="5"/>
      <c r="E23" s="3"/>
      <c r="H23" s="4"/>
      <c r="I23"/>
      <c r="J23"/>
      <c r="K23"/>
      <c r="O23" s="4"/>
    </row>
    <row r="25" spans="1:15" ht="11.5" x14ac:dyDescent="0.25">
      <c r="A25" t="s">
        <v>975</v>
      </c>
      <c r="B25" s="223" t="s">
        <v>947</v>
      </c>
      <c r="C25" s="222" t="s">
        <v>950</v>
      </c>
      <c r="D25" s="124">
        <v>1370</v>
      </c>
      <c r="F25" s="124">
        <v>1370</v>
      </c>
      <c r="G25" s="124">
        <v>1370</v>
      </c>
      <c r="H25" s="124">
        <v>1370</v>
      </c>
      <c r="I25">
        <v>1877</v>
      </c>
      <c r="J25">
        <v>2023</v>
      </c>
    </row>
    <row r="27" spans="1:15" x14ac:dyDescent="0.25">
      <c r="C27" s="124" t="s">
        <v>988</v>
      </c>
      <c r="D27">
        <v>6808</v>
      </c>
    </row>
    <row r="33" spans="1:2" ht="11.5" x14ac:dyDescent="0.25">
      <c r="A33" t="s">
        <v>975</v>
      </c>
      <c r="B33" s="223" t="s">
        <v>987</v>
      </c>
    </row>
    <row r="52" spans="2:3" x14ac:dyDescent="0.25">
      <c r="B52" s="165" t="s">
        <v>1024</v>
      </c>
    </row>
    <row r="53" spans="2:3" ht="12.5" x14ac:dyDescent="0.25">
      <c r="C53" s="241" t="s">
        <v>977</v>
      </c>
    </row>
    <row r="54" spans="2:3" ht="12.5" x14ac:dyDescent="0.25">
      <c r="C54" s="241" t="s">
        <v>978</v>
      </c>
    </row>
    <row r="55" spans="2:3" ht="12.5" x14ac:dyDescent="0.25">
      <c r="C55" s="241" t="s">
        <v>976</v>
      </c>
    </row>
    <row r="56" spans="2:3" ht="12.5" x14ac:dyDescent="0.25">
      <c r="C56" s="241" t="s">
        <v>979</v>
      </c>
    </row>
    <row r="57" spans="2:3" ht="12.5" x14ac:dyDescent="0.25">
      <c r="C57" s="241" t="s">
        <v>980</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A5EFAD-B38F-411E-B923-FFDDB1DA462C}">
  <sheetPr>
    <tabColor rgb="FF92D050"/>
  </sheetPr>
  <dimension ref="A1:AL146"/>
  <sheetViews>
    <sheetView zoomScale="110" zoomScaleNormal="110" workbookViewId="0">
      <pane ySplit="1" topLeftCell="A22" activePane="bottomLeft" state="frozen"/>
      <selection pane="bottomLeft" activeCell="I49" sqref="I49"/>
    </sheetView>
  </sheetViews>
  <sheetFormatPr defaultRowHeight="10.5" outlineLevelRow="1" x14ac:dyDescent="0.25"/>
  <cols>
    <col min="1" max="1" width="3.5546875" style="2" customWidth="1"/>
    <col min="2" max="2" width="17.6640625" customWidth="1"/>
    <col min="3" max="3" width="3.88671875" style="5" customWidth="1"/>
    <col min="4" max="4" width="2.33203125" customWidth="1"/>
    <col min="5" max="5" width="21.88671875" customWidth="1"/>
    <col min="6" max="6" width="20" customWidth="1"/>
    <col min="7" max="7" width="8" customWidth="1"/>
    <col min="8" max="8" width="3.88671875" style="4" customWidth="1"/>
    <col min="9" max="9" width="5" style="231" customWidth="1"/>
    <col min="10" max="10" width="7.77734375" style="124" customWidth="1"/>
    <col min="11" max="11" width="7.6640625" style="224" bestFit="1" customWidth="1"/>
    <col min="12" max="12" width="13.5546875" customWidth="1"/>
    <col min="13" max="13" width="13.44140625" customWidth="1"/>
    <col min="14" max="14" width="7.21875" style="4" bestFit="1" customWidth="1"/>
    <col min="15" max="15" width="4" style="1" customWidth="1"/>
    <col min="16" max="16" width="4.44140625" bestFit="1" customWidth="1"/>
    <col min="17" max="18" width="9.109375" customWidth="1"/>
    <col min="20" max="20" width="11.6640625" customWidth="1"/>
    <col min="21" max="21" width="10.88671875" customWidth="1"/>
    <col min="22" max="22" width="13.88671875" customWidth="1"/>
    <col min="23" max="23" width="11.6640625" customWidth="1"/>
    <col min="26" max="26" width="18.44140625" customWidth="1"/>
  </cols>
  <sheetData>
    <row r="1" spans="1:21" ht="10" x14ac:dyDescent="0.2">
      <c r="A1" s="2" t="s">
        <v>521</v>
      </c>
      <c r="B1" s="45" t="s">
        <v>537</v>
      </c>
      <c r="C1" s="57"/>
      <c r="E1" s="39" t="s">
        <v>522</v>
      </c>
      <c r="F1" s="42" t="s">
        <v>439</v>
      </c>
      <c r="G1" s="42" t="s">
        <v>188</v>
      </c>
      <c r="H1" s="78" t="s">
        <v>3</v>
      </c>
      <c r="I1" s="230" t="s">
        <v>963</v>
      </c>
      <c r="J1" s="4" t="s">
        <v>192</v>
      </c>
      <c r="K1" s="224" t="s">
        <v>189</v>
      </c>
      <c r="L1" s="46" t="s">
        <v>190</v>
      </c>
      <c r="M1" s="46" t="s">
        <v>191</v>
      </c>
      <c r="N1" s="91" t="s">
        <v>544</v>
      </c>
      <c r="O1" s="1" t="s">
        <v>538</v>
      </c>
      <c r="P1" s="46" t="s">
        <v>541</v>
      </c>
      <c r="Q1" s="113" t="s">
        <v>799</v>
      </c>
      <c r="R1" s="113" t="s">
        <v>800</v>
      </c>
    </row>
    <row r="2" spans="1:21" x14ac:dyDescent="0.25">
      <c r="B2" s="57" t="s">
        <v>531</v>
      </c>
    </row>
    <row r="3" spans="1:21" x14ac:dyDescent="0.25">
      <c r="T3" t="s">
        <v>965</v>
      </c>
    </row>
    <row r="4" spans="1:21" ht="11.5" x14ac:dyDescent="0.25">
      <c r="B4" s="222" t="s">
        <v>950</v>
      </c>
      <c r="E4" s="3" t="s">
        <v>950</v>
      </c>
      <c r="F4" s="225" t="s">
        <v>255</v>
      </c>
      <c r="G4" t="s">
        <v>958</v>
      </c>
      <c r="H4" s="4">
        <v>12</v>
      </c>
      <c r="I4" s="235" t="s">
        <v>526</v>
      </c>
      <c r="J4" s="124">
        <v>1370</v>
      </c>
      <c r="K4" s="224">
        <v>0</v>
      </c>
      <c r="S4" s="228" t="s">
        <v>184</v>
      </c>
      <c r="T4" s="228" t="s">
        <v>184</v>
      </c>
      <c r="U4" s="228" t="s">
        <v>422</v>
      </c>
    </row>
    <row r="5" spans="1:21" x14ac:dyDescent="0.25">
      <c r="B5" s="124">
        <v>1370</v>
      </c>
      <c r="E5" s="3" t="s">
        <v>950</v>
      </c>
      <c r="F5" s="41" t="s">
        <v>256</v>
      </c>
      <c r="G5" t="s">
        <v>958</v>
      </c>
      <c r="H5" s="4">
        <v>50</v>
      </c>
      <c r="I5" s="231" t="s">
        <v>964</v>
      </c>
      <c r="J5" s="124">
        <v>1370</v>
      </c>
      <c r="K5" s="224">
        <v>0</v>
      </c>
      <c r="S5" s="229">
        <v>3</v>
      </c>
      <c r="T5" s="229">
        <v>3</v>
      </c>
      <c r="U5" s="229">
        <v>1</v>
      </c>
    </row>
    <row r="6" spans="1:21" x14ac:dyDescent="0.25">
      <c r="E6" s="3" t="s">
        <v>950</v>
      </c>
      <c r="F6" s="41" t="s">
        <v>951</v>
      </c>
      <c r="G6" t="s">
        <v>958</v>
      </c>
      <c r="H6" s="4">
        <v>3</v>
      </c>
      <c r="J6" s="124">
        <v>76</v>
      </c>
      <c r="K6" s="224">
        <v>9</v>
      </c>
      <c r="S6" s="229">
        <v>10</v>
      </c>
      <c r="T6" s="229">
        <v>10</v>
      </c>
      <c r="U6" s="229">
        <v>2</v>
      </c>
    </row>
    <row r="7" spans="1:21" x14ac:dyDescent="0.25">
      <c r="E7" s="3" t="s">
        <v>950</v>
      </c>
      <c r="F7" s="41" t="s">
        <v>952</v>
      </c>
      <c r="G7" t="s">
        <v>959</v>
      </c>
      <c r="J7" s="124">
        <v>1210</v>
      </c>
      <c r="K7" s="224">
        <v>28</v>
      </c>
      <c r="L7" s="226" t="s">
        <v>542</v>
      </c>
      <c r="M7" s="227">
        <v>38596</v>
      </c>
      <c r="S7" s="229">
        <v>10</v>
      </c>
      <c r="T7" s="229">
        <v>12</v>
      </c>
      <c r="U7" s="229">
        <v>3</v>
      </c>
    </row>
    <row r="8" spans="1:21" x14ac:dyDescent="0.25">
      <c r="E8" s="3" t="s">
        <v>950</v>
      </c>
      <c r="F8" s="41" t="s">
        <v>738</v>
      </c>
      <c r="G8" t="s">
        <v>960</v>
      </c>
      <c r="I8" s="236" t="s">
        <v>962</v>
      </c>
      <c r="J8" s="124">
        <v>1370</v>
      </c>
      <c r="K8" s="224">
        <v>0</v>
      </c>
      <c r="S8" s="229">
        <v>27</v>
      </c>
      <c r="T8" s="229">
        <v>28</v>
      </c>
      <c r="U8" s="229">
        <v>4</v>
      </c>
    </row>
    <row r="9" spans="1:21" x14ac:dyDescent="0.25">
      <c r="E9" s="3" t="s">
        <v>950</v>
      </c>
      <c r="F9" s="41" t="s">
        <v>953</v>
      </c>
      <c r="G9" t="s">
        <v>958</v>
      </c>
      <c r="H9" s="4">
        <v>12</v>
      </c>
      <c r="I9" s="236" t="s">
        <v>962</v>
      </c>
      <c r="J9" s="124">
        <v>1370</v>
      </c>
      <c r="K9" s="224">
        <v>0</v>
      </c>
      <c r="L9" t="s">
        <v>418</v>
      </c>
      <c r="M9" t="s">
        <v>100</v>
      </c>
      <c r="S9" s="229">
        <v>67</v>
      </c>
      <c r="T9" s="229">
        <v>77</v>
      </c>
      <c r="U9" s="229">
        <v>5</v>
      </c>
    </row>
    <row r="10" spans="1:21" x14ac:dyDescent="0.25">
      <c r="E10" s="3" t="s">
        <v>950</v>
      </c>
      <c r="F10" s="41" t="s">
        <v>422</v>
      </c>
      <c r="G10" t="s">
        <v>961</v>
      </c>
      <c r="H10" s="4">
        <v>1</v>
      </c>
      <c r="I10" s="232" t="s">
        <v>541</v>
      </c>
      <c r="S10" s="229">
        <v>121</v>
      </c>
      <c r="T10" s="229">
        <v>131</v>
      </c>
      <c r="U10" s="229">
        <v>6</v>
      </c>
    </row>
    <row r="11" spans="1:21" x14ac:dyDescent="0.25">
      <c r="E11" s="3" t="s">
        <v>950</v>
      </c>
      <c r="F11" s="41" t="s">
        <v>954</v>
      </c>
      <c r="G11" t="s">
        <v>698</v>
      </c>
      <c r="H11" s="4">
        <v>4</v>
      </c>
      <c r="I11" s="232" t="s">
        <v>541</v>
      </c>
      <c r="K11" s="224">
        <v>11</v>
      </c>
      <c r="L11">
        <v>1877</v>
      </c>
      <c r="M11">
        <v>2016</v>
      </c>
      <c r="S11" s="229">
        <v>237</v>
      </c>
      <c r="T11" s="229">
        <v>259</v>
      </c>
      <c r="U11" s="229">
        <v>7</v>
      </c>
    </row>
    <row r="12" spans="1:21" x14ac:dyDescent="0.25">
      <c r="E12" s="3" t="s">
        <v>950</v>
      </c>
      <c r="F12" s="41" t="s">
        <v>955</v>
      </c>
      <c r="G12" t="s">
        <v>698</v>
      </c>
      <c r="H12" s="4">
        <v>4</v>
      </c>
      <c r="I12" s="232" t="s">
        <v>541</v>
      </c>
      <c r="K12" s="224">
        <v>111</v>
      </c>
      <c r="L12">
        <v>1974</v>
      </c>
      <c r="M12">
        <v>2023</v>
      </c>
      <c r="S12" s="229">
        <v>520</v>
      </c>
      <c r="T12" s="229">
        <v>547</v>
      </c>
      <c r="U12" s="229">
        <v>8</v>
      </c>
    </row>
    <row r="13" spans="1:21" x14ac:dyDescent="0.25">
      <c r="E13" s="3" t="s">
        <v>950</v>
      </c>
      <c r="F13" s="41" t="s">
        <v>956</v>
      </c>
      <c r="G13" t="s">
        <v>698</v>
      </c>
      <c r="H13" s="4">
        <v>3</v>
      </c>
      <c r="I13" s="232" t="s">
        <v>541</v>
      </c>
      <c r="K13" s="224">
        <v>112</v>
      </c>
      <c r="L13">
        <v>1</v>
      </c>
      <c r="M13">
        <v>237</v>
      </c>
      <c r="S13" s="229">
        <v>270</v>
      </c>
      <c r="T13" s="229">
        <v>281</v>
      </c>
      <c r="U13" s="229">
        <v>9</v>
      </c>
    </row>
    <row r="14" spans="1:21" x14ac:dyDescent="0.25">
      <c r="E14" s="3" t="s">
        <v>950</v>
      </c>
      <c r="F14" s="41" t="s">
        <v>957</v>
      </c>
      <c r="G14" t="s">
        <v>698</v>
      </c>
      <c r="H14" s="4">
        <v>3</v>
      </c>
      <c r="I14" s="232" t="s">
        <v>541</v>
      </c>
      <c r="J14" s="124">
        <v>138</v>
      </c>
      <c r="K14" s="224">
        <v>1209</v>
      </c>
      <c r="S14" s="124">
        <f>SUM(S5:S13)</f>
        <v>1265</v>
      </c>
      <c r="T14" s="124">
        <f>SUM(T5:T13)</f>
        <v>1348</v>
      </c>
    </row>
    <row r="23" spans="1:16" ht="15" x14ac:dyDescent="0.3">
      <c r="A23" s="2">
        <v>101</v>
      </c>
      <c r="E23" s="3" t="s">
        <v>247</v>
      </c>
      <c r="F23" s="107" t="s">
        <v>255</v>
      </c>
      <c r="G23" s="43" t="s">
        <v>440</v>
      </c>
      <c r="H23" s="80">
        <v>12</v>
      </c>
      <c r="I23" s="233" t="s">
        <v>526</v>
      </c>
      <c r="J23" s="124">
        <v>1265</v>
      </c>
      <c r="L23" s="92" t="s">
        <v>281</v>
      </c>
      <c r="M23" s="92" t="s">
        <v>421</v>
      </c>
      <c r="O23" s="1" t="s">
        <v>539</v>
      </c>
    </row>
    <row r="24" spans="1:16" x14ac:dyDescent="0.25">
      <c r="A24" s="2">
        <v>105</v>
      </c>
      <c r="B24" s="56">
        <v>1265</v>
      </c>
      <c r="E24" t="s">
        <v>247</v>
      </c>
      <c r="F24" s="72" t="s">
        <v>256</v>
      </c>
      <c r="G24" s="47" t="s">
        <v>440</v>
      </c>
      <c r="H24" s="81">
        <v>50</v>
      </c>
      <c r="I24" s="234" t="s">
        <v>533</v>
      </c>
      <c r="O24" s="1" t="s">
        <v>539</v>
      </c>
    </row>
    <row r="25" spans="1:16" x14ac:dyDescent="0.25">
      <c r="A25" s="2">
        <v>111</v>
      </c>
      <c r="E25" t="s">
        <v>247</v>
      </c>
      <c r="F25" s="70" t="s">
        <v>97</v>
      </c>
      <c r="G25" s="47" t="s">
        <v>440</v>
      </c>
      <c r="H25" s="81">
        <v>12</v>
      </c>
      <c r="I25" s="234" t="s">
        <v>535</v>
      </c>
      <c r="L25" s="1" t="s">
        <v>418</v>
      </c>
      <c r="M25" s="1" t="s">
        <v>100</v>
      </c>
      <c r="O25" s="1" t="s">
        <v>539</v>
      </c>
    </row>
    <row r="26" spans="1:16" x14ac:dyDescent="0.25">
      <c r="A26" s="2">
        <v>112</v>
      </c>
      <c r="E26" t="s">
        <v>247</v>
      </c>
      <c r="F26" s="69" t="s">
        <v>96</v>
      </c>
      <c r="G26" s="40" t="s">
        <v>440</v>
      </c>
      <c r="H26" s="79">
        <v>50</v>
      </c>
      <c r="I26" s="231" t="s">
        <v>637</v>
      </c>
      <c r="L26" t="s">
        <v>638</v>
      </c>
      <c r="O26" s="1" t="s">
        <v>539</v>
      </c>
    </row>
    <row r="27" spans="1:16" x14ac:dyDescent="0.25">
      <c r="A27" s="2">
        <v>113</v>
      </c>
      <c r="E27" t="s">
        <v>247</v>
      </c>
      <c r="F27" s="90" t="s">
        <v>447</v>
      </c>
      <c r="G27" s="40" t="s">
        <v>440</v>
      </c>
      <c r="H27" s="79">
        <v>3</v>
      </c>
      <c r="K27" s="224">
        <v>20</v>
      </c>
    </row>
    <row r="28" spans="1:16" x14ac:dyDescent="0.25">
      <c r="A28" s="2">
        <v>114</v>
      </c>
      <c r="E28" t="s">
        <v>247</v>
      </c>
      <c r="F28" s="90" t="s">
        <v>270</v>
      </c>
      <c r="G28" s="40" t="s">
        <v>438</v>
      </c>
      <c r="H28" s="79">
        <v>8</v>
      </c>
      <c r="K28" s="224">
        <v>28</v>
      </c>
      <c r="L28" t="s">
        <v>542</v>
      </c>
      <c r="M28" s="9">
        <v>36746</v>
      </c>
    </row>
    <row r="29" spans="1:16" x14ac:dyDescent="0.25">
      <c r="A29" s="2">
        <v>115</v>
      </c>
      <c r="E29" t="s">
        <v>247</v>
      </c>
      <c r="F29" s="41" t="s">
        <v>448</v>
      </c>
      <c r="G29" s="40" t="s">
        <v>443</v>
      </c>
      <c r="H29" s="79">
        <v>2</v>
      </c>
      <c r="K29" s="224">
        <v>11</v>
      </c>
      <c r="L29" s="92">
        <v>1877</v>
      </c>
      <c r="M29" s="92">
        <v>2016</v>
      </c>
    </row>
    <row r="30" spans="1:16" x14ac:dyDescent="0.25">
      <c r="A30" s="2">
        <v>103</v>
      </c>
      <c r="E30" t="s">
        <v>247</v>
      </c>
      <c r="F30" s="41" t="s">
        <v>422</v>
      </c>
      <c r="G30" s="40" t="s">
        <v>441</v>
      </c>
      <c r="H30" s="79">
        <v>1</v>
      </c>
      <c r="J30" s="124">
        <v>9</v>
      </c>
      <c r="L30" s="97">
        <v>1</v>
      </c>
      <c r="M30" s="97">
        <v>9</v>
      </c>
      <c r="O30" s="1" t="s">
        <v>539</v>
      </c>
    </row>
    <row r="31" spans="1:16" x14ac:dyDescent="0.25">
      <c r="A31" s="2">
        <v>104</v>
      </c>
      <c r="E31" t="s">
        <v>247</v>
      </c>
      <c r="F31" s="41" t="s">
        <v>411</v>
      </c>
      <c r="G31" s="40" t="s">
        <v>442</v>
      </c>
      <c r="H31" s="79">
        <v>8</v>
      </c>
      <c r="L31">
        <v>0</v>
      </c>
      <c r="M31" s="86">
        <v>6749.8</v>
      </c>
      <c r="P31" t="s">
        <v>541</v>
      </c>
    </row>
    <row r="32" spans="1:16" x14ac:dyDescent="0.25">
      <c r="A32" s="2">
        <v>129</v>
      </c>
      <c r="E32" t="s">
        <v>247</v>
      </c>
      <c r="F32" s="41" t="s">
        <v>453</v>
      </c>
      <c r="G32" s="40" t="s">
        <v>440</v>
      </c>
      <c r="H32" s="79">
        <v>12</v>
      </c>
    </row>
    <row r="33" spans="1:23" x14ac:dyDescent="0.25">
      <c r="A33" s="2">
        <v>109</v>
      </c>
      <c r="E33" t="s">
        <v>247</v>
      </c>
      <c r="F33" s="41" t="s">
        <v>259</v>
      </c>
      <c r="G33" s="40" t="s">
        <v>446</v>
      </c>
      <c r="H33" s="79">
        <v>4</v>
      </c>
      <c r="K33" s="224">
        <v>640</v>
      </c>
      <c r="P33" t="s">
        <v>541</v>
      </c>
    </row>
    <row r="34" spans="1:23" x14ac:dyDescent="0.25">
      <c r="A34" s="2">
        <v>130</v>
      </c>
      <c r="E34" t="s">
        <v>247</v>
      </c>
      <c r="F34" s="44" t="s">
        <v>454</v>
      </c>
      <c r="G34" s="40" t="s">
        <v>443</v>
      </c>
      <c r="H34" s="79">
        <v>2</v>
      </c>
    </row>
    <row r="35" spans="1:23" x14ac:dyDescent="0.25">
      <c r="A35" s="2">
        <v>132</v>
      </c>
      <c r="E35" t="s">
        <v>247</v>
      </c>
      <c r="F35" s="41" t="s">
        <v>456</v>
      </c>
      <c r="G35" s="40" t="s">
        <v>443</v>
      </c>
      <c r="H35" s="79">
        <v>2</v>
      </c>
    </row>
    <row r="36" spans="1:23" hidden="1" outlineLevel="1" x14ac:dyDescent="0.25">
      <c r="A36" s="2">
        <v>108</v>
      </c>
      <c r="E36" t="s">
        <v>247</v>
      </c>
      <c r="F36" s="41" t="s">
        <v>445</v>
      </c>
      <c r="G36" s="40" t="s">
        <v>441</v>
      </c>
      <c r="H36" s="79">
        <v>1</v>
      </c>
      <c r="P36" t="s">
        <v>541</v>
      </c>
    </row>
    <row r="37" spans="1:23" hidden="1" outlineLevel="1" x14ac:dyDescent="0.25">
      <c r="A37" s="2">
        <v>107</v>
      </c>
      <c r="E37" t="s">
        <v>247</v>
      </c>
      <c r="F37" s="41" t="s">
        <v>444</v>
      </c>
      <c r="G37" s="40" t="s">
        <v>441</v>
      </c>
      <c r="H37" s="79">
        <v>1</v>
      </c>
      <c r="K37" s="224">
        <v>881</v>
      </c>
      <c r="P37" t="s">
        <v>541</v>
      </c>
    </row>
    <row r="38" spans="1:23" hidden="1" outlineLevel="1" x14ac:dyDescent="0.25">
      <c r="A38" s="2">
        <v>106</v>
      </c>
      <c r="E38" t="s">
        <v>247</v>
      </c>
      <c r="F38" s="41" t="s">
        <v>260</v>
      </c>
      <c r="G38" s="40" t="s">
        <v>443</v>
      </c>
      <c r="H38" s="79">
        <v>2</v>
      </c>
      <c r="K38" s="224">
        <v>112</v>
      </c>
      <c r="P38" t="s">
        <v>541</v>
      </c>
    </row>
    <row r="39" spans="1:23" hidden="1" outlineLevel="1" x14ac:dyDescent="0.25">
      <c r="A39" s="2">
        <v>116</v>
      </c>
      <c r="E39" t="s">
        <v>247</v>
      </c>
      <c r="F39" s="41" t="s">
        <v>261</v>
      </c>
      <c r="G39" s="40" t="s">
        <v>443</v>
      </c>
      <c r="H39" s="79">
        <v>2</v>
      </c>
      <c r="P39" t="s">
        <v>541</v>
      </c>
    </row>
    <row r="40" spans="1:23" hidden="1" outlineLevel="1" x14ac:dyDescent="0.25">
      <c r="A40" s="2">
        <v>110</v>
      </c>
      <c r="E40" t="s">
        <v>247</v>
      </c>
      <c r="F40" s="41" t="s">
        <v>414</v>
      </c>
      <c r="G40" s="40" t="s">
        <v>443</v>
      </c>
      <c r="H40" s="79">
        <v>2</v>
      </c>
      <c r="K40" s="224">
        <v>1165</v>
      </c>
      <c r="L40">
        <v>1</v>
      </c>
      <c r="M40">
        <v>100</v>
      </c>
      <c r="P40" t="s">
        <v>541</v>
      </c>
    </row>
    <row r="41" spans="1:23" hidden="1" outlineLevel="1" x14ac:dyDescent="0.25">
      <c r="A41" s="2">
        <v>117</v>
      </c>
      <c r="E41" t="s">
        <v>247</v>
      </c>
      <c r="F41" s="41" t="s">
        <v>413</v>
      </c>
      <c r="G41" s="40" t="s">
        <v>442</v>
      </c>
      <c r="H41" s="79">
        <v>8</v>
      </c>
      <c r="K41" s="224">
        <v>1159</v>
      </c>
      <c r="P41" t="s">
        <v>541</v>
      </c>
    </row>
    <row r="42" spans="1:23" hidden="1" outlineLevel="1" x14ac:dyDescent="0.25">
      <c r="A42" s="2">
        <v>118</v>
      </c>
      <c r="E42" t="s">
        <v>247</v>
      </c>
      <c r="F42" s="41" t="s">
        <v>415</v>
      </c>
      <c r="G42" s="40" t="s">
        <v>443</v>
      </c>
      <c r="H42" s="79">
        <v>2</v>
      </c>
      <c r="P42" t="s">
        <v>541</v>
      </c>
    </row>
    <row r="43" spans="1:23" hidden="1" outlineLevel="1" x14ac:dyDescent="0.25">
      <c r="A43" s="2">
        <v>119</v>
      </c>
      <c r="E43" t="s">
        <v>247</v>
      </c>
      <c r="F43" s="41" t="s">
        <v>412</v>
      </c>
      <c r="G43" s="40" t="s">
        <v>442</v>
      </c>
      <c r="H43" s="79">
        <v>8</v>
      </c>
      <c r="P43" t="s">
        <v>541</v>
      </c>
    </row>
    <row r="44" spans="1:23" hidden="1" outlineLevel="1" x14ac:dyDescent="0.25">
      <c r="A44" s="2">
        <v>120</v>
      </c>
      <c r="E44" t="s">
        <v>247</v>
      </c>
      <c r="F44" s="41" t="s">
        <v>449</v>
      </c>
      <c r="G44" s="40" t="s">
        <v>443</v>
      </c>
      <c r="H44" s="79">
        <v>2</v>
      </c>
      <c r="P44" t="s">
        <v>541</v>
      </c>
    </row>
    <row r="45" spans="1:23" hidden="1" outlineLevel="1" x14ac:dyDescent="0.25">
      <c r="A45" s="2">
        <v>121</v>
      </c>
      <c r="E45" t="s">
        <v>247</v>
      </c>
      <c r="F45" s="41" t="s">
        <v>450</v>
      </c>
      <c r="G45" s="40" t="s">
        <v>443</v>
      </c>
      <c r="H45" s="79">
        <v>2</v>
      </c>
      <c r="P45" t="s">
        <v>541</v>
      </c>
    </row>
    <row r="46" spans="1:23" collapsed="1" x14ac:dyDescent="0.25"/>
    <row r="47" spans="1:23" ht="10" x14ac:dyDescent="0.2">
      <c r="G47" s="4"/>
      <c r="H47" s="1"/>
      <c r="I47" s="1"/>
      <c r="J47" s="4"/>
      <c r="K47" s="98"/>
    </row>
    <row r="48" spans="1:23" ht="13" x14ac:dyDescent="0.3">
      <c r="B48" s="171" t="s">
        <v>972</v>
      </c>
      <c r="E48" s="3" t="s">
        <v>972</v>
      </c>
      <c r="F48" t="s">
        <v>991</v>
      </c>
      <c r="G48" t="s">
        <v>959</v>
      </c>
      <c r="I48" s="274" t="s">
        <v>526</v>
      </c>
      <c r="J48" s="124">
        <v>2230</v>
      </c>
      <c r="K48" s="224">
        <v>0</v>
      </c>
      <c r="L48" s="227">
        <v>26903</v>
      </c>
      <c r="M48" s="227">
        <v>45285</v>
      </c>
      <c r="S48" s="275" t="s">
        <v>184</v>
      </c>
      <c r="T48" s="275" t="s">
        <v>971</v>
      </c>
      <c r="U48" s="276"/>
      <c r="V48" s="275" t="s">
        <v>184</v>
      </c>
      <c r="W48" s="275" t="s">
        <v>966</v>
      </c>
    </row>
    <row r="49" spans="2:30" x14ac:dyDescent="0.25">
      <c r="B49" s="124">
        <v>3199931</v>
      </c>
      <c r="E49" s="3" t="s">
        <v>972</v>
      </c>
      <c r="F49" t="s">
        <v>738</v>
      </c>
      <c r="G49" t="s">
        <v>960</v>
      </c>
      <c r="H49" s="1"/>
      <c r="I49" s="274" t="s">
        <v>526</v>
      </c>
      <c r="J49" s="124">
        <v>16059</v>
      </c>
      <c r="K49" s="224">
        <v>0</v>
      </c>
      <c r="S49" s="277">
        <v>5026</v>
      </c>
      <c r="T49" s="277">
        <v>1331</v>
      </c>
      <c r="U49" s="276"/>
      <c r="V49" s="277">
        <v>2271</v>
      </c>
      <c r="W49" s="278" t="s">
        <v>969</v>
      </c>
    </row>
    <row r="50" spans="2:30" x14ac:dyDescent="0.25">
      <c r="E50" s="3" t="s">
        <v>972</v>
      </c>
      <c r="F50" t="s">
        <v>971</v>
      </c>
      <c r="G50" t="s">
        <v>698</v>
      </c>
      <c r="H50" s="1"/>
      <c r="I50" s="1"/>
      <c r="J50" s="124">
        <v>2266</v>
      </c>
      <c r="K50" s="224">
        <v>0</v>
      </c>
      <c r="L50" s="1">
        <v>1</v>
      </c>
      <c r="M50" s="1">
        <v>2271</v>
      </c>
      <c r="S50" s="277">
        <v>4154</v>
      </c>
      <c r="T50" s="277">
        <v>1304</v>
      </c>
      <c r="U50" s="276"/>
      <c r="V50" s="277">
        <v>2262</v>
      </c>
      <c r="W50" s="278" t="s">
        <v>970</v>
      </c>
    </row>
    <row r="51" spans="2:30" x14ac:dyDescent="0.25">
      <c r="E51" s="3" t="s">
        <v>972</v>
      </c>
      <c r="F51" t="s">
        <v>973</v>
      </c>
      <c r="G51" t="s">
        <v>992</v>
      </c>
      <c r="H51" s="1"/>
      <c r="I51" s="1"/>
      <c r="J51" s="124">
        <v>4520</v>
      </c>
      <c r="K51" s="187">
        <v>375972</v>
      </c>
      <c r="L51">
        <v>1</v>
      </c>
      <c r="M51">
        <v>16950</v>
      </c>
      <c r="S51" s="277">
        <v>2230</v>
      </c>
      <c r="T51" s="277">
        <v>1</v>
      </c>
      <c r="U51" s="276"/>
      <c r="V51" s="277">
        <v>78</v>
      </c>
      <c r="W51" s="278" t="s">
        <v>967</v>
      </c>
    </row>
    <row r="52" spans="2:30" x14ac:dyDescent="0.25">
      <c r="E52" s="3" t="s">
        <v>972</v>
      </c>
      <c r="F52" t="s">
        <v>966</v>
      </c>
      <c r="G52" t="s">
        <v>974</v>
      </c>
      <c r="H52" s="1">
        <v>8</v>
      </c>
      <c r="I52" s="1"/>
      <c r="J52" s="124">
        <v>2230</v>
      </c>
      <c r="K52" s="187">
        <v>0</v>
      </c>
      <c r="L52">
        <v>19730827</v>
      </c>
      <c r="M52">
        <v>20231225</v>
      </c>
      <c r="N52" s="4">
        <v>2271</v>
      </c>
      <c r="S52" s="277">
        <v>2233</v>
      </c>
      <c r="T52" s="277">
        <v>2</v>
      </c>
      <c r="U52" s="276"/>
      <c r="V52" s="277">
        <v>50</v>
      </c>
      <c r="W52" s="278" t="s">
        <v>968</v>
      </c>
    </row>
    <row r="53" spans="2:30" x14ac:dyDescent="0.25">
      <c r="E53" s="3" t="s">
        <v>972</v>
      </c>
      <c r="F53" s="267" t="s">
        <v>990</v>
      </c>
      <c r="G53" t="s">
        <v>960</v>
      </c>
      <c r="I53" s="231" t="s">
        <v>533</v>
      </c>
    </row>
    <row r="54" spans="2:30" ht="13" x14ac:dyDescent="0.3">
      <c r="B54" s="171" t="s">
        <v>739</v>
      </c>
    </row>
    <row r="55" spans="2:30" ht="12" x14ac:dyDescent="0.3">
      <c r="B55" s="131">
        <v>191920</v>
      </c>
      <c r="E55" s="257" t="s">
        <v>739</v>
      </c>
      <c r="F55" s="268" t="s">
        <v>1025</v>
      </c>
      <c r="G55" s="253" t="s">
        <v>960</v>
      </c>
      <c r="H55" s="255"/>
      <c r="I55" s="269" t="s">
        <v>533</v>
      </c>
      <c r="J55" s="259"/>
      <c r="K55" s="260"/>
      <c r="L55" s="253"/>
      <c r="M55" s="253"/>
      <c r="N55" s="261"/>
      <c r="O55" s="256"/>
      <c r="P55" s="253"/>
      <c r="Q55" s="270"/>
      <c r="R55" s="270"/>
      <c r="S55" s="270"/>
    </row>
    <row r="56" spans="2:30" ht="12" x14ac:dyDescent="0.3">
      <c r="E56" s="257" t="s">
        <v>739</v>
      </c>
      <c r="F56" s="271" t="s">
        <v>994</v>
      </c>
      <c r="G56" s="253"/>
      <c r="H56" s="255">
        <v>8</v>
      </c>
      <c r="I56" s="256"/>
      <c r="J56" s="259">
        <v>3307</v>
      </c>
      <c r="K56" s="224">
        <v>0</v>
      </c>
      <c r="L56" s="272">
        <v>19671228</v>
      </c>
      <c r="M56" s="272">
        <v>20231127</v>
      </c>
      <c r="N56" s="261">
        <v>189</v>
      </c>
      <c r="O56" s="256"/>
      <c r="P56" s="253"/>
      <c r="Q56" s="265">
        <v>20160304</v>
      </c>
      <c r="R56" s="265">
        <v>20160307</v>
      </c>
      <c r="U56" s="289" t="s">
        <v>806</v>
      </c>
      <c r="V56" s="289" t="s">
        <v>742</v>
      </c>
      <c r="W56" s="266" t="s">
        <v>809</v>
      </c>
      <c r="X56" s="276"/>
      <c r="Y56" s="276"/>
      <c r="Z56" s="276"/>
      <c r="AA56" s="276"/>
      <c r="AB56" s="276"/>
      <c r="AC56" s="276"/>
      <c r="AD56" s="276"/>
    </row>
    <row r="57" spans="2:30" ht="12" x14ac:dyDescent="0.3">
      <c r="E57" s="257" t="s">
        <v>739</v>
      </c>
      <c r="F57" s="254" t="s">
        <v>745</v>
      </c>
      <c r="G57" s="253" t="s">
        <v>698</v>
      </c>
      <c r="H57" s="255"/>
      <c r="I57" s="256"/>
      <c r="J57" s="259">
        <v>4309</v>
      </c>
      <c r="K57" s="224">
        <v>0</v>
      </c>
      <c r="L57" s="272">
        <v>100001</v>
      </c>
      <c r="M57" s="272">
        <v>212428</v>
      </c>
      <c r="N57" s="261">
        <v>1279</v>
      </c>
      <c r="O57" s="256"/>
      <c r="P57" s="253"/>
      <c r="Q57" s="265">
        <v>104607</v>
      </c>
      <c r="R57" s="265">
        <v>104745</v>
      </c>
      <c r="U57" s="189">
        <v>126189</v>
      </c>
      <c r="V57" s="290" t="s">
        <v>805</v>
      </c>
      <c r="W57" s="276" t="s">
        <v>814</v>
      </c>
      <c r="X57" s="276"/>
      <c r="Y57" s="288" t="s">
        <v>806</v>
      </c>
      <c r="Z57" s="288" t="s">
        <v>759</v>
      </c>
      <c r="AA57" s="276"/>
      <c r="AB57" s="288" t="s">
        <v>806</v>
      </c>
      <c r="AC57" s="288" t="s">
        <v>758</v>
      </c>
      <c r="AD57" s="276"/>
    </row>
    <row r="58" spans="2:30" ht="12" x14ac:dyDescent="0.3">
      <c r="E58" s="257" t="s">
        <v>739</v>
      </c>
      <c r="F58" s="254" t="s">
        <v>751</v>
      </c>
      <c r="G58" s="253"/>
      <c r="H58" s="255"/>
      <c r="I58" s="256"/>
      <c r="J58" s="259">
        <v>7344</v>
      </c>
      <c r="K58" s="224">
        <v>0</v>
      </c>
      <c r="L58" s="272">
        <v>100001</v>
      </c>
      <c r="M58" s="272">
        <v>212437</v>
      </c>
      <c r="N58" s="261">
        <v>492</v>
      </c>
      <c r="O58" s="256"/>
      <c r="P58" s="253"/>
      <c r="Q58" s="265">
        <v>100644</v>
      </c>
      <c r="R58" s="265">
        <v>100644</v>
      </c>
      <c r="U58" s="189">
        <v>27029</v>
      </c>
      <c r="V58" s="290" t="s">
        <v>807</v>
      </c>
      <c r="W58" s="276" t="s">
        <v>810</v>
      </c>
      <c r="X58" s="276"/>
      <c r="Y58" s="189">
        <v>62306</v>
      </c>
      <c r="Z58" s="291" t="s">
        <v>828</v>
      </c>
      <c r="AA58" s="276"/>
      <c r="AB58" s="189">
        <v>149841</v>
      </c>
      <c r="AC58" s="291">
        <v>3</v>
      </c>
      <c r="AD58" s="276"/>
    </row>
    <row r="59" spans="2:30" ht="12" x14ac:dyDescent="0.3">
      <c r="E59" s="257" t="s">
        <v>739</v>
      </c>
      <c r="F59" s="254" t="s">
        <v>757</v>
      </c>
      <c r="G59" s="253"/>
      <c r="H59" s="255">
        <v>34</v>
      </c>
      <c r="I59" s="256"/>
      <c r="J59" s="259">
        <v>23301</v>
      </c>
      <c r="K59" s="224">
        <v>3</v>
      </c>
      <c r="L59" s="253" t="s">
        <v>827</v>
      </c>
      <c r="M59" s="256" t="s">
        <v>826</v>
      </c>
      <c r="N59" s="261"/>
      <c r="O59" s="256"/>
      <c r="P59" s="253"/>
      <c r="Q59" s="273" t="s">
        <v>789</v>
      </c>
      <c r="R59" s="273" t="s">
        <v>795</v>
      </c>
      <c r="U59" s="189">
        <v>23608</v>
      </c>
      <c r="V59" s="290" t="s">
        <v>793</v>
      </c>
      <c r="W59" s="276" t="s">
        <v>811</v>
      </c>
      <c r="X59" s="276"/>
      <c r="Y59" s="189">
        <v>33486</v>
      </c>
      <c r="Z59" s="291" t="s">
        <v>796</v>
      </c>
      <c r="AA59" s="276"/>
      <c r="AB59" s="189">
        <v>42043</v>
      </c>
      <c r="AC59" s="291">
        <v>5</v>
      </c>
      <c r="AD59" s="276"/>
    </row>
    <row r="60" spans="2:30" ht="12" x14ac:dyDescent="0.3">
      <c r="E60" s="257" t="s">
        <v>739</v>
      </c>
      <c r="F60" s="254" t="s">
        <v>759</v>
      </c>
      <c r="G60" s="253"/>
      <c r="H60" s="255">
        <v>4</v>
      </c>
      <c r="I60" s="256"/>
      <c r="J60" s="259">
        <v>10</v>
      </c>
      <c r="K60" s="224">
        <v>0</v>
      </c>
      <c r="L60" s="256" t="s">
        <v>790</v>
      </c>
      <c r="M60" s="256" t="s">
        <v>831</v>
      </c>
      <c r="N60" s="261"/>
      <c r="O60" s="256"/>
      <c r="P60" s="253"/>
      <c r="Q60" s="273" t="s">
        <v>790</v>
      </c>
      <c r="R60" s="273" t="s">
        <v>796</v>
      </c>
      <c r="U60" s="189">
        <v>14530</v>
      </c>
      <c r="V60" s="290" t="s">
        <v>785</v>
      </c>
      <c r="W60" s="276" t="s">
        <v>812</v>
      </c>
      <c r="X60" s="276"/>
      <c r="Y60" s="189">
        <v>32875</v>
      </c>
      <c r="Z60" s="291" t="s">
        <v>829</v>
      </c>
      <c r="AA60" s="276"/>
      <c r="AB60" s="189">
        <v>36</v>
      </c>
      <c r="AC60" s="291">
        <v>1</v>
      </c>
      <c r="AD60" s="276"/>
    </row>
    <row r="61" spans="2:30" ht="12" x14ac:dyDescent="0.3">
      <c r="E61" s="3" t="s">
        <v>739</v>
      </c>
      <c r="F61" s="90" t="s">
        <v>744</v>
      </c>
      <c r="G61" t="s">
        <v>698</v>
      </c>
      <c r="I61" s="274" t="s">
        <v>526</v>
      </c>
      <c r="J61" s="124">
        <v>497</v>
      </c>
      <c r="K61" s="224">
        <v>0</v>
      </c>
      <c r="L61" s="1">
        <v>1</v>
      </c>
      <c r="M61" s="1">
        <v>1701</v>
      </c>
      <c r="N61" s="98">
        <v>7149</v>
      </c>
      <c r="Q61" s="258">
        <v>2</v>
      </c>
      <c r="R61" s="258">
        <v>310</v>
      </c>
      <c r="U61" s="189">
        <v>564</v>
      </c>
      <c r="V61" s="290" t="s">
        <v>808</v>
      </c>
      <c r="W61" s="276" t="s">
        <v>813</v>
      </c>
      <c r="X61" s="276"/>
      <c r="Y61" s="189">
        <v>17167</v>
      </c>
      <c r="Z61" s="291" t="s">
        <v>830</v>
      </c>
      <c r="AA61" s="276"/>
      <c r="AB61" s="276"/>
      <c r="AC61" s="276"/>
      <c r="AD61" s="276"/>
    </row>
    <row r="62" spans="2:30" ht="12" x14ac:dyDescent="0.3">
      <c r="E62" s="3" t="s">
        <v>739</v>
      </c>
      <c r="F62" s="201" t="s">
        <v>36</v>
      </c>
      <c r="H62" s="4">
        <v>35</v>
      </c>
      <c r="I62" s="274" t="s">
        <v>526</v>
      </c>
      <c r="J62" s="124">
        <v>8303</v>
      </c>
      <c r="K62" s="224">
        <v>0</v>
      </c>
      <c r="L62" t="s">
        <v>802</v>
      </c>
      <c r="M62" t="s">
        <v>803</v>
      </c>
      <c r="N62" s="98">
        <v>127</v>
      </c>
      <c r="Q62" s="173" t="s">
        <v>783</v>
      </c>
      <c r="R62" s="173" t="s">
        <v>792</v>
      </c>
      <c r="U62" s="276"/>
      <c r="V62" s="276"/>
      <c r="W62" s="276"/>
      <c r="X62" s="276"/>
      <c r="Y62" s="189">
        <v>17064</v>
      </c>
      <c r="Z62" s="291" t="s">
        <v>790</v>
      </c>
      <c r="AA62" s="276"/>
      <c r="AB62" s="276"/>
      <c r="AC62" s="276"/>
      <c r="AD62" s="276"/>
    </row>
    <row r="63" spans="2:30" ht="12" x14ac:dyDescent="0.3">
      <c r="E63" s="3" t="s">
        <v>739</v>
      </c>
      <c r="F63" s="202" t="s">
        <v>35</v>
      </c>
      <c r="H63" s="4">
        <v>32</v>
      </c>
      <c r="I63" s="1"/>
      <c r="J63" s="124">
        <v>4095</v>
      </c>
      <c r="K63" s="224">
        <v>0</v>
      </c>
      <c r="L63" t="s">
        <v>185</v>
      </c>
      <c r="M63" t="s">
        <v>804</v>
      </c>
      <c r="N63" s="98">
        <v>7064</v>
      </c>
      <c r="Q63" s="173" t="s">
        <v>784</v>
      </c>
      <c r="R63" s="173" t="s">
        <v>234</v>
      </c>
      <c r="U63" s="288" t="s">
        <v>806</v>
      </c>
      <c r="V63" s="288" t="s">
        <v>746</v>
      </c>
      <c r="W63" s="276"/>
      <c r="X63" s="276"/>
      <c r="Y63" s="189">
        <v>15624</v>
      </c>
      <c r="Z63" s="291" t="s">
        <v>831</v>
      </c>
      <c r="AA63" s="276"/>
      <c r="AB63" s="276"/>
      <c r="AC63" s="276"/>
      <c r="AD63" s="276"/>
    </row>
    <row r="64" spans="2:30" ht="12" x14ac:dyDescent="0.3">
      <c r="E64" s="3" t="s">
        <v>739</v>
      </c>
      <c r="F64" s="203" t="s">
        <v>740</v>
      </c>
      <c r="H64" s="4">
        <v>6</v>
      </c>
      <c r="I64" s="1"/>
      <c r="J64" s="124">
        <v>4</v>
      </c>
      <c r="K64" s="224">
        <v>2990</v>
      </c>
      <c r="N64" s="98"/>
      <c r="Q64" s="173" t="s">
        <v>198</v>
      </c>
      <c r="R64" s="173" t="s">
        <v>198</v>
      </c>
      <c r="U64" s="189">
        <v>175177</v>
      </c>
      <c r="V64" s="291" t="s">
        <v>201</v>
      </c>
      <c r="W64" s="276"/>
      <c r="X64" s="276"/>
      <c r="Y64" s="189">
        <v>8814</v>
      </c>
      <c r="Z64" s="291" t="s">
        <v>832</v>
      </c>
      <c r="AA64" s="276"/>
      <c r="AB64" s="276"/>
      <c r="AC64" s="276"/>
      <c r="AD64" s="276"/>
    </row>
    <row r="65" spans="5:30" ht="12" x14ac:dyDescent="0.3">
      <c r="E65" s="3" t="s">
        <v>739</v>
      </c>
      <c r="F65" s="203" t="s">
        <v>741</v>
      </c>
      <c r="G65" t="s">
        <v>698</v>
      </c>
      <c r="I65" s="1"/>
      <c r="J65" s="124">
        <v>19</v>
      </c>
      <c r="K65" s="224">
        <v>835</v>
      </c>
      <c r="M65" s="1">
        <v>128</v>
      </c>
      <c r="N65" s="98"/>
      <c r="Q65" s="174">
        <v>4</v>
      </c>
      <c r="R65" s="174">
        <v>128</v>
      </c>
      <c r="U65" s="189">
        <v>10397</v>
      </c>
      <c r="V65" s="291" t="s">
        <v>76</v>
      </c>
      <c r="W65" s="276" t="s">
        <v>821</v>
      </c>
      <c r="X65" s="276"/>
      <c r="Y65" s="189">
        <v>4490</v>
      </c>
      <c r="Z65" s="291" t="s">
        <v>808</v>
      </c>
      <c r="AA65" s="276"/>
      <c r="AB65" s="276"/>
      <c r="AC65" s="276"/>
      <c r="AD65" s="276"/>
    </row>
    <row r="66" spans="5:30" ht="12" x14ac:dyDescent="0.3">
      <c r="E66" s="3" t="s">
        <v>739</v>
      </c>
      <c r="F66" s="202" t="s">
        <v>742</v>
      </c>
      <c r="H66" s="4">
        <v>1</v>
      </c>
      <c r="I66" s="1"/>
      <c r="J66" s="124">
        <v>5</v>
      </c>
      <c r="K66" s="224">
        <v>0</v>
      </c>
      <c r="L66" s="92" t="s">
        <v>805</v>
      </c>
      <c r="M66" s="92" t="s">
        <v>793</v>
      </c>
      <c r="N66" s="98"/>
      <c r="Q66" s="173" t="s">
        <v>785</v>
      </c>
      <c r="R66" s="173" t="s">
        <v>793</v>
      </c>
      <c r="U66" s="189">
        <v>4927</v>
      </c>
      <c r="V66" s="291" t="s">
        <v>815</v>
      </c>
      <c r="W66" s="276" t="s">
        <v>820</v>
      </c>
      <c r="X66" s="276"/>
      <c r="Y66" s="189">
        <v>62</v>
      </c>
      <c r="Z66" s="291" t="s">
        <v>833</v>
      </c>
      <c r="AA66" s="276"/>
      <c r="AB66" s="276"/>
      <c r="AC66" s="276"/>
      <c r="AD66" s="276"/>
    </row>
    <row r="67" spans="5:30" ht="12" x14ac:dyDescent="0.3">
      <c r="E67" s="3" t="s">
        <v>739</v>
      </c>
      <c r="F67" s="202" t="s">
        <v>743</v>
      </c>
      <c r="H67" s="4">
        <v>8</v>
      </c>
      <c r="I67" s="1"/>
      <c r="J67" s="124">
        <v>3307</v>
      </c>
      <c r="K67" s="224">
        <v>0</v>
      </c>
      <c r="L67" s="92">
        <v>19671228</v>
      </c>
      <c r="M67" s="92">
        <v>20231127</v>
      </c>
      <c r="N67" s="98">
        <v>189</v>
      </c>
      <c r="Q67" s="192">
        <v>20160304</v>
      </c>
      <c r="R67" s="192">
        <v>20160307</v>
      </c>
      <c r="U67" s="189">
        <v>1128</v>
      </c>
      <c r="V67" s="291" t="s">
        <v>816</v>
      </c>
      <c r="W67" s="276" t="s">
        <v>822</v>
      </c>
      <c r="X67" s="276"/>
      <c r="Y67" s="189">
        <v>32</v>
      </c>
      <c r="Z67" s="291" t="s">
        <v>834</v>
      </c>
      <c r="AA67" s="276"/>
      <c r="AB67" s="276"/>
      <c r="AC67" s="276"/>
      <c r="AD67" s="276"/>
    </row>
    <row r="68" spans="5:30" ht="12" x14ac:dyDescent="0.3">
      <c r="E68" s="3" t="s">
        <v>739</v>
      </c>
      <c r="F68" s="90" t="s">
        <v>758</v>
      </c>
      <c r="I68" s="1"/>
      <c r="J68" s="124">
        <v>2</v>
      </c>
      <c r="K68" s="224">
        <v>0</v>
      </c>
      <c r="L68" s="1">
        <v>1</v>
      </c>
      <c r="M68" s="1">
        <v>5</v>
      </c>
      <c r="N68" s="98"/>
      <c r="Q68" s="178">
        <v>5</v>
      </c>
      <c r="R68" s="178">
        <v>3</v>
      </c>
      <c r="U68" s="189">
        <v>201</v>
      </c>
      <c r="V68" s="291" t="s">
        <v>817</v>
      </c>
      <c r="W68" s="276" t="s">
        <v>823</v>
      </c>
      <c r="X68" s="276"/>
      <c r="Y68" s="276"/>
      <c r="Z68" s="276"/>
      <c r="AA68" s="276"/>
      <c r="AB68" s="276"/>
      <c r="AC68" s="276"/>
      <c r="AD68" s="276"/>
    </row>
    <row r="69" spans="5:30" ht="13" x14ac:dyDescent="0.3">
      <c r="E69" s="3" t="s">
        <v>739</v>
      </c>
      <c r="F69" s="41" t="s">
        <v>69</v>
      </c>
      <c r="G69" t="s">
        <v>698</v>
      </c>
      <c r="I69" s="1"/>
      <c r="J69" s="124">
        <v>34</v>
      </c>
      <c r="K69" s="224">
        <v>120994</v>
      </c>
      <c r="L69" s="1">
        <v>1</v>
      </c>
      <c r="M69" s="1">
        <v>35</v>
      </c>
      <c r="N69" s="98">
        <v>10566</v>
      </c>
      <c r="Q69" s="196"/>
      <c r="R69" s="197">
        <v>4</v>
      </c>
      <c r="U69" s="189">
        <v>71</v>
      </c>
      <c r="V69" s="291" t="s">
        <v>818</v>
      </c>
      <c r="W69" s="276"/>
      <c r="X69" s="276"/>
      <c r="Y69" s="276"/>
      <c r="Z69" s="276"/>
      <c r="AA69" s="276"/>
      <c r="AB69" s="276"/>
      <c r="AC69" s="276"/>
      <c r="AD69" s="276"/>
    </row>
    <row r="70" spans="5:30" x14ac:dyDescent="0.25">
      <c r="E70" s="3" t="s">
        <v>739</v>
      </c>
      <c r="F70" s="41" t="s">
        <v>746</v>
      </c>
      <c r="I70" s="1"/>
      <c r="J70" s="124">
        <v>6</v>
      </c>
      <c r="K70" s="224">
        <v>175177</v>
      </c>
      <c r="L70" s="1"/>
      <c r="M70" s="1"/>
      <c r="N70" s="98"/>
      <c r="Q70" s="279" t="s">
        <v>201</v>
      </c>
      <c r="R70" s="279" t="s">
        <v>201</v>
      </c>
      <c r="T70" s="276"/>
      <c r="U70" s="189">
        <v>19</v>
      </c>
      <c r="V70" s="291" t="s">
        <v>819</v>
      </c>
      <c r="W70" s="276"/>
      <c r="X70" s="276"/>
      <c r="Y70" s="276"/>
      <c r="Z70" s="276"/>
      <c r="AA70" s="276"/>
      <c r="AB70" s="276"/>
      <c r="AC70" s="276"/>
      <c r="AD70" s="276"/>
    </row>
    <row r="71" spans="5:30" x14ac:dyDescent="0.25">
      <c r="E71" s="3" t="s">
        <v>739</v>
      </c>
      <c r="F71" s="90" t="s">
        <v>67</v>
      </c>
      <c r="H71" s="4">
        <v>33</v>
      </c>
      <c r="I71" s="1"/>
      <c r="J71" s="124">
        <v>4317</v>
      </c>
      <c r="K71" s="224">
        <v>0</v>
      </c>
      <c r="L71" s="1"/>
      <c r="M71" s="1"/>
      <c r="N71" s="98">
        <v>1279</v>
      </c>
      <c r="Q71" s="279" t="s">
        <v>416</v>
      </c>
      <c r="R71" s="279" t="s">
        <v>279</v>
      </c>
      <c r="T71" s="276"/>
      <c r="U71" s="276"/>
      <c r="V71" s="276"/>
      <c r="W71" s="276"/>
      <c r="X71" s="276"/>
      <c r="Y71" s="276"/>
      <c r="Z71" s="276"/>
      <c r="AA71" s="276"/>
      <c r="AB71" s="276"/>
      <c r="AC71" s="276"/>
      <c r="AD71" s="276"/>
    </row>
    <row r="72" spans="5:30" hidden="1" outlineLevel="1" x14ac:dyDescent="0.25">
      <c r="E72" s="3" t="s">
        <v>739</v>
      </c>
      <c r="F72" s="41" t="s">
        <v>747</v>
      </c>
      <c r="H72" s="4">
        <v>1</v>
      </c>
      <c r="I72" s="1"/>
      <c r="J72" s="124">
        <v>4</v>
      </c>
      <c r="K72" s="224">
        <v>12</v>
      </c>
      <c r="L72" s="1"/>
      <c r="M72" s="1"/>
      <c r="N72" s="98"/>
      <c r="Q72" s="280" t="s">
        <v>786</v>
      </c>
      <c r="R72" s="280" t="s">
        <v>559</v>
      </c>
      <c r="T72" s="276"/>
    </row>
    <row r="73" spans="5:30" hidden="1" outlineLevel="1" x14ac:dyDescent="0.25">
      <c r="E73" s="3" t="s">
        <v>739</v>
      </c>
      <c r="F73" s="41" t="s">
        <v>748</v>
      </c>
      <c r="G73" t="s">
        <v>698</v>
      </c>
      <c r="I73" s="1"/>
      <c r="K73" s="224">
        <v>16908</v>
      </c>
      <c r="L73" s="1">
        <v>160</v>
      </c>
      <c r="M73" s="1">
        <v>211</v>
      </c>
      <c r="N73" s="98"/>
      <c r="Q73" s="280">
        <v>196</v>
      </c>
      <c r="R73" s="280">
        <v>185</v>
      </c>
      <c r="T73" s="276"/>
    </row>
    <row r="74" spans="5:30" hidden="1" outlineLevel="1" x14ac:dyDescent="0.25">
      <c r="E74" s="3" t="s">
        <v>739</v>
      </c>
      <c r="F74" s="41" t="s">
        <v>749</v>
      </c>
      <c r="H74" s="4">
        <v>3</v>
      </c>
      <c r="I74" s="1"/>
      <c r="J74" s="124">
        <v>130</v>
      </c>
      <c r="K74" s="224">
        <v>8</v>
      </c>
      <c r="L74" s="1" t="s">
        <v>210</v>
      </c>
      <c r="M74" s="1" t="s">
        <v>824</v>
      </c>
      <c r="N74" s="98"/>
      <c r="Q74" s="280" t="s">
        <v>787</v>
      </c>
      <c r="R74" s="280" t="s">
        <v>794</v>
      </c>
      <c r="T74" s="276"/>
    </row>
    <row r="75" spans="5:30" hidden="1" outlineLevel="1" x14ac:dyDescent="0.25">
      <c r="E75" s="3" t="s">
        <v>739</v>
      </c>
      <c r="F75" s="41" t="s">
        <v>750</v>
      </c>
      <c r="G75" t="s">
        <v>825</v>
      </c>
      <c r="I75" s="1"/>
      <c r="K75" s="224">
        <v>1311</v>
      </c>
      <c r="L75" s="1">
        <v>14.3</v>
      </c>
      <c r="M75" s="1">
        <v>58.7</v>
      </c>
      <c r="N75" s="98"/>
      <c r="Q75" s="281">
        <v>30.4</v>
      </c>
      <c r="R75" s="281">
        <v>29.7</v>
      </c>
      <c r="T75" s="276"/>
    </row>
    <row r="76" spans="5:30" hidden="1" outlineLevel="1" x14ac:dyDescent="0.25">
      <c r="E76" s="3" t="s">
        <v>739</v>
      </c>
      <c r="F76" s="41" t="s">
        <v>70</v>
      </c>
      <c r="I76" s="1"/>
      <c r="K76" s="224">
        <v>155821</v>
      </c>
      <c r="L76" s="1">
        <v>1</v>
      </c>
      <c r="M76">
        <v>35</v>
      </c>
      <c r="N76" s="98"/>
      <c r="Q76" s="282" t="s">
        <v>201</v>
      </c>
      <c r="R76" s="282" t="s">
        <v>201</v>
      </c>
      <c r="T76" s="276"/>
    </row>
    <row r="77" spans="5:30" hidden="1" outlineLevel="1" x14ac:dyDescent="0.25">
      <c r="E77" s="3" t="s">
        <v>739</v>
      </c>
      <c r="F77" s="41" t="s">
        <v>752</v>
      </c>
      <c r="I77" s="1"/>
      <c r="J77" s="124">
        <v>7</v>
      </c>
      <c r="K77" s="224">
        <v>163496</v>
      </c>
      <c r="N77" s="98"/>
      <c r="Q77" s="279" t="s">
        <v>201</v>
      </c>
      <c r="R77" s="279" t="s">
        <v>201</v>
      </c>
      <c r="T77" s="276"/>
    </row>
    <row r="78" spans="5:30" hidden="1" outlineLevel="1" x14ac:dyDescent="0.25">
      <c r="E78" s="3" t="s">
        <v>739</v>
      </c>
      <c r="F78" s="90" t="s">
        <v>68</v>
      </c>
      <c r="H78" s="4">
        <v>33</v>
      </c>
      <c r="I78" s="1"/>
      <c r="J78" s="124">
        <v>7360</v>
      </c>
      <c r="K78" s="224">
        <v>0</v>
      </c>
      <c r="N78" s="98">
        <v>492</v>
      </c>
      <c r="Q78" s="279" t="s">
        <v>391</v>
      </c>
      <c r="R78" s="279" t="s">
        <v>391</v>
      </c>
      <c r="T78" s="276"/>
    </row>
    <row r="79" spans="5:30" hidden="1" outlineLevel="1" x14ac:dyDescent="0.25">
      <c r="E79" s="3" t="s">
        <v>739</v>
      </c>
      <c r="F79" s="41" t="s">
        <v>753</v>
      </c>
      <c r="I79" s="1"/>
      <c r="N79" s="98"/>
      <c r="Q79" s="279" t="s">
        <v>786</v>
      </c>
      <c r="R79" s="279" t="s">
        <v>786</v>
      </c>
      <c r="T79" s="276"/>
    </row>
    <row r="80" spans="5:30" hidden="1" outlineLevel="1" x14ac:dyDescent="0.25">
      <c r="E80" s="3" t="s">
        <v>739</v>
      </c>
      <c r="F80" s="41" t="s">
        <v>754</v>
      </c>
      <c r="I80" s="1"/>
      <c r="N80" s="98"/>
      <c r="Q80" s="283">
        <v>198</v>
      </c>
      <c r="R80" s="283">
        <v>198</v>
      </c>
      <c r="T80" s="276"/>
    </row>
    <row r="81" spans="5:20" hidden="1" outlineLevel="1" x14ac:dyDescent="0.25">
      <c r="E81" s="3" t="s">
        <v>739</v>
      </c>
      <c r="F81" s="41" t="s">
        <v>755</v>
      </c>
      <c r="I81" s="1"/>
      <c r="N81" s="98"/>
      <c r="Q81" s="279" t="s">
        <v>788</v>
      </c>
      <c r="R81" s="279" t="s">
        <v>788</v>
      </c>
      <c r="T81" s="276"/>
    </row>
    <row r="82" spans="5:20" collapsed="1" x14ac:dyDescent="0.25">
      <c r="E82" s="3" t="s">
        <v>739</v>
      </c>
      <c r="F82" s="41" t="s">
        <v>756</v>
      </c>
      <c r="I82" s="1"/>
      <c r="K82" s="224">
        <v>4657</v>
      </c>
      <c r="N82" s="98"/>
      <c r="Q82" s="284">
        <v>18.8</v>
      </c>
      <c r="R82" s="284">
        <v>18.8</v>
      </c>
      <c r="T82" s="276"/>
    </row>
    <row r="83" spans="5:20" hidden="1" outlineLevel="1" x14ac:dyDescent="0.25">
      <c r="E83" s="3" t="s">
        <v>739</v>
      </c>
      <c r="F83" s="41" t="s">
        <v>760</v>
      </c>
      <c r="G83" t="s">
        <v>698</v>
      </c>
      <c r="I83" s="1"/>
      <c r="K83" s="224">
        <v>99653</v>
      </c>
      <c r="L83" s="1">
        <v>0</v>
      </c>
      <c r="M83" s="1">
        <v>1146</v>
      </c>
      <c r="N83" s="98"/>
      <c r="Q83" s="283">
        <v>260</v>
      </c>
      <c r="R83" s="283">
        <v>154</v>
      </c>
      <c r="T83" s="276"/>
    </row>
    <row r="84" spans="5:20" hidden="1" outlineLevel="1" x14ac:dyDescent="0.25">
      <c r="E84" s="3" t="s">
        <v>739</v>
      </c>
      <c r="F84" s="41" t="s">
        <v>761</v>
      </c>
      <c r="G84" t="s">
        <v>698</v>
      </c>
      <c r="I84" s="1"/>
      <c r="J84" s="124">
        <v>96885</v>
      </c>
      <c r="L84">
        <v>0</v>
      </c>
      <c r="M84">
        <v>113</v>
      </c>
      <c r="N84" s="98"/>
      <c r="Q84" s="283">
        <v>17</v>
      </c>
      <c r="R84" s="283">
        <v>2</v>
      </c>
      <c r="T84" s="276"/>
    </row>
    <row r="85" spans="5:20" hidden="1" outlineLevel="1" x14ac:dyDescent="0.25">
      <c r="E85" s="3" t="s">
        <v>739</v>
      </c>
      <c r="F85" s="41" t="s">
        <v>762</v>
      </c>
      <c r="G85" t="s">
        <v>698</v>
      </c>
      <c r="I85" s="1"/>
      <c r="L85" s="1">
        <v>1</v>
      </c>
      <c r="M85" s="1">
        <v>26</v>
      </c>
      <c r="N85" s="98"/>
      <c r="Q85" s="283">
        <v>6</v>
      </c>
      <c r="R85" s="283">
        <v>2</v>
      </c>
      <c r="T85" s="276"/>
    </row>
    <row r="86" spans="5:20" hidden="1" outlineLevel="1" x14ac:dyDescent="0.25">
      <c r="E86" s="3" t="s">
        <v>739</v>
      </c>
      <c r="F86" s="41" t="s">
        <v>763</v>
      </c>
      <c r="I86" s="1"/>
      <c r="L86" s="1">
        <v>0</v>
      </c>
      <c r="M86">
        <v>491</v>
      </c>
      <c r="N86" s="98"/>
      <c r="Q86" s="283">
        <v>187</v>
      </c>
      <c r="R86" s="283">
        <v>96</v>
      </c>
      <c r="T86" s="276"/>
    </row>
    <row r="87" spans="5:20" hidden="1" outlineLevel="1" x14ac:dyDescent="0.25">
      <c r="E87" s="3" t="s">
        <v>739</v>
      </c>
      <c r="F87" s="41" t="s">
        <v>764</v>
      </c>
      <c r="I87" s="1"/>
      <c r="N87" s="98"/>
      <c r="Q87" s="283">
        <v>102</v>
      </c>
      <c r="R87" s="283">
        <v>69</v>
      </c>
      <c r="T87" s="276"/>
    </row>
    <row r="88" spans="5:20" hidden="1" outlineLevel="1" x14ac:dyDescent="0.25">
      <c r="E88" s="3" t="s">
        <v>739</v>
      </c>
      <c r="F88" s="41" t="s">
        <v>765</v>
      </c>
      <c r="I88" s="1"/>
      <c r="N88" s="98"/>
      <c r="Q88" s="283">
        <v>77</v>
      </c>
      <c r="R88" s="283">
        <v>48</v>
      </c>
      <c r="T88" s="276"/>
    </row>
    <row r="89" spans="5:20" hidden="1" outlineLevel="1" x14ac:dyDescent="0.25">
      <c r="E89" s="3" t="s">
        <v>739</v>
      </c>
      <c r="F89" s="41" t="s">
        <v>766</v>
      </c>
      <c r="I89" s="1"/>
      <c r="N89" s="98"/>
      <c r="Q89" s="283">
        <v>37</v>
      </c>
      <c r="R89" s="283">
        <v>14</v>
      </c>
      <c r="T89" s="276"/>
    </row>
    <row r="90" spans="5:20" hidden="1" outlineLevel="1" x14ac:dyDescent="0.25">
      <c r="E90" s="3" t="s">
        <v>739</v>
      </c>
      <c r="F90" s="41" t="s">
        <v>767</v>
      </c>
      <c r="I90" s="1"/>
      <c r="N90" s="98"/>
      <c r="Q90" s="283">
        <v>26</v>
      </c>
      <c r="R90" s="283">
        <v>15</v>
      </c>
      <c r="T90" s="276"/>
    </row>
    <row r="91" spans="5:20" hidden="1" outlineLevel="1" x14ac:dyDescent="0.25">
      <c r="E91" s="3" t="s">
        <v>739</v>
      </c>
      <c r="F91" s="41" t="s">
        <v>768</v>
      </c>
      <c r="I91" s="1"/>
      <c r="N91" s="98"/>
      <c r="Q91" s="283">
        <v>10</v>
      </c>
      <c r="R91" s="283">
        <v>4</v>
      </c>
      <c r="T91" s="276"/>
    </row>
    <row r="92" spans="5:20" hidden="1" outlineLevel="1" x14ac:dyDescent="0.25">
      <c r="E92" s="3" t="s">
        <v>739</v>
      </c>
      <c r="F92" s="41" t="s">
        <v>769</v>
      </c>
      <c r="I92" s="1"/>
      <c r="N92" s="98"/>
      <c r="Q92" s="283">
        <v>16</v>
      </c>
      <c r="R92" s="283">
        <v>7</v>
      </c>
      <c r="T92" s="276"/>
    </row>
    <row r="93" spans="5:20" hidden="1" outlineLevel="1" x14ac:dyDescent="0.25">
      <c r="E93" s="3" t="s">
        <v>739</v>
      </c>
      <c r="F93" s="41" t="s">
        <v>770</v>
      </c>
      <c r="I93" s="1"/>
      <c r="N93" s="98"/>
      <c r="Q93" s="283">
        <v>18</v>
      </c>
      <c r="R93" s="283">
        <v>9</v>
      </c>
      <c r="T93" s="276"/>
    </row>
    <row r="94" spans="5:20" hidden="1" outlineLevel="1" x14ac:dyDescent="0.25">
      <c r="E94" s="3" t="s">
        <v>739</v>
      </c>
      <c r="F94" s="41" t="s">
        <v>771</v>
      </c>
      <c r="I94" s="1"/>
      <c r="N94" s="98"/>
      <c r="Q94" s="283">
        <v>10</v>
      </c>
      <c r="R94" s="283">
        <v>11</v>
      </c>
      <c r="T94" s="276"/>
    </row>
    <row r="95" spans="5:20" hidden="1" outlineLevel="1" x14ac:dyDescent="0.25">
      <c r="E95" s="3" t="s">
        <v>739</v>
      </c>
      <c r="F95" s="41" t="s">
        <v>772</v>
      </c>
      <c r="I95" s="1"/>
      <c r="N95" s="98"/>
      <c r="Q95" s="283">
        <v>167</v>
      </c>
      <c r="R95" s="283">
        <v>97</v>
      </c>
      <c r="T95" s="276"/>
    </row>
    <row r="96" spans="5:20" hidden="1" outlineLevel="1" x14ac:dyDescent="0.25">
      <c r="E96" s="3" t="s">
        <v>739</v>
      </c>
      <c r="F96" s="41" t="s">
        <v>773</v>
      </c>
      <c r="I96" s="1"/>
      <c r="N96" s="98"/>
      <c r="Q96" s="283">
        <v>97</v>
      </c>
      <c r="R96" s="283">
        <v>54</v>
      </c>
      <c r="T96" s="276"/>
    </row>
    <row r="97" spans="2:33" hidden="1" outlineLevel="1" x14ac:dyDescent="0.25">
      <c r="E97" s="3" t="s">
        <v>739</v>
      </c>
      <c r="F97" s="41" t="s">
        <v>774</v>
      </c>
      <c r="I97" s="1"/>
      <c r="N97" s="98"/>
      <c r="Q97" s="283">
        <v>75</v>
      </c>
      <c r="R97" s="283">
        <v>37</v>
      </c>
      <c r="T97" s="276"/>
    </row>
    <row r="98" spans="2:33" hidden="1" outlineLevel="1" x14ac:dyDescent="0.25">
      <c r="E98" s="3" t="s">
        <v>739</v>
      </c>
      <c r="F98" s="41" t="s">
        <v>775</v>
      </c>
      <c r="I98" s="1"/>
      <c r="N98" s="98"/>
      <c r="Q98" s="283">
        <v>37</v>
      </c>
      <c r="R98" s="283">
        <v>15</v>
      </c>
      <c r="T98" s="276"/>
    </row>
    <row r="99" spans="2:33" hidden="1" outlineLevel="1" x14ac:dyDescent="0.25">
      <c r="E99" s="3" t="s">
        <v>739</v>
      </c>
      <c r="F99" s="41" t="s">
        <v>776</v>
      </c>
      <c r="I99" s="1"/>
      <c r="Q99" s="283">
        <v>25</v>
      </c>
      <c r="R99" s="283">
        <v>15</v>
      </c>
      <c r="T99" s="276"/>
    </row>
    <row r="100" spans="2:33" hidden="1" outlineLevel="1" x14ac:dyDescent="0.25">
      <c r="E100" s="3" t="s">
        <v>739</v>
      </c>
      <c r="F100" s="41" t="s">
        <v>777</v>
      </c>
      <c r="I100" s="1"/>
      <c r="Q100" s="283">
        <v>6</v>
      </c>
      <c r="R100" s="283">
        <v>3</v>
      </c>
      <c r="T100" s="276"/>
    </row>
    <row r="101" spans="2:33" hidden="1" outlineLevel="1" x14ac:dyDescent="0.25">
      <c r="E101" s="3" t="s">
        <v>739</v>
      </c>
      <c r="F101" s="41" t="s">
        <v>778</v>
      </c>
      <c r="I101" s="1"/>
      <c r="Q101" s="283">
        <v>10</v>
      </c>
      <c r="R101" s="283">
        <v>10</v>
      </c>
      <c r="T101" s="276"/>
    </row>
    <row r="102" spans="2:33" collapsed="1" x14ac:dyDescent="0.25">
      <c r="E102" s="3" t="s">
        <v>739</v>
      </c>
      <c r="F102" s="264" t="s">
        <v>779</v>
      </c>
      <c r="G102" t="s">
        <v>698</v>
      </c>
      <c r="I102" s="1"/>
      <c r="J102" s="124">
        <v>1231</v>
      </c>
      <c r="K102" s="224">
        <v>35761</v>
      </c>
      <c r="L102">
        <v>1</v>
      </c>
      <c r="M102">
        <v>2101</v>
      </c>
      <c r="Q102" s="283">
        <v>7</v>
      </c>
      <c r="R102" s="283">
        <v>5</v>
      </c>
      <c r="T102" s="276"/>
    </row>
    <row r="103" spans="2:33" hidden="1" outlineLevel="1" x14ac:dyDescent="0.25">
      <c r="E103" s="3" t="s">
        <v>739</v>
      </c>
      <c r="F103" s="264" t="s">
        <v>780</v>
      </c>
      <c r="G103" t="s">
        <v>698</v>
      </c>
      <c r="I103" s="1"/>
      <c r="K103" s="224">
        <v>82984</v>
      </c>
      <c r="L103">
        <v>0</v>
      </c>
      <c r="M103">
        <v>16950</v>
      </c>
      <c r="Q103" s="283">
        <v>3900</v>
      </c>
      <c r="R103" s="283">
        <v>4810</v>
      </c>
      <c r="T103" s="276"/>
    </row>
    <row r="104" spans="2:33" hidden="1" outlineLevel="1" x14ac:dyDescent="0.25">
      <c r="E104" s="3" t="s">
        <v>739</v>
      </c>
      <c r="F104" s="264" t="s">
        <v>781</v>
      </c>
      <c r="I104" s="1"/>
      <c r="K104" s="224">
        <v>44132</v>
      </c>
      <c r="M104">
        <v>2159</v>
      </c>
      <c r="Q104" s="283">
        <v>58</v>
      </c>
      <c r="R104" s="283">
        <v>58</v>
      </c>
      <c r="T104" s="276"/>
    </row>
    <row r="105" spans="2:33" hidden="1" outlineLevel="1" x14ac:dyDescent="0.25">
      <c r="E105" s="3" t="s">
        <v>739</v>
      </c>
      <c r="F105" s="264" t="s">
        <v>782</v>
      </c>
      <c r="I105" s="1"/>
      <c r="K105" s="224">
        <v>84612</v>
      </c>
      <c r="M105">
        <v>16950</v>
      </c>
      <c r="Q105" s="283">
        <v>821</v>
      </c>
      <c r="R105" s="283">
        <v>821</v>
      </c>
      <c r="T105" s="276"/>
    </row>
    <row r="106" spans="2:33" ht="13" collapsed="1" x14ac:dyDescent="0.3">
      <c r="B106" s="171" t="s">
        <v>737</v>
      </c>
      <c r="G106" s="4"/>
      <c r="H106" s="1"/>
      <c r="I106" s="1"/>
      <c r="J106" s="224"/>
      <c r="K106"/>
      <c r="M106" s="4"/>
      <c r="Q106" s="276"/>
      <c r="R106" s="276"/>
      <c r="T106" s="276"/>
      <c r="V106" s="251"/>
      <c r="W106" s="251"/>
      <c r="X106" s="251"/>
      <c r="Y106" s="251"/>
      <c r="Z106" s="251"/>
      <c r="AA106" s="251"/>
      <c r="AB106" s="251"/>
      <c r="AC106" s="251"/>
      <c r="AD106" s="251"/>
    </row>
    <row r="107" spans="2:33" x14ac:dyDescent="0.25">
      <c r="B107" s="124">
        <v>64759</v>
      </c>
      <c r="E107" s="3" t="s">
        <v>737</v>
      </c>
      <c r="F107" s="70" t="s">
        <v>738</v>
      </c>
      <c r="I107" s="274" t="s">
        <v>526</v>
      </c>
      <c r="J107" s="124">
        <v>64759</v>
      </c>
      <c r="K107" s="224">
        <v>0</v>
      </c>
      <c r="L107">
        <v>100001</v>
      </c>
      <c r="M107">
        <v>212657</v>
      </c>
      <c r="O107" s="4"/>
      <c r="P107" s="1"/>
      <c r="Q107" s="276"/>
      <c r="R107" s="285">
        <v>100037</v>
      </c>
      <c r="T107" s="276"/>
      <c r="U107" s="288" t="s">
        <v>184</v>
      </c>
      <c r="V107" s="288" t="s">
        <v>910</v>
      </c>
      <c r="Y107" s="288" t="s">
        <v>184</v>
      </c>
      <c r="Z107" s="288" t="s">
        <v>915</v>
      </c>
      <c r="AA107" s="288" t="s">
        <v>883</v>
      </c>
      <c r="AF107" s="288" t="s">
        <v>184</v>
      </c>
      <c r="AG107" s="288" t="s">
        <v>914</v>
      </c>
    </row>
    <row r="108" spans="2:33" x14ac:dyDescent="0.25">
      <c r="E108" s="3" t="s">
        <v>737</v>
      </c>
      <c r="F108" s="41" t="s">
        <v>915</v>
      </c>
      <c r="H108" s="4">
        <v>52</v>
      </c>
      <c r="I108" s="1"/>
      <c r="J108" s="124">
        <v>63895</v>
      </c>
      <c r="K108" s="224">
        <v>41</v>
      </c>
      <c r="O108" s="4"/>
      <c r="P108" s="1"/>
      <c r="Q108" s="276"/>
      <c r="R108" s="285" t="s">
        <v>417</v>
      </c>
      <c r="T108" s="276"/>
      <c r="U108" s="286">
        <v>47675</v>
      </c>
      <c r="V108" s="287" t="s">
        <v>922</v>
      </c>
      <c r="Y108" s="286">
        <v>41</v>
      </c>
      <c r="Z108" s="285" t="s">
        <v>925</v>
      </c>
      <c r="AA108" s="286">
        <v>1</v>
      </c>
      <c r="AC108" s="286">
        <v>3</v>
      </c>
      <c r="AD108" s="285" t="s">
        <v>931</v>
      </c>
      <c r="AF108" s="286">
        <v>59865</v>
      </c>
      <c r="AG108" s="285" t="s">
        <v>201</v>
      </c>
    </row>
    <row r="109" spans="2:33" x14ac:dyDescent="0.25">
      <c r="E109" s="3" t="s">
        <v>737</v>
      </c>
      <c r="F109" s="41" t="s">
        <v>1030</v>
      </c>
      <c r="G109" t="s">
        <v>959</v>
      </c>
      <c r="H109" s="4">
        <v>8</v>
      </c>
      <c r="I109" s="1"/>
      <c r="J109" s="124">
        <v>16774</v>
      </c>
      <c r="K109" s="224">
        <v>18395</v>
      </c>
      <c r="L109" s="1" t="s">
        <v>1031</v>
      </c>
      <c r="M109" s="227">
        <v>39519</v>
      </c>
      <c r="O109" s="4"/>
      <c r="P109" s="1"/>
      <c r="Q109" s="276"/>
      <c r="R109" s="285" t="s">
        <v>918</v>
      </c>
      <c r="T109" s="276"/>
      <c r="U109" s="286">
        <v>15636</v>
      </c>
      <c r="V109" s="287" t="s">
        <v>786</v>
      </c>
      <c r="Y109" s="286">
        <v>4</v>
      </c>
      <c r="Z109" s="285" t="s">
        <v>926</v>
      </c>
      <c r="AA109" s="286">
        <v>6</v>
      </c>
      <c r="AC109" s="286">
        <v>3</v>
      </c>
      <c r="AD109" s="285" t="s">
        <v>932</v>
      </c>
      <c r="AF109" s="286">
        <v>2</v>
      </c>
      <c r="AG109" s="285" t="s">
        <v>923</v>
      </c>
    </row>
    <row r="110" spans="2:33" x14ac:dyDescent="0.25">
      <c r="E110" s="3" t="s">
        <v>737</v>
      </c>
      <c r="F110" s="41" t="s">
        <v>912</v>
      </c>
      <c r="H110" s="4">
        <v>3</v>
      </c>
      <c r="I110" s="1"/>
      <c r="J110" s="124">
        <v>227</v>
      </c>
      <c r="K110" s="224">
        <v>670</v>
      </c>
      <c r="O110" s="4"/>
      <c r="P110" s="1"/>
      <c r="Q110" s="276"/>
      <c r="R110" s="285" t="s">
        <v>919</v>
      </c>
      <c r="T110" s="276"/>
      <c r="U110" s="286">
        <v>1430</v>
      </c>
      <c r="V110" s="287" t="s">
        <v>559</v>
      </c>
      <c r="Y110" s="286">
        <v>3</v>
      </c>
      <c r="Z110" s="285" t="s">
        <v>927</v>
      </c>
      <c r="AA110" s="286">
        <v>6</v>
      </c>
      <c r="AC110" s="286">
        <v>3</v>
      </c>
      <c r="AD110" s="285" t="s">
        <v>933</v>
      </c>
      <c r="AF110" s="286">
        <v>2</v>
      </c>
      <c r="AG110" s="285" t="s">
        <v>924</v>
      </c>
    </row>
    <row r="111" spans="2:33" outlineLevel="1" x14ac:dyDescent="0.25">
      <c r="E111" s="3" t="s">
        <v>737</v>
      </c>
      <c r="F111" s="41" t="s">
        <v>913</v>
      </c>
      <c r="I111" s="1"/>
      <c r="J111" s="1"/>
      <c r="K111" s="224">
        <v>37</v>
      </c>
      <c r="L111" s="187">
        <v>61961</v>
      </c>
      <c r="M111">
        <v>145</v>
      </c>
      <c r="N111">
        <v>211</v>
      </c>
      <c r="O111" s="4"/>
      <c r="P111" s="1"/>
      <c r="Q111" s="276"/>
      <c r="R111" s="285" t="s">
        <v>920</v>
      </c>
      <c r="T111" s="276"/>
      <c r="U111" s="286">
        <v>11</v>
      </c>
      <c r="V111" s="287" t="s">
        <v>201</v>
      </c>
      <c r="Y111" s="286">
        <v>3</v>
      </c>
      <c r="Z111" s="285" t="s">
        <v>928</v>
      </c>
      <c r="AA111" s="286">
        <v>10</v>
      </c>
      <c r="AC111" s="286">
        <v>3</v>
      </c>
      <c r="AD111" s="285" t="s">
        <v>934</v>
      </c>
    </row>
    <row r="112" spans="2:33" outlineLevel="1" x14ac:dyDescent="0.25">
      <c r="E112" s="3" t="s">
        <v>737</v>
      </c>
      <c r="F112" s="41" t="s">
        <v>910</v>
      </c>
      <c r="H112" s="4">
        <v>1</v>
      </c>
      <c r="I112" s="1"/>
      <c r="J112" s="1"/>
      <c r="K112" s="224">
        <v>4</v>
      </c>
      <c r="L112" s="187"/>
      <c r="N112"/>
      <c r="O112" s="4"/>
      <c r="P112" s="1"/>
      <c r="Q112" s="276"/>
      <c r="R112" s="285" t="s">
        <v>559</v>
      </c>
      <c r="T112" s="276"/>
      <c r="U112" s="286">
        <v>7</v>
      </c>
      <c r="V112" s="287" t="s">
        <v>805</v>
      </c>
      <c r="Y112" s="286">
        <v>3</v>
      </c>
      <c r="Z112" s="285" t="s">
        <v>929</v>
      </c>
      <c r="AA112" s="286">
        <v>9</v>
      </c>
      <c r="AC112" s="286">
        <v>3</v>
      </c>
      <c r="AD112" s="285" t="s">
        <v>935</v>
      </c>
    </row>
    <row r="113" spans="2:30" outlineLevel="1" x14ac:dyDescent="0.25">
      <c r="E113" s="3" t="s">
        <v>737</v>
      </c>
      <c r="F113" s="41" t="s">
        <v>908</v>
      </c>
      <c r="I113" s="1"/>
      <c r="J113" s="1"/>
      <c r="K113" s="224">
        <v>14250</v>
      </c>
      <c r="L113" s="187">
        <v>878</v>
      </c>
      <c r="N113"/>
      <c r="O113" s="4"/>
      <c r="P113" s="1"/>
      <c r="Q113" s="276"/>
      <c r="R113" s="285" t="s">
        <v>916</v>
      </c>
      <c r="T113" s="276"/>
      <c r="V113" s="251"/>
      <c r="W113" s="251"/>
      <c r="X113" s="251"/>
      <c r="Y113" s="286">
        <v>3</v>
      </c>
      <c r="Z113" s="285" t="s">
        <v>930</v>
      </c>
      <c r="AA113" s="286">
        <v>9</v>
      </c>
      <c r="AD113" s="251"/>
    </row>
    <row r="114" spans="2:30" outlineLevel="1" x14ac:dyDescent="0.25">
      <c r="E114" s="3" t="s">
        <v>737</v>
      </c>
      <c r="F114" s="41" t="s">
        <v>909</v>
      </c>
      <c r="I114" s="1"/>
      <c r="J114" s="1"/>
      <c r="K114" s="224">
        <v>39552</v>
      </c>
      <c r="L114" s="187">
        <v>41</v>
      </c>
      <c r="N114"/>
      <c r="O114" s="4"/>
      <c r="P114" s="1"/>
      <c r="Q114" s="276"/>
      <c r="R114" s="285" t="s">
        <v>917</v>
      </c>
      <c r="T114" s="276"/>
      <c r="V114" s="251"/>
      <c r="AD114" s="251"/>
    </row>
    <row r="115" spans="2:30" outlineLevel="1" x14ac:dyDescent="0.25">
      <c r="E115" s="3" t="s">
        <v>737</v>
      </c>
      <c r="F115" s="41" t="s">
        <v>911</v>
      </c>
      <c r="G115" t="s">
        <v>974</v>
      </c>
      <c r="H115" s="4">
        <v>8</v>
      </c>
      <c r="I115" s="1"/>
      <c r="J115" s="124">
        <v>16774</v>
      </c>
      <c r="K115" s="224">
        <v>18395</v>
      </c>
      <c r="L115" s="226">
        <v>18340000</v>
      </c>
      <c r="M115" s="226">
        <v>20080312</v>
      </c>
      <c r="N115"/>
      <c r="O115" s="4"/>
      <c r="P115" s="1"/>
      <c r="Q115" s="276"/>
      <c r="R115" s="285"/>
      <c r="T115" s="276"/>
      <c r="V115" s="251"/>
      <c r="AD115" s="251"/>
    </row>
    <row r="116" spans="2:30" outlineLevel="1" x14ac:dyDescent="0.25">
      <c r="E116" s="3" t="s">
        <v>737</v>
      </c>
      <c r="F116" s="41" t="s">
        <v>914</v>
      </c>
      <c r="H116" s="4">
        <v>12</v>
      </c>
      <c r="I116" s="1"/>
      <c r="J116" s="1"/>
      <c r="K116" s="224">
        <v>4825</v>
      </c>
      <c r="L116" s="187">
        <v>59865</v>
      </c>
      <c r="N116"/>
      <c r="O116" s="4"/>
      <c r="P116" s="1"/>
      <c r="Q116" s="276"/>
      <c r="R116" s="285" t="s">
        <v>921</v>
      </c>
      <c r="T116" s="276"/>
      <c r="V116" s="251"/>
      <c r="AD116" s="251"/>
    </row>
    <row r="117" spans="2:30" x14ac:dyDescent="0.25">
      <c r="B117" s="292" t="s">
        <v>1037</v>
      </c>
      <c r="I117" s="1"/>
      <c r="J117" s="1"/>
      <c r="L117" s="98"/>
      <c r="N117"/>
      <c r="O117" s="4"/>
      <c r="P117" s="1"/>
      <c r="Q117" s="276"/>
      <c r="R117" s="276"/>
      <c r="T117" s="276"/>
      <c r="V117" s="251"/>
      <c r="AD117" s="251"/>
    </row>
    <row r="118" spans="2:30" x14ac:dyDescent="0.25">
      <c r="B118" s="124">
        <v>17017</v>
      </c>
      <c r="E118" t="s">
        <v>1037</v>
      </c>
      <c r="F118" t="s">
        <v>738</v>
      </c>
      <c r="H118"/>
      <c r="I118" s="4"/>
      <c r="J118" s="124">
        <v>17017</v>
      </c>
      <c r="K118" s="224">
        <v>0</v>
      </c>
      <c r="L118" s="224"/>
      <c r="N118"/>
      <c r="O118" s="4"/>
      <c r="P118" s="1"/>
    </row>
    <row r="119" spans="2:30" x14ac:dyDescent="0.25">
      <c r="E119" t="s">
        <v>1037</v>
      </c>
      <c r="F119" t="s">
        <v>1026</v>
      </c>
      <c r="H119"/>
      <c r="I119" s="4"/>
      <c r="J119" s="124">
        <v>401</v>
      </c>
      <c r="K119" s="224">
        <v>12711</v>
      </c>
      <c r="L119" s="224"/>
      <c r="N119"/>
      <c r="O119" s="4"/>
      <c r="P119" s="1"/>
    </row>
    <row r="120" spans="2:30" x14ac:dyDescent="0.25">
      <c r="E120" t="s">
        <v>1037</v>
      </c>
      <c r="F120" t="s">
        <v>1027</v>
      </c>
      <c r="H120"/>
      <c r="I120" s="4"/>
      <c r="J120" s="124">
        <v>334</v>
      </c>
      <c r="K120" s="224">
        <v>11538</v>
      </c>
      <c r="L120" s="224"/>
      <c r="N120"/>
      <c r="O120" s="4"/>
      <c r="P120" s="1"/>
      <c r="Q120" s="299" t="s">
        <v>745</v>
      </c>
      <c r="R120" s="300">
        <v>4306</v>
      </c>
    </row>
    <row r="121" spans="2:30" x14ac:dyDescent="0.25">
      <c r="E121" t="s">
        <v>1037</v>
      </c>
      <c r="F121" t="s">
        <v>1028</v>
      </c>
      <c r="H121"/>
      <c r="I121" s="4"/>
      <c r="J121" s="124">
        <v>1848</v>
      </c>
      <c r="K121" s="224">
        <v>959</v>
      </c>
      <c r="L121" s="224">
        <v>1</v>
      </c>
      <c r="M121">
        <v>2215</v>
      </c>
      <c r="N121"/>
      <c r="O121" s="4"/>
      <c r="P121" s="1"/>
      <c r="Q121" s="299" t="s">
        <v>751</v>
      </c>
      <c r="R121" s="300">
        <v>7344</v>
      </c>
    </row>
    <row r="122" spans="2:30" x14ac:dyDescent="0.25">
      <c r="E122" t="s">
        <v>1037</v>
      </c>
      <c r="F122" t="s">
        <v>1029</v>
      </c>
      <c r="H122"/>
      <c r="I122" s="4"/>
      <c r="J122" s="124">
        <v>654</v>
      </c>
      <c r="K122" s="224">
        <v>14058</v>
      </c>
      <c r="L122" s="224">
        <v>1</v>
      </c>
      <c r="M122">
        <v>2050</v>
      </c>
      <c r="N122"/>
      <c r="O122" s="4"/>
      <c r="P122" s="1"/>
    </row>
    <row r="123" spans="2:30" x14ac:dyDescent="0.25">
      <c r="E123" t="s">
        <v>1037</v>
      </c>
      <c r="F123" t="s">
        <v>937</v>
      </c>
      <c r="H123"/>
      <c r="I123" s="4"/>
      <c r="J123" s="124">
        <v>970</v>
      </c>
      <c r="K123" s="224">
        <v>959</v>
      </c>
      <c r="L123" s="224">
        <v>1</v>
      </c>
      <c r="M123">
        <v>1314</v>
      </c>
      <c r="N123"/>
      <c r="O123" s="4"/>
      <c r="P123" s="1"/>
    </row>
    <row r="124" spans="2:30" x14ac:dyDescent="0.25">
      <c r="E124" t="s">
        <v>1037</v>
      </c>
      <c r="F124" t="s">
        <v>1032</v>
      </c>
      <c r="G124" t="s">
        <v>959</v>
      </c>
      <c r="H124"/>
      <c r="I124" s="4"/>
      <c r="K124" s="224">
        <v>959</v>
      </c>
      <c r="L124" s="227">
        <v>26903</v>
      </c>
      <c r="M124" s="227">
        <v>45285</v>
      </c>
      <c r="N124"/>
      <c r="O124" s="4"/>
      <c r="P124" s="1"/>
    </row>
    <row r="125" spans="2:30" x14ac:dyDescent="0.25">
      <c r="E125" t="s">
        <v>1037</v>
      </c>
      <c r="F125" t="s">
        <v>1033</v>
      </c>
      <c r="G125" t="s">
        <v>959</v>
      </c>
      <c r="H125"/>
      <c r="I125" s="4"/>
      <c r="K125" s="224">
        <v>959</v>
      </c>
      <c r="L125" s="227">
        <v>27141</v>
      </c>
      <c r="M125" s="227">
        <v>45285</v>
      </c>
      <c r="N125"/>
      <c r="O125" s="4"/>
      <c r="P125" s="1"/>
    </row>
    <row r="126" spans="2:30" x14ac:dyDescent="0.25">
      <c r="E126" t="s">
        <v>1037</v>
      </c>
      <c r="F126" t="s">
        <v>1034</v>
      </c>
      <c r="H126"/>
      <c r="I126" s="4"/>
      <c r="K126" s="224">
        <v>3136</v>
      </c>
      <c r="L126" s="224"/>
      <c r="M126" s="294">
        <v>16950</v>
      </c>
      <c r="N126"/>
      <c r="O126" s="4"/>
      <c r="P126" s="1"/>
    </row>
    <row r="127" spans="2:30" x14ac:dyDescent="0.25">
      <c r="E127" t="s">
        <v>1037</v>
      </c>
      <c r="F127" t="s">
        <v>1035</v>
      </c>
      <c r="G127" t="s">
        <v>959</v>
      </c>
      <c r="H127"/>
      <c r="I127" s="4"/>
      <c r="K127" s="224">
        <v>11397</v>
      </c>
      <c r="L127" s="227">
        <v>24834</v>
      </c>
      <c r="M127" s="227">
        <v>45251</v>
      </c>
      <c r="N127"/>
      <c r="O127" s="4"/>
      <c r="P127" s="1"/>
    </row>
    <row r="128" spans="2:30" x14ac:dyDescent="0.25">
      <c r="E128" t="s">
        <v>1037</v>
      </c>
      <c r="F128" t="s">
        <v>1036</v>
      </c>
      <c r="G128" t="s">
        <v>959</v>
      </c>
      <c r="H128"/>
      <c r="I128" s="4"/>
      <c r="K128" s="224">
        <v>11397</v>
      </c>
      <c r="L128" s="227">
        <v>24838</v>
      </c>
      <c r="M128" s="227">
        <v>45257</v>
      </c>
      <c r="N128"/>
      <c r="O128" s="4"/>
      <c r="P128" s="1"/>
    </row>
    <row r="129" spans="2:38" x14ac:dyDescent="0.25">
      <c r="S129" s="251"/>
      <c r="T129" s="251"/>
      <c r="U129" s="251"/>
      <c r="V129" s="251"/>
      <c r="W129" s="251"/>
      <c r="X129" s="251"/>
      <c r="Y129" s="251"/>
      <c r="Z129" s="251"/>
      <c r="AA129" s="251"/>
      <c r="AB129" s="251"/>
      <c r="AC129" s="251"/>
      <c r="AD129" s="251"/>
      <c r="AE129" s="251"/>
      <c r="AF129" s="251"/>
      <c r="AG129" s="251"/>
    </row>
    <row r="130" spans="2:38" x14ac:dyDescent="0.25">
      <c r="B130" s="292" t="s">
        <v>1038</v>
      </c>
      <c r="S130" s="228" t="s">
        <v>184</v>
      </c>
      <c r="T130" s="228" t="s">
        <v>1041</v>
      </c>
      <c r="U130" s="251"/>
      <c r="V130" s="228" t="s">
        <v>184</v>
      </c>
      <c r="W130" s="228" t="s">
        <v>1050</v>
      </c>
      <c r="X130" s="251"/>
      <c r="Y130" s="228" t="s">
        <v>184</v>
      </c>
      <c r="Z130" s="228" t="s">
        <v>1051</v>
      </c>
      <c r="AA130" s="251"/>
      <c r="AB130" s="228" t="s">
        <v>184</v>
      </c>
      <c r="AC130" s="228" t="s">
        <v>1055</v>
      </c>
      <c r="AD130" s="251"/>
      <c r="AE130" s="228" t="s">
        <v>184</v>
      </c>
      <c r="AF130" s="228" t="s">
        <v>1055</v>
      </c>
      <c r="AG130" s="251"/>
      <c r="AH130" s="228" t="s">
        <v>184</v>
      </c>
      <c r="AI130" s="228" t="s">
        <v>1056</v>
      </c>
      <c r="AK130" s="228" t="s">
        <v>184</v>
      </c>
      <c r="AL130" s="228" t="s">
        <v>1056</v>
      </c>
    </row>
    <row r="131" spans="2:38" x14ac:dyDescent="0.25">
      <c r="B131" s="124">
        <v>8303</v>
      </c>
      <c r="E131" s="251" t="s">
        <v>1038</v>
      </c>
      <c r="F131" s="201" t="s">
        <v>36</v>
      </c>
      <c r="H131" s="4">
        <v>35</v>
      </c>
      <c r="I131" s="274" t="s">
        <v>526</v>
      </c>
      <c r="J131" s="124">
        <v>8303</v>
      </c>
      <c r="K131" s="224">
        <v>0</v>
      </c>
      <c r="L131" t="s">
        <v>802</v>
      </c>
      <c r="M131" t="s">
        <v>803</v>
      </c>
      <c r="S131" s="298">
        <v>56</v>
      </c>
      <c r="T131" s="298" t="s">
        <v>1044</v>
      </c>
      <c r="U131" s="251"/>
      <c r="V131" s="297">
        <v>4787</v>
      </c>
      <c r="W131" s="297">
        <v>5</v>
      </c>
      <c r="X131" s="251"/>
      <c r="Y131" s="297">
        <v>3853</v>
      </c>
      <c r="Z131" s="301"/>
      <c r="AA131" s="251"/>
      <c r="AB131" s="297">
        <v>7149</v>
      </c>
      <c r="AC131" s="297">
        <v>1</v>
      </c>
      <c r="AD131" s="251"/>
      <c r="AE131" s="297">
        <v>2</v>
      </c>
      <c r="AF131" s="297">
        <v>1101</v>
      </c>
      <c r="AG131" s="251"/>
      <c r="AH131" s="297">
        <v>3312</v>
      </c>
      <c r="AI131" s="297">
        <v>5</v>
      </c>
      <c r="AK131" s="297">
        <v>2</v>
      </c>
      <c r="AL131" s="297">
        <v>1701</v>
      </c>
    </row>
    <row r="132" spans="2:38" x14ac:dyDescent="0.25">
      <c r="E132" s="251" t="s">
        <v>1038</v>
      </c>
      <c r="F132" t="s">
        <v>1039</v>
      </c>
      <c r="G132" t="s">
        <v>959</v>
      </c>
      <c r="K132" s="224">
        <v>0</v>
      </c>
      <c r="L132" s="227">
        <v>24834</v>
      </c>
      <c r="M132" s="227">
        <v>45257</v>
      </c>
      <c r="S132" s="298">
        <v>56</v>
      </c>
      <c r="T132" s="298" t="s">
        <v>1045</v>
      </c>
      <c r="U132" s="251"/>
      <c r="V132" s="297">
        <v>3514</v>
      </c>
      <c r="W132" s="297">
        <v>3</v>
      </c>
      <c r="X132" s="251"/>
      <c r="Y132" s="297">
        <v>110</v>
      </c>
      <c r="Z132" s="297">
        <v>100284</v>
      </c>
      <c r="AA132" s="251"/>
      <c r="AB132" s="297">
        <v>278</v>
      </c>
      <c r="AC132" s="297">
        <v>271</v>
      </c>
      <c r="AD132" s="251"/>
      <c r="AE132" s="297">
        <v>9</v>
      </c>
      <c r="AF132" s="297">
        <v>501</v>
      </c>
      <c r="AG132" s="251"/>
      <c r="AH132" s="297">
        <v>1934</v>
      </c>
      <c r="AI132" s="297">
        <v>31</v>
      </c>
      <c r="AK132" s="297">
        <v>1</v>
      </c>
      <c r="AL132" s="297">
        <v>701</v>
      </c>
    </row>
    <row r="133" spans="2:38" x14ac:dyDescent="0.25">
      <c r="E133" s="251" t="s">
        <v>1038</v>
      </c>
      <c r="F133" t="s">
        <v>1040</v>
      </c>
      <c r="G133" t="s">
        <v>698</v>
      </c>
      <c r="K133" s="224">
        <v>0</v>
      </c>
      <c r="L133" s="92">
        <v>1967</v>
      </c>
      <c r="M133" s="92">
        <v>2023</v>
      </c>
      <c r="S133" s="298">
        <v>55</v>
      </c>
      <c r="T133" s="298" t="s">
        <v>1046</v>
      </c>
      <c r="U133" s="251"/>
      <c r="V133" s="297">
        <v>2</v>
      </c>
      <c r="W133" s="297">
        <v>1</v>
      </c>
      <c r="X133" s="251"/>
      <c r="Y133" s="297">
        <v>103</v>
      </c>
      <c r="Z133" s="297">
        <v>103819</v>
      </c>
      <c r="AA133" s="251"/>
      <c r="AB133" s="297">
        <v>239</v>
      </c>
      <c r="AC133" s="297">
        <v>270</v>
      </c>
      <c r="AD133" s="251"/>
      <c r="AE133" s="297">
        <v>1</v>
      </c>
      <c r="AF133" s="297">
        <v>300</v>
      </c>
      <c r="AG133" s="251"/>
      <c r="AH133" s="297">
        <v>1041</v>
      </c>
      <c r="AI133" s="297">
        <v>300</v>
      </c>
      <c r="AK133" s="297">
        <v>2</v>
      </c>
      <c r="AL133" s="297">
        <v>599</v>
      </c>
    </row>
    <row r="134" spans="2:38" x14ac:dyDescent="0.25">
      <c r="E134" s="251" t="s">
        <v>1038</v>
      </c>
      <c r="F134" t="s">
        <v>1041</v>
      </c>
      <c r="J134" s="124">
        <v>1165</v>
      </c>
      <c r="K134" s="224">
        <v>0</v>
      </c>
      <c r="L134" s="296" t="s">
        <v>1042</v>
      </c>
      <c r="M134" s="1" t="s">
        <v>1043</v>
      </c>
      <c r="S134" s="298">
        <v>55</v>
      </c>
      <c r="T134" s="298" t="s">
        <v>1047</v>
      </c>
      <c r="U134" s="251"/>
      <c r="V134" s="251"/>
      <c r="W134" s="251"/>
      <c r="X134" s="251"/>
      <c r="Y134" s="297">
        <v>99</v>
      </c>
      <c r="Z134" s="297">
        <v>104925</v>
      </c>
      <c r="AA134" s="251"/>
      <c r="AB134" s="297">
        <v>76</v>
      </c>
      <c r="AC134" s="297">
        <v>239</v>
      </c>
      <c r="AD134" s="251"/>
      <c r="AE134" s="297">
        <v>10</v>
      </c>
      <c r="AF134" s="297">
        <v>298</v>
      </c>
      <c r="AG134" s="251"/>
      <c r="AH134" s="297">
        <v>342</v>
      </c>
      <c r="AI134" s="297">
        <v>4</v>
      </c>
      <c r="AK134" s="297">
        <v>4</v>
      </c>
      <c r="AL134" s="297">
        <v>539</v>
      </c>
    </row>
    <row r="135" spans="2:38" x14ac:dyDescent="0.25">
      <c r="E135" s="251" t="s">
        <v>1038</v>
      </c>
      <c r="F135" s="202" t="s">
        <v>35</v>
      </c>
      <c r="H135" s="4">
        <v>32</v>
      </c>
      <c r="I135" s="1"/>
      <c r="J135" s="124">
        <v>4095</v>
      </c>
      <c r="K135" s="224">
        <v>0</v>
      </c>
      <c r="L135" t="s">
        <v>185</v>
      </c>
      <c r="M135" t="s">
        <v>804</v>
      </c>
      <c r="S135" s="298">
        <v>48</v>
      </c>
      <c r="T135" s="298" t="s">
        <v>1048</v>
      </c>
      <c r="U135" s="251"/>
      <c r="V135" s="251"/>
      <c r="W135" s="251"/>
      <c r="X135" s="251"/>
      <c r="Y135" s="297">
        <v>94</v>
      </c>
      <c r="Z135" s="297">
        <v>100656</v>
      </c>
      <c r="AA135" s="251"/>
      <c r="AB135" s="297">
        <v>68</v>
      </c>
      <c r="AC135" s="297">
        <v>238</v>
      </c>
      <c r="AD135" s="251"/>
      <c r="AE135" s="297">
        <v>6</v>
      </c>
      <c r="AF135" s="297">
        <v>297</v>
      </c>
      <c r="AG135" s="251"/>
      <c r="AH135" s="297">
        <v>255</v>
      </c>
      <c r="AI135" s="297">
        <v>55</v>
      </c>
      <c r="AK135" s="297">
        <v>1</v>
      </c>
      <c r="AL135" s="297">
        <v>527</v>
      </c>
    </row>
    <row r="136" spans="2:38" x14ac:dyDescent="0.25">
      <c r="E136" s="251" t="s">
        <v>1038</v>
      </c>
      <c r="F136" s="203" t="s">
        <v>740</v>
      </c>
      <c r="H136" s="4">
        <v>6</v>
      </c>
      <c r="I136" s="1"/>
      <c r="J136" s="124">
        <v>4</v>
      </c>
      <c r="K136" s="224">
        <v>377</v>
      </c>
      <c r="L136" t="s">
        <v>200</v>
      </c>
      <c r="M136" t="s">
        <v>63</v>
      </c>
      <c r="S136" s="251"/>
      <c r="T136" s="251"/>
      <c r="U136" s="251"/>
      <c r="V136" s="251"/>
      <c r="W136" s="251"/>
      <c r="X136" s="251"/>
      <c r="Y136" s="297">
        <v>92</v>
      </c>
      <c r="Z136" s="297">
        <v>104745</v>
      </c>
      <c r="AA136" s="251"/>
      <c r="AB136" s="297">
        <v>48</v>
      </c>
      <c r="AC136" s="297">
        <v>101</v>
      </c>
      <c r="AD136" s="251"/>
      <c r="AE136" s="297">
        <v>12</v>
      </c>
      <c r="AF136" s="297">
        <v>296</v>
      </c>
      <c r="AG136" s="251"/>
      <c r="AH136" s="297">
        <v>228</v>
      </c>
      <c r="AI136" s="297">
        <v>47</v>
      </c>
      <c r="AK136" s="297">
        <v>4</v>
      </c>
      <c r="AL136" s="297">
        <v>515</v>
      </c>
    </row>
    <row r="137" spans="2:38" x14ac:dyDescent="0.25">
      <c r="E137" s="251" t="s">
        <v>1038</v>
      </c>
      <c r="F137" s="203" t="s">
        <v>741</v>
      </c>
      <c r="G137" t="s">
        <v>698</v>
      </c>
      <c r="I137" s="1"/>
      <c r="J137" s="124">
        <v>19</v>
      </c>
      <c r="K137" s="224">
        <v>44</v>
      </c>
      <c r="L137">
        <v>2</v>
      </c>
      <c r="M137" s="1">
        <v>128</v>
      </c>
      <c r="S137" s="251"/>
      <c r="T137" s="251"/>
      <c r="U137" s="251"/>
      <c r="V137" s="251"/>
      <c r="W137" s="251"/>
      <c r="X137" s="251"/>
      <c r="Y137" s="297">
        <v>77</v>
      </c>
      <c r="Z137" s="297">
        <v>100581</v>
      </c>
      <c r="AA137" s="251"/>
      <c r="AB137" s="251"/>
      <c r="AC137" s="251"/>
      <c r="AD137" s="251"/>
      <c r="AE137" s="297">
        <v>12</v>
      </c>
      <c r="AF137" s="297">
        <v>295</v>
      </c>
      <c r="AG137" s="251"/>
      <c r="AH137" s="297">
        <v>223</v>
      </c>
      <c r="AI137" s="297">
        <v>63</v>
      </c>
      <c r="AK137" s="297">
        <v>1</v>
      </c>
      <c r="AL137" s="297">
        <v>319</v>
      </c>
    </row>
    <row r="138" spans="2:38" x14ac:dyDescent="0.25">
      <c r="E138" s="251" t="s">
        <v>1038</v>
      </c>
      <c r="F138" s="203" t="s">
        <v>742</v>
      </c>
      <c r="H138" s="4">
        <v>1</v>
      </c>
      <c r="I138" s="1"/>
      <c r="J138" s="124">
        <v>5</v>
      </c>
      <c r="K138" s="224">
        <v>0</v>
      </c>
      <c r="L138" s="92" t="s">
        <v>805</v>
      </c>
      <c r="M138" s="92" t="s">
        <v>793</v>
      </c>
      <c r="S138" s="251"/>
      <c r="T138" s="251"/>
      <c r="U138" s="251"/>
      <c r="V138" s="251"/>
      <c r="W138" s="251"/>
      <c r="X138" s="251"/>
      <c r="Y138" s="251"/>
      <c r="Z138" s="251"/>
      <c r="AA138" s="251"/>
      <c r="AB138" s="251"/>
      <c r="AC138" s="251"/>
      <c r="AD138" s="251"/>
      <c r="AE138" s="297">
        <v>24</v>
      </c>
      <c r="AF138" s="297">
        <v>294</v>
      </c>
      <c r="AG138" s="251"/>
      <c r="AH138" s="297">
        <v>197</v>
      </c>
      <c r="AI138" s="297">
        <v>27</v>
      </c>
      <c r="AK138" s="297">
        <v>1</v>
      </c>
      <c r="AL138" s="297">
        <v>305</v>
      </c>
    </row>
    <row r="139" spans="2:38" x14ac:dyDescent="0.25">
      <c r="E139" s="251" t="s">
        <v>1038</v>
      </c>
      <c r="F139" t="s">
        <v>1049</v>
      </c>
      <c r="K139" s="224">
        <v>1369</v>
      </c>
      <c r="L139">
        <v>1</v>
      </c>
      <c r="M139" s="124">
        <v>2018</v>
      </c>
      <c r="S139" s="251"/>
      <c r="T139" s="251"/>
      <c r="U139" s="251"/>
      <c r="V139" s="251"/>
      <c r="W139" s="251"/>
      <c r="X139" s="251"/>
      <c r="Y139" s="251"/>
      <c r="Z139" s="251"/>
      <c r="AA139" s="251"/>
      <c r="AB139" s="251"/>
      <c r="AC139" s="251"/>
      <c r="AD139" s="251"/>
      <c r="AE139" s="251"/>
      <c r="AF139" s="251"/>
      <c r="AG139" s="251"/>
      <c r="AK139" s="297">
        <v>1</v>
      </c>
      <c r="AL139" s="297">
        <v>302</v>
      </c>
    </row>
    <row r="140" spans="2:38" x14ac:dyDescent="0.25">
      <c r="E140" s="251" t="s">
        <v>1038</v>
      </c>
      <c r="F140" t="s">
        <v>1050</v>
      </c>
      <c r="J140" s="124">
        <v>3</v>
      </c>
      <c r="L140" s="92">
        <v>1</v>
      </c>
      <c r="M140" s="92">
        <v>5</v>
      </c>
      <c r="AK140" s="297">
        <v>1041</v>
      </c>
      <c r="AL140" s="297">
        <v>300</v>
      </c>
    </row>
    <row r="141" spans="2:38" x14ac:dyDescent="0.25">
      <c r="E141" s="251" t="s">
        <v>1038</v>
      </c>
      <c r="F141" s="70" t="s">
        <v>1051</v>
      </c>
      <c r="J141" s="124">
        <v>614</v>
      </c>
      <c r="K141" s="224">
        <v>3853</v>
      </c>
      <c r="L141">
        <v>100005</v>
      </c>
      <c r="M141">
        <v>210097</v>
      </c>
    </row>
    <row r="142" spans="2:38" x14ac:dyDescent="0.25">
      <c r="E142" s="251" t="s">
        <v>1038</v>
      </c>
      <c r="F142" s="70" t="s">
        <v>1052</v>
      </c>
      <c r="J142" s="124">
        <v>815</v>
      </c>
      <c r="K142" s="224">
        <v>3853</v>
      </c>
    </row>
    <row r="143" spans="2:38" x14ac:dyDescent="0.25">
      <c r="E143" s="251" t="s">
        <v>1038</v>
      </c>
      <c r="F143" t="s">
        <v>1053</v>
      </c>
      <c r="K143" s="224">
        <v>1649</v>
      </c>
      <c r="L143">
        <v>9.343</v>
      </c>
      <c r="M143">
        <v>1E-3</v>
      </c>
    </row>
    <row r="144" spans="2:38" x14ac:dyDescent="0.25">
      <c r="E144" s="251" t="s">
        <v>1038</v>
      </c>
      <c r="F144" t="s">
        <v>1054</v>
      </c>
      <c r="J144" s="124">
        <v>82</v>
      </c>
      <c r="L144">
        <v>1</v>
      </c>
      <c r="M144">
        <v>127</v>
      </c>
    </row>
    <row r="145" spans="5:6" x14ac:dyDescent="0.25">
      <c r="E145" s="251" t="s">
        <v>1038</v>
      </c>
      <c r="F145" t="s">
        <v>1055</v>
      </c>
    </row>
    <row r="146" spans="5:6" x14ac:dyDescent="0.25">
      <c r="E146" s="251" t="s">
        <v>1038</v>
      </c>
      <c r="F146" t="s">
        <v>1056</v>
      </c>
    </row>
  </sheetData>
  <sortState xmlns:xlrd2="http://schemas.microsoft.com/office/spreadsheetml/2017/richdata2" ref="T5:U13">
    <sortCondition ref="U5:U13"/>
  </sortState>
  <phoneticPr fontId="52" type="noConversion"/>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5" tint="0.39997558519241921"/>
  </sheetPr>
  <dimension ref="A1:R115"/>
  <sheetViews>
    <sheetView workbookViewId="0">
      <pane ySplit="1" topLeftCell="A2" activePane="bottomLeft" state="frozen"/>
      <selection pane="bottomLeft" activeCell="F16" sqref="F16"/>
    </sheetView>
  </sheetViews>
  <sheetFormatPr defaultRowHeight="10.5" x14ac:dyDescent="0.25"/>
  <cols>
    <col min="1" max="1" width="9.33203125" customWidth="1"/>
    <col min="2" max="2" width="24.6640625" customWidth="1"/>
    <col min="3" max="3" width="11.88671875" customWidth="1"/>
    <col min="4" max="4" width="33.44140625" customWidth="1"/>
    <col min="5" max="5" width="30.33203125" customWidth="1"/>
    <col min="6" max="6" width="29.88671875" style="4" customWidth="1"/>
    <col min="7" max="7" width="8.88671875" bestFit="1" customWidth="1"/>
    <col min="8" max="8" width="17" customWidth="1"/>
    <col min="9" max="9" width="5.5546875" style="1" customWidth="1"/>
    <col min="10" max="10" width="6.44140625" bestFit="1" customWidth="1"/>
    <col min="11" max="14" width="7.21875" customWidth="1"/>
    <col min="15" max="16" width="10.21875" customWidth="1"/>
    <col min="17" max="17" width="6.109375" style="145" customWidth="1"/>
    <col min="18" max="18" width="20.6640625" style="165" customWidth="1"/>
  </cols>
  <sheetData>
    <row r="1" spans="1:18" x14ac:dyDescent="0.25">
      <c r="A1" s="121" t="s">
        <v>635</v>
      </c>
      <c r="B1" s="121" t="s">
        <v>2</v>
      </c>
      <c r="D1" s="121" t="s">
        <v>636</v>
      </c>
      <c r="E1" s="121" t="s">
        <v>437</v>
      </c>
      <c r="F1" s="122" t="s">
        <v>639</v>
      </c>
      <c r="G1" s="121" t="s">
        <v>696</v>
      </c>
      <c r="H1" s="121" t="s">
        <v>642</v>
      </c>
      <c r="I1" s="125" t="s">
        <v>641</v>
      </c>
      <c r="J1" t="s">
        <v>695</v>
      </c>
      <c r="K1" s="128" t="s">
        <v>255</v>
      </c>
      <c r="L1" s="128" t="s">
        <v>97</v>
      </c>
      <c r="M1" s="135" t="s">
        <v>699</v>
      </c>
      <c r="N1" s="128" t="s">
        <v>95</v>
      </c>
      <c r="O1" s="127" t="s">
        <v>692</v>
      </c>
      <c r="P1" s="127" t="s">
        <v>693</v>
      </c>
    </row>
    <row r="2" spans="1:18" ht="13" x14ac:dyDescent="0.3">
      <c r="A2" s="4">
        <v>10909</v>
      </c>
      <c r="B2" s="3" t="s">
        <v>29</v>
      </c>
      <c r="D2" s="138" t="s">
        <v>215</v>
      </c>
      <c r="F2" s="138" t="s">
        <v>215</v>
      </c>
      <c r="G2" s="131">
        <v>10909</v>
      </c>
      <c r="H2" s="161" t="s">
        <v>97</v>
      </c>
      <c r="I2" s="1" t="s">
        <v>697</v>
      </c>
      <c r="J2" s="4">
        <v>10911</v>
      </c>
      <c r="K2" s="4"/>
      <c r="L2" s="4">
        <v>10911</v>
      </c>
      <c r="M2" s="4">
        <v>10911</v>
      </c>
      <c r="N2" s="4">
        <v>10911</v>
      </c>
      <c r="R2" s="166" t="s">
        <v>662</v>
      </c>
    </row>
    <row r="3" spans="1:18" x14ac:dyDescent="0.25">
      <c r="D3" s="150" t="s">
        <v>678</v>
      </c>
      <c r="E3" s="148" t="s">
        <v>689</v>
      </c>
      <c r="I3"/>
      <c r="R3" s="166" t="s">
        <v>663</v>
      </c>
    </row>
    <row r="4" spans="1:18" x14ac:dyDescent="0.25">
      <c r="D4" s="3"/>
      <c r="F4"/>
      <c r="I4"/>
      <c r="R4" s="166"/>
    </row>
    <row r="5" spans="1:18" ht="13" x14ac:dyDescent="0.3">
      <c r="A5" s="4">
        <v>1371536</v>
      </c>
      <c r="B5" s="3" t="s">
        <v>26</v>
      </c>
      <c r="D5" s="138" t="s">
        <v>214</v>
      </c>
      <c r="F5" s="138" t="s">
        <v>214</v>
      </c>
      <c r="G5" s="4">
        <v>1371536</v>
      </c>
      <c r="M5" s="4"/>
      <c r="N5" s="4"/>
      <c r="R5" s="166" t="s">
        <v>664</v>
      </c>
    </row>
    <row r="6" spans="1:18" x14ac:dyDescent="0.25">
      <c r="D6" s="150" t="s">
        <v>679</v>
      </c>
      <c r="E6" s="148" t="s">
        <v>690</v>
      </c>
    </row>
    <row r="7" spans="1:18" ht="11.5" x14ac:dyDescent="0.25">
      <c r="E7" s="140" t="s">
        <v>217</v>
      </c>
      <c r="F7" s="139" t="s">
        <v>216</v>
      </c>
      <c r="G7" s="130">
        <v>3706</v>
      </c>
      <c r="J7" s="4"/>
      <c r="K7" s="4"/>
      <c r="L7" s="130">
        <v>3706</v>
      </c>
    </row>
    <row r="8" spans="1:18" x14ac:dyDescent="0.25">
      <c r="D8" s="150" t="s">
        <v>678</v>
      </c>
      <c r="E8" s="148" t="s">
        <v>687</v>
      </c>
    </row>
    <row r="9" spans="1:18" ht="13" x14ac:dyDescent="0.3">
      <c r="A9" s="4">
        <v>4113</v>
      </c>
      <c r="B9" s="3" t="s">
        <v>5</v>
      </c>
      <c r="D9" s="138" t="s">
        <v>218</v>
      </c>
      <c r="F9" s="138" t="s">
        <v>218</v>
      </c>
      <c r="G9" s="4">
        <v>4113</v>
      </c>
    </row>
    <row r="10" spans="1:18" x14ac:dyDescent="0.25">
      <c r="D10" s="150" t="s">
        <v>678</v>
      </c>
      <c r="E10" s="148" t="s">
        <v>688</v>
      </c>
    </row>
    <row r="11" spans="1:18" ht="11.5" x14ac:dyDescent="0.25">
      <c r="E11" s="140" t="s">
        <v>647</v>
      </c>
      <c r="F11" s="139" t="s">
        <v>219</v>
      </c>
      <c r="G11" s="130">
        <v>624</v>
      </c>
      <c r="J11" s="4">
        <v>624</v>
      </c>
      <c r="K11" s="4"/>
      <c r="L11" s="4">
        <v>624</v>
      </c>
      <c r="M11" s="4">
        <v>624</v>
      </c>
      <c r="N11" s="4">
        <v>624</v>
      </c>
      <c r="R11" s="166" t="s">
        <v>657</v>
      </c>
    </row>
    <row r="13" spans="1:18" x14ac:dyDescent="0.25">
      <c r="A13" s="121"/>
      <c r="B13" s="121" t="s">
        <v>434</v>
      </c>
      <c r="C13" s="121" t="s">
        <v>435</v>
      </c>
      <c r="D13" s="121" t="s">
        <v>436</v>
      </c>
      <c r="E13" s="121" t="s">
        <v>437</v>
      </c>
    </row>
    <row r="14" spans="1:18" x14ac:dyDescent="0.25">
      <c r="F14" s="150"/>
    </row>
    <row r="16" spans="1:18" x14ac:dyDescent="0.25">
      <c r="F16" s="164" t="s">
        <v>532</v>
      </c>
      <c r="G16" s="156">
        <v>1</v>
      </c>
      <c r="H16" s="90" t="s">
        <v>520</v>
      </c>
      <c r="I16"/>
    </row>
    <row r="17" spans="2:18" x14ac:dyDescent="0.25">
      <c r="F17" s="126"/>
    </row>
    <row r="18" spans="2:18" ht="13" x14ac:dyDescent="0.3">
      <c r="B18" t="s">
        <v>254</v>
      </c>
      <c r="C18" s="38" t="s">
        <v>424</v>
      </c>
      <c r="D18" s="123" t="s">
        <v>425</v>
      </c>
      <c r="E18" s="137" t="s">
        <v>426</v>
      </c>
      <c r="F18" s="123" t="s">
        <v>427</v>
      </c>
      <c r="G18" s="156">
        <v>14111</v>
      </c>
    </row>
    <row r="19" spans="2:18" x14ac:dyDescent="0.25">
      <c r="D19" s="150" t="s">
        <v>588</v>
      </c>
    </row>
    <row r="20" spans="2:18" x14ac:dyDescent="0.25">
      <c r="D20" s="142" t="s">
        <v>735</v>
      </c>
      <c r="E20" s="126" t="s">
        <v>644</v>
      </c>
      <c r="H20" t="s">
        <v>487</v>
      </c>
    </row>
    <row r="21" spans="2:18" x14ac:dyDescent="0.25">
      <c r="E21" s="126"/>
    </row>
    <row r="22" spans="2:18" x14ac:dyDescent="0.25">
      <c r="E22" s="126" t="s">
        <v>590</v>
      </c>
      <c r="F22" s="3" t="s">
        <v>588</v>
      </c>
    </row>
    <row r="23" spans="2:18" x14ac:dyDescent="0.25">
      <c r="E23" s="126" t="s">
        <v>589</v>
      </c>
    </row>
    <row r="25" spans="2:18" x14ac:dyDescent="0.25">
      <c r="D25" s="3"/>
      <c r="F25"/>
      <c r="I25"/>
    </row>
    <row r="26" spans="2:18" ht="13" x14ac:dyDescent="0.3">
      <c r="D26" s="123" t="s">
        <v>428</v>
      </c>
      <c r="E26" s="137" t="s">
        <v>429</v>
      </c>
      <c r="F26" s="123" t="s">
        <v>430</v>
      </c>
      <c r="G26" s="156">
        <v>274857</v>
      </c>
      <c r="H26" s="159" t="s">
        <v>503</v>
      </c>
      <c r="J26" s="4">
        <v>534</v>
      </c>
      <c r="R26" s="166" t="s">
        <v>658</v>
      </c>
    </row>
    <row r="27" spans="2:18" x14ac:dyDescent="0.25">
      <c r="D27" s="143" t="s">
        <v>705</v>
      </c>
      <c r="E27" s="141" t="s">
        <v>649</v>
      </c>
      <c r="H27" s="160" t="s">
        <v>490</v>
      </c>
      <c r="J27" s="4">
        <v>9153</v>
      </c>
      <c r="R27" s="166" t="s">
        <v>659</v>
      </c>
    </row>
    <row r="28" spans="2:18" x14ac:dyDescent="0.25">
      <c r="D28" s="150" t="s">
        <v>588</v>
      </c>
      <c r="E28" s="141" t="s">
        <v>591</v>
      </c>
      <c r="H28" s="75" t="s">
        <v>505</v>
      </c>
      <c r="J28" s="4">
        <v>1210</v>
      </c>
    </row>
    <row r="29" spans="2:18" x14ac:dyDescent="0.25">
      <c r="D29" s="157"/>
      <c r="H29" s="41" t="s">
        <v>504</v>
      </c>
      <c r="O29" t="s">
        <v>547</v>
      </c>
      <c r="P29" s="9">
        <v>43521</v>
      </c>
    </row>
    <row r="30" spans="2:18" x14ac:dyDescent="0.25">
      <c r="D30" s="157"/>
      <c r="H30" s="158" t="s">
        <v>487</v>
      </c>
      <c r="J30" s="4">
        <v>12989</v>
      </c>
    </row>
    <row r="31" spans="2:18" x14ac:dyDescent="0.25">
      <c r="D31" s="3"/>
      <c r="F31"/>
      <c r="I31"/>
      <c r="R31" s="166" t="s">
        <v>660</v>
      </c>
    </row>
    <row r="32" spans="2:18" x14ac:dyDescent="0.25">
      <c r="D32" s="3"/>
      <c r="F32"/>
      <c r="I32"/>
      <c r="R32" s="166"/>
    </row>
    <row r="33" spans="4:18" ht="13" x14ac:dyDescent="0.3">
      <c r="D33" s="123" t="s">
        <v>431</v>
      </c>
      <c r="E33" s="137" t="s">
        <v>432</v>
      </c>
      <c r="F33" s="123" t="s">
        <v>433</v>
      </c>
      <c r="G33" s="156">
        <v>79096</v>
      </c>
      <c r="H33" s="159" t="s">
        <v>503</v>
      </c>
      <c r="J33" s="1">
        <v>533</v>
      </c>
      <c r="R33" s="166" t="s">
        <v>661</v>
      </c>
    </row>
    <row r="34" spans="4:18" x14ac:dyDescent="0.25">
      <c r="D34" s="150" t="s">
        <v>588</v>
      </c>
      <c r="E34" s="141" t="s">
        <v>685</v>
      </c>
      <c r="H34" s="163" t="s">
        <v>487</v>
      </c>
      <c r="J34" s="4">
        <v>12989</v>
      </c>
    </row>
    <row r="35" spans="4:18" x14ac:dyDescent="0.25">
      <c r="D35" s="3"/>
      <c r="F35"/>
    </row>
    <row r="36" spans="4:18" x14ac:dyDescent="0.25">
      <c r="D36" s="3"/>
      <c r="F36"/>
      <c r="I36"/>
    </row>
    <row r="37" spans="4:18" x14ac:dyDescent="0.25">
      <c r="D37" s="3"/>
      <c r="F37"/>
      <c r="I37"/>
    </row>
    <row r="38" spans="4:18" x14ac:dyDescent="0.25">
      <c r="F38"/>
      <c r="I38"/>
    </row>
    <row r="39" spans="4:18" x14ac:dyDescent="0.25">
      <c r="E39" s="4"/>
      <c r="Q39"/>
    </row>
    <row r="40" spans="4:18" x14ac:dyDescent="0.25">
      <c r="E40" s="126" t="s">
        <v>668</v>
      </c>
    </row>
    <row r="41" spans="4:18" x14ac:dyDescent="0.25">
      <c r="E41" s="126" t="s">
        <v>669</v>
      </c>
    </row>
    <row r="42" spans="4:18" x14ac:dyDescent="0.25">
      <c r="E42" s="147" t="s">
        <v>670</v>
      </c>
    </row>
    <row r="43" spans="4:18" x14ac:dyDescent="0.25">
      <c r="E43" s="126" t="s">
        <v>671</v>
      </c>
    </row>
    <row r="44" spans="4:18" x14ac:dyDescent="0.25">
      <c r="E44" s="4"/>
    </row>
    <row r="45" spans="4:18" x14ac:dyDescent="0.25">
      <c r="F45"/>
      <c r="G45" s="4" t="s">
        <v>635</v>
      </c>
      <c r="J45" t="s">
        <v>695</v>
      </c>
      <c r="K45" s="128" t="s">
        <v>255</v>
      </c>
      <c r="L45" s="128" t="s">
        <v>97</v>
      </c>
      <c r="M45" s="135" t="s">
        <v>699</v>
      </c>
      <c r="N45" s="128" t="s">
        <v>95</v>
      </c>
      <c r="O45" s="127" t="s">
        <v>692</v>
      </c>
      <c r="P45" s="127" t="s">
        <v>693</v>
      </c>
    </row>
    <row r="46" spans="4:18" ht="11.5" x14ac:dyDescent="0.25">
      <c r="D46" s="139" t="s">
        <v>219</v>
      </c>
      <c r="F46"/>
      <c r="G46" s="130"/>
    </row>
    <row r="47" spans="4:18" ht="11.5" x14ac:dyDescent="0.25">
      <c r="D47" s="139" t="s">
        <v>216</v>
      </c>
      <c r="F47"/>
      <c r="G47" s="130"/>
    </row>
    <row r="48" spans="4:18" ht="13" x14ac:dyDescent="0.3">
      <c r="D48" s="138" t="s">
        <v>215</v>
      </c>
      <c r="E48" s="137" t="s">
        <v>221</v>
      </c>
      <c r="F48" s="3" t="s">
        <v>220</v>
      </c>
      <c r="G48" s="131">
        <v>9915</v>
      </c>
      <c r="H48" s="161" t="s">
        <v>97</v>
      </c>
      <c r="I48" s="1" t="s">
        <v>697</v>
      </c>
      <c r="L48" s="124">
        <v>9915</v>
      </c>
      <c r="M48" s="4">
        <v>9915</v>
      </c>
      <c r="R48" s="166" t="s">
        <v>655</v>
      </c>
    </row>
    <row r="49" spans="3:18" ht="11.5" x14ac:dyDescent="0.25">
      <c r="C49" s="149"/>
      <c r="D49" s="150" t="s">
        <v>678</v>
      </c>
      <c r="E49" s="148" t="s">
        <v>686</v>
      </c>
      <c r="F49"/>
      <c r="G49" s="131"/>
      <c r="R49" s="166" t="s">
        <v>656</v>
      </c>
    </row>
    <row r="50" spans="3:18" ht="11.5" x14ac:dyDescent="0.25">
      <c r="F50"/>
      <c r="G50" s="131"/>
    </row>
    <row r="52" spans="3:18" ht="15" x14ac:dyDescent="0.3">
      <c r="D52" s="4"/>
      <c r="F52" s="129" t="s">
        <v>247</v>
      </c>
      <c r="G52" s="131">
        <v>1265</v>
      </c>
      <c r="H52" s="162" t="s">
        <v>255</v>
      </c>
      <c r="I52" s="1" t="s">
        <v>697</v>
      </c>
      <c r="K52" s="124">
        <v>1265</v>
      </c>
      <c r="R52" s="166" t="s">
        <v>653</v>
      </c>
    </row>
    <row r="53" spans="3:18" x14ac:dyDescent="0.25">
      <c r="D53" s="3" t="s">
        <v>680</v>
      </c>
      <c r="E53" s="141" t="s">
        <v>652</v>
      </c>
    </row>
    <row r="55" spans="3:18" ht="11.5" x14ac:dyDescent="0.25">
      <c r="D55" s="126" t="s">
        <v>681</v>
      </c>
      <c r="E55" s="140" t="s">
        <v>651</v>
      </c>
      <c r="F55" s="3" t="s">
        <v>680</v>
      </c>
      <c r="G55" s="131">
        <v>1252</v>
      </c>
      <c r="H55" t="s">
        <v>97</v>
      </c>
      <c r="L55" s="4">
        <v>1252</v>
      </c>
    </row>
    <row r="56" spans="3:18" x14ac:dyDescent="0.25">
      <c r="D56" s="126" t="s">
        <v>682</v>
      </c>
    </row>
    <row r="57" spans="3:18" x14ac:dyDescent="0.25">
      <c r="D57" s="126" t="s">
        <v>683</v>
      </c>
      <c r="F57" s="40"/>
      <c r="H57" s="66"/>
      <c r="I57" s="113"/>
      <c r="J57" s="1"/>
      <c r="K57" s="1"/>
      <c r="L57" s="1"/>
      <c r="M57" s="95"/>
      <c r="N57" s="1"/>
      <c r="Q57" s="146"/>
    </row>
    <row r="58" spans="3:18" x14ac:dyDescent="0.25">
      <c r="F58" s="126" t="s">
        <v>683</v>
      </c>
      <c r="G58">
        <v>78</v>
      </c>
      <c r="H58" t="s">
        <v>703</v>
      </c>
      <c r="I58" s="1" t="s">
        <v>702</v>
      </c>
      <c r="J58">
        <v>78</v>
      </c>
    </row>
    <row r="59" spans="3:18" x14ac:dyDescent="0.25">
      <c r="F59" s="40"/>
      <c r="J59" s="1"/>
      <c r="K59" s="1"/>
      <c r="L59" s="1"/>
      <c r="M59" s="4"/>
      <c r="N59" s="1"/>
      <c r="Q59" s="146"/>
    </row>
    <row r="60" spans="3:18" x14ac:dyDescent="0.25">
      <c r="E60" s="126" t="s">
        <v>666</v>
      </c>
      <c r="Q60"/>
    </row>
    <row r="61" spans="3:18" x14ac:dyDescent="0.25">
      <c r="E61" s="126" t="s">
        <v>667</v>
      </c>
      <c r="Q61"/>
    </row>
    <row r="63" spans="3:18" ht="13" x14ac:dyDescent="0.3">
      <c r="F63" s="171" t="s">
        <v>737</v>
      </c>
      <c r="G63" s="131">
        <v>64759</v>
      </c>
      <c r="H63" s="172" t="s">
        <v>738</v>
      </c>
      <c r="J63">
        <v>64759</v>
      </c>
    </row>
    <row r="66" spans="2:18" ht="13" x14ac:dyDescent="0.3">
      <c r="F66" s="171" t="s">
        <v>739</v>
      </c>
      <c r="G66" s="131">
        <v>191920</v>
      </c>
    </row>
    <row r="73" spans="2:18" ht="11" thickBot="1" x14ac:dyDescent="0.3">
      <c r="B73" s="167"/>
      <c r="C73" s="167"/>
      <c r="D73" s="167"/>
      <c r="E73" s="167"/>
      <c r="F73" s="167"/>
      <c r="G73" s="167"/>
      <c r="H73" s="167"/>
      <c r="I73" s="167"/>
      <c r="J73" s="167"/>
      <c r="K73" s="167"/>
      <c r="L73" s="167"/>
      <c r="M73" s="167"/>
      <c r="N73" s="167"/>
      <c r="O73" s="167"/>
      <c r="P73" s="167"/>
      <c r="Q73" s="168"/>
      <c r="R73" s="169"/>
    </row>
    <row r="74" spans="2:18" ht="11" thickTop="1" x14ac:dyDescent="0.25"/>
    <row r="75" spans="2:18" ht="12" x14ac:dyDescent="0.3">
      <c r="B75" t="s">
        <v>736</v>
      </c>
      <c r="E75" s="136" t="s">
        <v>427</v>
      </c>
      <c r="F75" s="170" t="s">
        <v>675</v>
      </c>
      <c r="G75" s="131">
        <v>14111</v>
      </c>
    </row>
    <row r="76" spans="2:18" x14ac:dyDescent="0.25">
      <c r="D76" s="92" t="s">
        <v>427</v>
      </c>
      <c r="E76" s="126" t="s">
        <v>674</v>
      </c>
      <c r="H76" t="s">
        <v>512</v>
      </c>
    </row>
    <row r="77" spans="2:18" x14ac:dyDescent="0.25">
      <c r="D77" s="92" t="s">
        <v>430</v>
      </c>
      <c r="E77" s="126" t="s">
        <v>673</v>
      </c>
      <c r="F77"/>
      <c r="H77" t="s">
        <v>487</v>
      </c>
      <c r="Q77"/>
    </row>
    <row r="78" spans="2:18" x14ac:dyDescent="0.25">
      <c r="D78" s="92" t="s">
        <v>433</v>
      </c>
      <c r="E78" s="126" t="s">
        <v>672</v>
      </c>
      <c r="H78" t="s">
        <v>487</v>
      </c>
    </row>
    <row r="80" spans="2:18" ht="12.5" x14ac:dyDescent="0.25">
      <c r="F80" s="129" t="s">
        <v>529</v>
      </c>
      <c r="G80" s="124">
        <v>379</v>
      </c>
      <c r="H80" s="132" t="s">
        <v>36</v>
      </c>
      <c r="I80" s="1" t="s">
        <v>698</v>
      </c>
      <c r="J80" s="124">
        <v>379</v>
      </c>
      <c r="M80" s="4">
        <v>279</v>
      </c>
    </row>
    <row r="81" spans="2:18" x14ac:dyDescent="0.25">
      <c r="F81"/>
      <c r="H81" s="40" t="s">
        <v>244</v>
      </c>
      <c r="J81" s="4">
        <v>321</v>
      </c>
    </row>
    <row r="82" spans="2:18" x14ac:dyDescent="0.25">
      <c r="F82"/>
      <c r="H82" s="40" t="s">
        <v>236</v>
      </c>
      <c r="J82" s="4">
        <v>5</v>
      </c>
    </row>
    <row r="83" spans="2:18" x14ac:dyDescent="0.25">
      <c r="F83"/>
      <c r="H83" s="132" t="s">
        <v>235</v>
      </c>
      <c r="J83" s="4">
        <v>64</v>
      </c>
    </row>
    <row r="84" spans="2:18" x14ac:dyDescent="0.25">
      <c r="F84"/>
      <c r="H84" s="40"/>
    </row>
    <row r="87" spans="2:18" ht="11" thickBot="1" x14ac:dyDescent="0.3">
      <c r="B87" s="167"/>
      <c r="C87" s="167"/>
      <c r="D87" s="167"/>
      <c r="E87" s="167"/>
      <c r="F87" s="167"/>
      <c r="G87" s="167"/>
      <c r="H87" s="167"/>
      <c r="I87" s="167"/>
      <c r="J87" s="167"/>
      <c r="K87" s="167"/>
      <c r="L87" s="167"/>
      <c r="M87" s="167"/>
      <c r="N87" s="167"/>
      <c r="O87" s="167"/>
      <c r="P87" s="167"/>
      <c r="Q87" s="168"/>
      <c r="R87" s="169"/>
    </row>
    <row r="88" spans="2:18" ht="11" thickTop="1" x14ac:dyDescent="0.25"/>
    <row r="89" spans="2:18" ht="13" x14ac:dyDescent="0.3">
      <c r="F89" s="123" t="s">
        <v>246</v>
      </c>
      <c r="G89">
        <v>100</v>
      </c>
      <c r="I89"/>
    </row>
    <row r="91" spans="2:18" ht="13" x14ac:dyDescent="0.3">
      <c r="D91" s="138" t="s">
        <v>214</v>
      </c>
      <c r="E91" s="137" t="s">
        <v>691</v>
      </c>
    </row>
    <row r="92" spans="2:18" x14ac:dyDescent="0.25">
      <c r="E92" s="137" t="s">
        <v>646</v>
      </c>
      <c r="R92" s="166" t="s">
        <v>650</v>
      </c>
    </row>
    <row r="93" spans="2:18" ht="14" x14ac:dyDescent="0.3">
      <c r="B93" s="10" t="s">
        <v>245</v>
      </c>
      <c r="D93" t="s">
        <v>246</v>
      </c>
      <c r="E93" s="137" t="s">
        <v>645</v>
      </c>
      <c r="F93" s="129" t="s">
        <v>248</v>
      </c>
      <c r="G93" s="131">
        <v>192298</v>
      </c>
      <c r="H93" s="133" t="s">
        <v>255</v>
      </c>
      <c r="I93" s="1" t="s">
        <v>697</v>
      </c>
      <c r="K93" s="95">
        <v>1079</v>
      </c>
      <c r="L93" s="1" t="s">
        <v>543</v>
      </c>
      <c r="N93" s="1"/>
      <c r="Q93" s="144" t="s">
        <v>694</v>
      </c>
      <c r="R93" s="166" t="s">
        <v>654</v>
      </c>
    </row>
    <row r="94" spans="2:18" ht="11.5" x14ac:dyDescent="0.25">
      <c r="D94" s="143" t="s">
        <v>704</v>
      </c>
      <c r="E94" s="141" t="s">
        <v>648</v>
      </c>
      <c r="H94" s="134" t="s">
        <v>457</v>
      </c>
      <c r="I94" s="1" t="s">
        <v>438</v>
      </c>
      <c r="J94" s="4">
        <v>2005</v>
      </c>
      <c r="K94" s="1"/>
      <c r="L94" s="1"/>
      <c r="N94" s="1"/>
      <c r="O94" s="9">
        <v>26899</v>
      </c>
      <c r="P94" s="9">
        <v>43507</v>
      </c>
      <c r="Q94" s="146"/>
    </row>
    <row r="95" spans="2:18" x14ac:dyDescent="0.25">
      <c r="D95" s="126" t="s">
        <v>665</v>
      </c>
      <c r="E95" s="126" t="s">
        <v>684</v>
      </c>
    </row>
    <row r="97" spans="5:16" ht="12.5" x14ac:dyDescent="0.25">
      <c r="F97" s="129" t="s">
        <v>530</v>
      </c>
      <c r="G97" s="131">
        <v>2736</v>
      </c>
      <c r="H97" s="61" t="s">
        <v>252</v>
      </c>
      <c r="I97" s="1" t="s">
        <v>438</v>
      </c>
      <c r="J97" s="4">
        <v>2736</v>
      </c>
      <c r="L97" s="1" t="s">
        <v>523</v>
      </c>
      <c r="O97" s="9">
        <v>24460</v>
      </c>
      <c r="P97" s="9">
        <v>43605</v>
      </c>
    </row>
    <row r="98" spans="5:16" x14ac:dyDescent="0.25">
      <c r="H98" s="40" t="s">
        <v>249</v>
      </c>
      <c r="I98" s="1" t="s">
        <v>438</v>
      </c>
      <c r="J98" s="4">
        <v>2736</v>
      </c>
      <c r="L98" s="1" t="s">
        <v>533</v>
      </c>
      <c r="O98" s="9">
        <v>24453</v>
      </c>
      <c r="P98" s="9">
        <v>43598</v>
      </c>
    </row>
    <row r="100" spans="5:16" ht="12.5" x14ac:dyDescent="0.25">
      <c r="F100" s="129" t="s">
        <v>643</v>
      </c>
      <c r="G100">
        <v>102</v>
      </c>
      <c r="H100" t="s">
        <v>700</v>
      </c>
      <c r="I100" s="1" t="s">
        <v>438</v>
      </c>
      <c r="O100" s="9">
        <v>33970</v>
      </c>
      <c r="P100" s="9">
        <v>43191</v>
      </c>
    </row>
    <row r="101" spans="5:16" x14ac:dyDescent="0.25">
      <c r="F101" s="126"/>
      <c r="G101">
        <v>102</v>
      </c>
      <c r="H101" s="9" t="s">
        <v>701</v>
      </c>
      <c r="I101" s="1" t="s">
        <v>438</v>
      </c>
      <c r="O101" s="9"/>
    </row>
    <row r="102" spans="5:16" x14ac:dyDescent="0.25">
      <c r="F102" s="126"/>
      <c r="O102" s="9"/>
    </row>
    <row r="103" spans="5:16" x14ac:dyDescent="0.25">
      <c r="E103" s="126" t="s">
        <v>676</v>
      </c>
    </row>
    <row r="104" spans="5:16" x14ac:dyDescent="0.25">
      <c r="E104" s="126" t="s">
        <v>677</v>
      </c>
      <c r="F104" s="126"/>
    </row>
    <row r="114" spans="5:5" x14ac:dyDescent="0.25">
      <c r="E114" s="126"/>
    </row>
    <row r="115" spans="5:5" x14ac:dyDescent="0.25">
      <c r="E115" s="126"/>
    </row>
  </sheetData>
  <hyperlinks>
    <hyperlink ref="B93" r:id="rId1" xr:uid="{D231C664-C87B-4768-8E5F-F8A84CEF1061}"/>
  </hyperlinks>
  <pageMargins left="0.7" right="0.7" top="0.75" bottom="0.75" header="0.3" footer="0.3"/>
  <pageSetup orientation="portrait"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E15488-AF58-4255-A52E-5201280F8821}">
  <sheetPr>
    <tabColor rgb="FF92D050"/>
  </sheetPr>
  <dimension ref="A1:AD438"/>
  <sheetViews>
    <sheetView zoomScale="110" zoomScaleNormal="110" workbookViewId="0">
      <pane ySplit="1" topLeftCell="A69" activePane="bottomLeft" state="frozen"/>
      <selection pane="bottomLeft" activeCell="H183" sqref="H183"/>
    </sheetView>
  </sheetViews>
  <sheetFormatPr defaultRowHeight="10" x14ac:dyDescent="0.2"/>
  <cols>
    <col min="1" max="1" width="4.109375" style="2" bestFit="1" customWidth="1"/>
    <col min="2" max="2" width="14.21875" customWidth="1"/>
    <col min="3" max="3" width="9.44140625" style="5" bestFit="1" customWidth="1"/>
    <col min="4" max="4" width="26.109375" customWidth="1"/>
    <col min="5" max="5" width="20.44140625" bestFit="1" customWidth="1"/>
    <col min="6" max="6" width="7" customWidth="1"/>
    <col min="7" max="7" width="5.21875" style="4" customWidth="1"/>
    <col min="8" max="8" width="5" style="1" customWidth="1"/>
    <col min="9" max="9" width="3.21875" style="1" customWidth="1"/>
    <col min="10" max="10" width="7" style="4" customWidth="1"/>
    <col min="11" max="11" width="7.6640625" style="98" bestFit="1" customWidth="1"/>
    <col min="12" max="12" width="13.5546875" customWidth="1"/>
    <col min="13" max="13" width="13.44140625" customWidth="1"/>
    <col min="14" max="14" width="7.21875" style="4" bestFit="1" customWidth="1"/>
    <col min="15" max="15" width="4" style="1" customWidth="1"/>
    <col min="16" max="16" width="4.44140625" bestFit="1" customWidth="1"/>
    <col min="17" max="17" width="11.44140625" customWidth="1"/>
    <col min="20" max="20" width="15" customWidth="1"/>
    <col min="21" max="21" width="11.6640625" customWidth="1"/>
    <col min="23" max="23" width="11.6640625" customWidth="1"/>
    <col min="24" max="24" width="10.88671875" customWidth="1"/>
    <col min="25" max="25" width="13.88671875" customWidth="1"/>
    <col min="29" max="29" width="18.44140625" customWidth="1"/>
  </cols>
  <sheetData>
    <row r="1" spans="1:17" x14ac:dyDescent="0.2">
      <c r="A1" s="2" t="s">
        <v>521</v>
      </c>
      <c r="B1" s="45" t="s">
        <v>537</v>
      </c>
      <c r="C1" s="57" t="s">
        <v>531</v>
      </c>
      <c r="D1" s="39" t="s">
        <v>522</v>
      </c>
      <c r="E1" s="42" t="s">
        <v>439</v>
      </c>
      <c r="F1" s="42" t="s">
        <v>188</v>
      </c>
      <c r="G1" s="78" t="s">
        <v>3</v>
      </c>
      <c r="H1" s="46" t="s">
        <v>526</v>
      </c>
      <c r="I1" s="46" t="s">
        <v>525</v>
      </c>
      <c r="J1" s="175" t="s">
        <v>192</v>
      </c>
      <c r="K1" s="176" t="s">
        <v>189</v>
      </c>
      <c r="L1" s="46" t="s">
        <v>190</v>
      </c>
      <c r="M1" s="46" t="s">
        <v>191</v>
      </c>
      <c r="N1" s="91" t="s">
        <v>544</v>
      </c>
      <c r="O1" s="1" t="s">
        <v>538</v>
      </c>
      <c r="P1" s="46" t="s">
        <v>541</v>
      </c>
      <c r="Q1" s="46" t="s">
        <v>540</v>
      </c>
    </row>
    <row r="4" spans="1:17" ht="15" x14ac:dyDescent="0.3">
      <c r="A4" s="2">
        <v>101</v>
      </c>
      <c r="C4" s="56">
        <v>1265</v>
      </c>
      <c r="D4" s="3" t="s">
        <v>247</v>
      </c>
      <c r="E4" s="107" t="s">
        <v>255</v>
      </c>
      <c r="F4" s="43" t="s">
        <v>440</v>
      </c>
      <c r="G4" s="80">
        <v>12</v>
      </c>
      <c r="H4" s="59" t="s">
        <v>523</v>
      </c>
      <c r="I4" s="52" t="s">
        <v>528</v>
      </c>
      <c r="J4" s="95">
        <v>1265</v>
      </c>
      <c r="L4" s="92" t="s">
        <v>281</v>
      </c>
      <c r="M4" s="92" t="s">
        <v>421</v>
      </c>
      <c r="O4" s="1" t="s">
        <v>539</v>
      </c>
    </row>
    <row r="5" spans="1:17" ht="10.5" x14ac:dyDescent="0.25">
      <c r="A5" s="2">
        <v>105</v>
      </c>
      <c r="D5" t="s">
        <v>247</v>
      </c>
      <c r="E5" s="72" t="s">
        <v>256</v>
      </c>
      <c r="F5" s="47" t="s">
        <v>440</v>
      </c>
      <c r="G5" s="81">
        <v>50</v>
      </c>
      <c r="H5" s="60" t="s">
        <v>533</v>
      </c>
      <c r="I5" s="48" t="s">
        <v>528</v>
      </c>
      <c r="O5" s="1" t="s">
        <v>539</v>
      </c>
    </row>
    <row r="6" spans="1:17" ht="10.5" x14ac:dyDescent="0.25">
      <c r="A6" s="2">
        <v>111</v>
      </c>
      <c r="D6" t="s">
        <v>247</v>
      </c>
      <c r="E6" s="70" t="s">
        <v>97</v>
      </c>
      <c r="F6" s="47" t="s">
        <v>440</v>
      </c>
      <c r="G6" s="81">
        <v>12</v>
      </c>
      <c r="H6" s="60" t="s">
        <v>535</v>
      </c>
      <c r="I6" s="48" t="s">
        <v>528</v>
      </c>
      <c r="L6" s="1" t="s">
        <v>418</v>
      </c>
      <c r="M6" s="1" t="s">
        <v>100</v>
      </c>
      <c r="O6" s="1" t="s">
        <v>539</v>
      </c>
    </row>
    <row r="7" spans="1:17" x14ac:dyDescent="0.2">
      <c r="A7" s="2">
        <v>112</v>
      </c>
      <c r="D7" t="s">
        <v>247</v>
      </c>
      <c r="E7" s="69" t="s">
        <v>96</v>
      </c>
      <c r="F7" s="40" t="s">
        <v>440</v>
      </c>
      <c r="G7" s="79">
        <v>50</v>
      </c>
      <c r="H7" s="1" t="s">
        <v>637</v>
      </c>
      <c r="L7" t="s">
        <v>638</v>
      </c>
      <c r="O7" s="1" t="s">
        <v>539</v>
      </c>
    </row>
    <row r="8" spans="1:17" x14ac:dyDescent="0.2">
      <c r="A8" s="2">
        <v>113</v>
      </c>
      <c r="D8" t="s">
        <v>247</v>
      </c>
      <c r="E8" s="90" t="s">
        <v>447</v>
      </c>
      <c r="F8" s="40" t="s">
        <v>440</v>
      </c>
      <c r="G8" s="79">
        <v>3</v>
      </c>
      <c r="K8" s="98">
        <v>20</v>
      </c>
    </row>
    <row r="9" spans="1:17" x14ac:dyDescent="0.2">
      <c r="A9" s="2">
        <v>114</v>
      </c>
      <c r="D9" t="s">
        <v>247</v>
      </c>
      <c r="E9" s="90" t="s">
        <v>270</v>
      </c>
      <c r="F9" s="40" t="s">
        <v>438</v>
      </c>
      <c r="G9" s="79">
        <v>8</v>
      </c>
      <c r="K9" s="98">
        <v>28</v>
      </c>
      <c r="L9" t="s">
        <v>542</v>
      </c>
      <c r="M9" s="9">
        <v>36746</v>
      </c>
    </row>
    <row r="10" spans="1:17" ht="10.5" x14ac:dyDescent="0.25">
      <c r="A10" s="2">
        <v>115</v>
      </c>
      <c r="D10" t="s">
        <v>247</v>
      </c>
      <c r="E10" s="41" t="s">
        <v>448</v>
      </c>
      <c r="F10" s="40" t="s">
        <v>443</v>
      </c>
      <c r="G10" s="79">
        <v>2</v>
      </c>
      <c r="K10" s="98">
        <v>11</v>
      </c>
      <c r="L10" s="92">
        <v>1877</v>
      </c>
      <c r="M10" s="92">
        <v>2016</v>
      </c>
    </row>
    <row r="11" spans="1:17" ht="10.5" x14ac:dyDescent="0.25">
      <c r="A11" s="2">
        <v>103</v>
      </c>
      <c r="D11" t="s">
        <v>247</v>
      </c>
      <c r="E11" s="41" t="s">
        <v>422</v>
      </c>
      <c r="F11" s="40" t="s">
        <v>441</v>
      </c>
      <c r="G11" s="79">
        <v>1</v>
      </c>
      <c r="J11" s="4">
        <v>9</v>
      </c>
      <c r="L11" s="97">
        <v>1</v>
      </c>
      <c r="M11" s="97">
        <v>9</v>
      </c>
      <c r="O11" s="1" t="s">
        <v>539</v>
      </c>
    </row>
    <row r="12" spans="1:17" x14ac:dyDescent="0.2">
      <c r="A12" s="2">
        <v>104</v>
      </c>
      <c r="D12" t="s">
        <v>247</v>
      </c>
      <c r="E12" s="41" t="s">
        <v>411</v>
      </c>
      <c r="F12" s="40" t="s">
        <v>442</v>
      </c>
      <c r="G12" s="79">
        <v>8</v>
      </c>
      <c r="L12">
        <v>0</v>
      </c>
      <c r="M12" s="86">
        <v>6749.8</v>
      </c>
      <c r="P12" t="s">
        <v>541</v>
      </c>
    </row>
    <row r="13" spans="1:17" x14ac:dyDescent="0.2">
      <c r="A13" s="2">
        <v>129</v>
      </c>
      <c r="D13" t="s">
        <v>247</v>
      </c>
      <c r="E13" s="41" t="s">
        <v>453</v>
      </c>
      <c r="F13" s="40" t="s">
        <v>440</v>
      </c>
      <c r="G13" s="79">
        <v>12</v>
      </c>
    </row>
    <row r="14" spans="1:17" x14ac:dyDescent="0.2">
      <c r="A14" s="2">
        <v>109</v>
      </c>
      <c r="D14" t="s">
        <v>247</v>
      </c>
      <c r="E14" s="41" t="s">
        <v>259</v>
      </c>
      <c r="F14" s="40" t="s">
        <v>446</v>
      </c>
      <c r="G14" s="79">
        <v>4</v>
      </c>
      <c r="K14" s="98">
        <v>640</v>
      </c>
      <c r="P14" t="s">
        <v>541</v>
      </c>
    </row>
    <row r="15" spans="1:17" x14ac:dyDescent="0.2">
      <c r="A15" s="2">
        <v>130</v>
      </c>
      <c r="D15" t="s">
        <v>247</v>
      </c>
      <c r="E15" s="44" t="s">
        <v>454</v>
      </c>
      <c r="F15" s="40" t="s">
        <v>443</v>
      </c>
      <c r="G15" s="79">
        <v>2</v>
      </c>
    </row>
    <row r="16" spans="1:17" x14ac:dyDescent="0.2">
      <c r="A16" s="2">
        <v>132</v>
      </c>
      <c r="D16" t="s">
        <v>247</v>
      </c>
      <c r="E16" s="41" t="s">
        <v>456</v>
      </c>
      <c r="F16" s="40" t="s">
        <v>443</v>
      </c>
      <c r="G16" s="79">
        <v>2</v>
      </c>
    </row>
    <row r="17" spans="1:16" x14ac:dyDescent="0.2">
      <c r="A17" s="2">
        <v>108</v>
      </c>
      <c r="D17" t="s">
        <v>247</v>
      </c>
      <c r="E17" s="41" t="s">
        <v>445</v>
      </c>
      <c r="F17" s="40" t="s">
        <v>441</v>
      </c>
      <c r="G17" s="79">
        <v>1</v>
      </c>
      <c r="P17" t="s">
        <v>541</v>
      </c>
    </row>
    <row r="18" spans="1:16" x14ac:dyDescent="0.2">
      <c r="A18" s="2">
        <v>107</v>
      </c>
      <c r="D18" t="s">
        <v>247</v>
      </c>
      <c r="E18" s="41" t="s">
        <v>444</v>
      </c>
      <c r="F18" s="40" t="s">
        <v>441</v>
      </c>
      <c r="G18" s="79">
        <v>1</v>
      </c>
      <c r="K18" s="98">
        <v>881</v>
      </c>
      <c r="P18" t="s">
        <v>541</v>
      </c>
    </row>
    <row r="19" spans="1:16" x14ac:dyDescent="0.2">
      <c r="A19" s="2">
        <v>106</v>
      </c>
      <c r="D19" t="s">
        <v>247</v>
      </c>
      <c r="E19" s="41" t="s">
        <v>260</v>
      </c>
      <c r="F19" s="40" t="s">
        <v>443</v>
      </c>
      <c r="G19" s="79">
        <v>2</v>
      </c>
      <c r="K19" s="98">
        <v>112</v>
      </c>
      <c r="P19" t="s">
        <v>541</v>
      </c>
    </row>
    <row r="20" spans="1:16" x14ac:dyDescent="0.2">
      <c r="A20" s="2">
        <v>116</v>
      </c>
      <c r="D20" t="s">
        <v>247</v>
      </c>
      <c r="E20" s="41" t="s">
        <v>261</v>
      </c>
      <c r="F20" s="40" t="s">
        <v>443</v>
      </c>
      <c r="G20" s="79">
        <v>2</v>
      </c>
      <c r="P20" t="s">
        <v>541</v>
      </c>
    </row>
    <row r="21" spans="1:16" x14ac:dyDescent="0.2">
      <c r="A21" s="2">
        <v>110</v>
      </c>
      <c r="D21" t="s">
        <v>247</v>
      </c>
      <c r="E21" s="41" t="s">
        <v>414</v>
      </c>
      <c r="F21" s="40" t="s">
        <v>443</v>
      </c>
      <c r="G21" s="79">
        <v>2</v>
      </c>
      <c r="K21" s="98">
        <v>1165</v>
      </c>
      <c r="L21">
        <v>1</v>
      </c>
      <c r="M21">
        <v>100</v>
      </c>
      <c r="P21" t="s">
        <v>541</v>
      </c>
    </row>
    <row r="22" spans="1:16" x14ac:dyDescent="0.2">
      <c r="A22" s="2">
        <v>117</v>
      </c>
      <c r="D22" t="s">
        <v>247</v>
      </c>
      <c r="E22" s="41" t="s">
        <v>413</v>
      </c>
      <c r="F22" s="40" t="s">
        <v>442</v>
      </c>
      <c r="G22" s="79">
        <v>8</v>
      </c>
      <c r="K22" s="98">
        <v>1159</v>
      </c>
      <c r="P22" t="s">
        <v>541</v>
      </c>
    </row>
    <row r="23" spans="1:16" x14ac:dyDescent="0.2">
      <c r="A23" s="2">
        <v>118</v>
      </c>
      <c r="D23" t="s">
        <v>247</v>
      </c>
      <c r="E23" s="41" t="s">
        <v>415</v>
      </c>
      <c r="F23" s="40" t="s">
        <v>443</v>
      </c>
      <c r="G23" s="79">
        <v>2</v>
      </c>
      <c r="P23" t="s">
        <v>541</v>
      </c>
    </row>
    <row r="24" spans="1:16" x14ac:dyDescent="0.2">
      <c r="A24" s="2">
        <v>119</v>
      </c>
      <c r="D24" t="s">
        <v>247</v>
      </c>
      <c r="E24" s="41" t="s">
        <v>412</v>
      </c>
      <c r="F24" s="40" t="s">
        <v>442</v>
      </c>
      <c r="G24" s="79">
        <v>8</v>
      </c>
      <c r="P24" t="s">
        <v>541</v>
      </c>
    </row>
    <row r="25" spans="1:16" x14ac:dyDescent="0.2">
      <c r="A25" s="2">
        <v>120</v>
      </c>
      <c r="D25" t="s">
        <v>247</v>
      </c>
      <c r="E25" s="41" t="s">
        <v>449</v>
      </c>
      <c r="F25" s="40" t="s">
        <v>443</v>
      </c>
      <c r="G25" s="79">
        <v>2</v>
      </c>
      <c r="P25" t="s">
        <v>541</v>
      </c>
    </row>
    <row r="26" spans="1:16" x14ac:dyDescent="0.2">
      <c r="A26" s="2">
        <v>121</v>
      </c>
      <c r="D26" t="s">
        <v>247</v>
      </c>
      <c r="E26" s="41" t="s">
        <v>450</v>
      </c>
      <c r="F26" s="40" t="s">
        <v>443</v>
      </c>
      <c r="G26" s="79">
        <v>2</v>
      </c>
      <c r="P26" t="s">
        <v>541</v>
      </c>
    </row>
    <row r="27" spans="1:16" x14ac:dyDescent="0.2">
      <c r="A27" s="2">
        <v>122</v>
      </c>
      <c r="D27" t="s">
        <v>247</v>
      </c>
      <c r="E27" s="41" t="s">
        <v>451</v>
      </c>
      <c r="F27" s="40" t="s">
        <v>443</v>
      </c>
      <c r="G27" s="79">
        <v>2</v>
      </c>
      <c r="P27" t="s">
        <v>541</v>
      </c>
    </row>
    <row r="28" spans="1:16" x14ac:dyDescent="0.2">
      <c r="A28" s="2">
        <v>123</v>
      </c>
      <c r="D28" t="s">
        <v>247</v>
      </c>
      <c r="E28" s="41" t="s">
        <v>452</v>
      </c>
      <c r="F28" s="40" t="s">
        <v>443</v>
      </c>
      <c r="G28" s="79">
        <v>2</v>
      </c>
      <c r="P28" t="s">
        <v>541</v>
      </c>
    </row>
    <row r="29" spans="1:16" x14ac:dyDescent="0.2">
      <c r="A29" s="2">
        <v>124</v>
      </c>
      <c r="D29" t="s">
        <v>247</v>
      </c>
      <c r="E29" s="41" t="s">
        <v>271</v>
      </c>
      <c r="F29" s="40" t="s">
        <v>446</v>
      </c>
      <c r="G29" s="79">
        <v>4</v>
      </c>
      <c r="P29" t="s">
        <v>541</v>
      </c>
    </row>
    <row r="30" spans="1:16" x14ac:dyDescent="0.2">
      <c r="A30" s="2">
        <v>125</v>
      </c>
      <c r="D30" t="s">
        <v>247</v>
      </c>
      <c r="E30" s="41" t="s">
        <v>110</v>
      </c>
      <c r="F30" s="40" t="s">
        <v>443</v>
      </c>
      <c r="G30" s="79">
        <v>2</v>
      </c>
    </row>
    <row r="31" spans="1:16" x14ac:dyDescent="0.2">
      <c r="A31" s="2">
        <v>126</v>
      </c>
      <c r="D31" t="s">
        <v>247</v>
      </c>
      <c r="E31" s="41" t="s">
        <v>273</v>
      </c>
      <c r="F31" s="40" t="s">
        <v>443</v>
      </c>
      <c r="G31" s="79">
        <v>2</v>
      </c>
      <c r="P31" t="s">
        <v>541</v>
      </c>
    </row>
    <row r="32" spans="1:16" x14ac:dyDescent="0.2">
      <c r="A32" s="2">
        <v>127</v>
      </c>
      <c r="D32" t="s">
        <v>247</v>
      </c>
      <c r="E32" s="41" t="s">
        <v>274</v>
      </c>
      <c r="F32" s="40" t="s">
        <v>443</v>
      </c>
      <c r="G32" s="79">
        <v>2</v>
      </c>
      <c r="P32" t="s">
        <v>541</v>
      </c>
    </row>
    <row r="33" spans="1:13" x14ac:dyDescent="0.2">
      <c r="A33" s="2">
        <v>128</v>
      </c>
      <c r="D33" t="s">
        <v>247</v>
      </c>
      <c r="E33" s="41" t="s">
        <v>222</v>
      </c>
      <c r="F33" s="40" t="s">
        <v>440</v>
      </c>
      <c r="G33" s="79">
        <v>255</v>
      </c>
    </row>
    <row r="34" spans="1:13" x14ac:dyDescent="0.2">
      <c r="A34" s="2">
        <v>131</v>
      </c>
      <c r="D34" t="s">
        <v>247</v>
      </c>
      <c r="E34" s="41" t="s">
        <v>455</v>
      </c>
      <c r="F34" s="40" t="s">
        <v>440</v>
      </c>
      <c r="G34" s="79">
        <v>15</v>
      </c>
    </row>
    <row r="35" spans="1:13" x14ac:dyDescent="0.2">
      <c r="A35" s="2">
        <v>133</v>
      </c>
    </row>
    <row r="36" spans="1:13" ht="10.5" x14ac:dyDescent="0.25">
      <c r="A36" s="2">
        <v>145</v>
      </c>
      <c r="C36" s="56">
        <v>9915</v>
      </c>
      <c r="D36" s="3" t="s">
        <v>220</v>
      </c>
    </row>
    <row r="37" spans="1:13" ht="10.5" x14ac:dyDescent="0.25">
      <c r="A37" s="2">
        <v>146</v>
      </c>
      <c r="D37" t="s">
        <v>220</v>
      </c>
      <c r="E37" s="71" t="s">
        <v>97</v>
      </c>
      <c r="F37" s="43" t="s">
        <v>440</v>
      </c>
      <c r="G37" s="80">
        <v>12</v>
      </c>
      <c r="H37" s="51" t="s">
        <v>523</v>
      </c>
      <c r="I37" s="52" t="s">
        <v>528</v>
      </c>
      <c r="J37" s="95">
        <v>9915</v>
      </c>
      <c r="L37" t="s">
        <v>418</v>
      </c>
      <c r="M37" s="99" t="s">
        <v>545</v>
      </c>
    </row>
    <row r="38" spans="1:13" ht="10.5" x14ac:dyDescent="0.25">
      <c r="A38" s="2">
        <v>147</v>
      </c>
      <c r="D38" t="s">
        <v>220</v>
      </c>
      <c r="E38" s="41" t="s">
        <v>96</v>
      </c>
      <c r="F38" s="40" t="s">
        <v>440</v>
      </c>
      <c r="G38" s="79">
        <v>50</v>
      </c>
      <c r="H38" s="60" t="s">
        <v>533</v>
      </c>
      <c r="L38" t="s">
        <v>640</v>
      </c>
      <c r="M38" s="99" t="s">
        <v>209</v>
      </c>
    </row>
    <row r="39" spans="1:13" x14ac:dyDescent="0.2">
      <c r="A39" s="2">
        <v>148</v>
      </c>
      <c r="D39" t="s">
        <v>220</v>
      </c>
      <c r="E39" s="69" t="s">
        <v>464</v>
      </c>
      <c r="F39" s="40" t="s">
        <v>440</v>
      </c>
      <c r="G39" s="79">
        <v>50</v>
      </c>
    </row>
    <row r="40" spans="1:13" x14ac:dyDescent="0.2">
      <c r="A40" s="2">
        <v>149</v>
      </c>
      <c r="D40" t="s">
        <v>220</v>
      </c>
      <c r="E40" s="69" t="s">
        <v>465</v>
      </c>
      <c r="F40" s="40" t="s">
        <v>440</v>
      </c>
      <c r="G40" s="79">
        <v>50</v>
      </c>
    </row>
    <row r="41" spans="1:13" x14ac:dyDescent="0.2">
      <c r="A41" s="2">
        <v>150</v>
      </c>
      <c r="D41" t="s">
        <v>220</v>
      </c>
      <c r="E41" s="69" t="s">
        <v>466</v>
      </c>
      <c r="F41" s="40" t="s">
        <v>440</v>
      </c>
      <c r="G41" s="79">
        <v>50</v>
      </c>
    </row>
    <row r="42" spans="1:13" x14ac:dyDescent="0.2">
      <c r="A42" s="2">
        <v>153</v>
      </c>
      <c r="D42" t="s">
        <v>220</v>
      </c>
      <c r="E42" s="41" t="s">
        <v>447</v>
      </c>
      <c r="F42" s="40" t="s">
        <v>440</v>
      </c>
      <c r="G42" s="79">
        <v>3</v>
      </c>
    </row>
    <row r="43" spans="1:13" x14ac:dyDescent="0.2">
      <c r="A43" s="2">
        <v>154</v>
      </c>
      <c r="D43" t="s">
        <v>220</v>
      </c>
      <c r="E43" s="67" t="s">
        <v>106</v>
      </c>
      <c r="F43" s="40" t="s">
        <v>440</v>
      </c>
      <c r="G43" s="79">
        <v>12</v>
      </c>
    </row>
    <row r="44" spans="1:13" x14ac:dyDescent="0.2">
      <c r="A44" s="2">
        <v>155</v>
      </c>
      <c r="D44" t="s">
        <v>220</v>
      </c>
      <c r="E44" s="41" t="s">
        <v>259</v>
      </c>
      <c r="F44" s="40" t="s">
        <v>443</v>
      </c>
      <c r="G44" s="79">
        <v>2</v>
      </c>
    </row>
    <row r="45" spans="1:13" x14ac:dyDescent="0.2">
      <c r="A45" s="2">
        <v>156</v>
      </c>
      <c r="D45" t="s">
        <v>220</v>
      </c>
      <c r="E45" s="41" t="s">
        <v>467</v>
      </c>
      <c r="F45" s="40" t="s">
        <v>440</v>
      </c>
      <c r="G45" s="79">
        <v>12</v>
      </c>
    </row>
    <row r="46" spans="1:13" x14ac:dyDescent="0.2">
      <c r="A46" s="2">
        <v>157</v>
      </c>
      <c r="D46" t="s">
        <v>220</v>
      </c>
      <c r="E46" s="41" t="s">
        <v>468</v>
      </c>
      <c r="F46" s="40" t="s">
        <v>440</v>
      </c>
      <c r="G46" s="79">
        <v>12</v>
      </c>
    </row>
    <row r="47" spans="1:13" x14ac:dyDescent="0.2">
      <c r="A47" s="2">
        <v>158</v>
      </c>
      <c r="D47" t="s">
        <v>220</v>
      </c>
      <c r="E47" s="41" t="s">
        <v>271</v>
      </c>
      <c r="F47" s="40" t="s">
        <v>443</v>
      </c>
      <c r="G47" s="79">
        <v>2</v>
      </c>
    </row>
    <row r="48" spans="1:13" x14ac:dyDescent="0.2">
      <c r="A48" s="2">
        <v>161</v>
      </c>
      <c r="D48" t="s">
        <v>220</v>
      </c>
      <c r="E48" s="41" t="s">
        <v>273</v>
      </c>
      <c r="F48" s="40" t="s">
        <v>443</v>
      </c>
      <c r="G48" s="79">
        <v>2</v>
      </c>
    </row>
    <row r="49" spans="1:15" x14ac:dyDescent="0.2">
      <c r="A49" s="2">
        <v>162</v>
      </c>
      <c r="D49" t="s">
        <v>220</v>
      </c>
      <c r="E49" s="41" t="s">
        <v>274</v>
      </c>
      <c r="F49" s="40" t="s">
        <v>443</v>
      </c>
      <c r="G49" s="79">
        <v>2</v>
      </c>
    </row>
    <row r="50" spans="1:15" x14ac:dyDescent="0.2">
      <c r="A50" s="2">
        <v>166</v>
      </c>
      <c r="D50" t="s">
        <v>220</v>
      </c>
      <c r="E50" s="41" t="s">
        <v>222</v>
      </c>
      <c r="F50" s="40" t="s">
        <v>440</v>
      </c>
      <c r="G50" s="79">
        <v>8</v>
      </c>
    </row>
    <row r="51" spans="1:15" x14ac:dyDescent="0.2">
      <c r="A51" s="2">
        <v>167</v>
      </c>
      <c r="D51" t="s">
        <v>220</v>
      </c>
      <c r="E51" s="41" t="s">
        <v>469</v>
      </c>
      <c r="F51" s="40" t="s">
        <v>440</v>
      </c>
      <c r="G51" s="79">
        <v>50</v>
      </c>
    </row>
    <row r="52" spans="1:15" x14ac:dyDescent="0.2">
      <c r="A52" s="2">
        <v>168</v>
      </c>
      <c r="D52" t="s">
        <v>220</v>
      </c>
      <c r="E52" s="41" t="s">
        <v>470</v>
      </c>
      <c r="F52" s="40" t="s">
        <v>440</v>
      </c>
      <c r="G52" s="79">
        <v>50</v>
      </c>
    </row>
    <row r="53" spans="1:15" x14ac:dyDescent="0.2">
      <c r="A53" s="2">
        <v>169</v>
      </c>
      <c r="D53" t="s">
        <v>220</v>
      </c>
      <c r="E53" s="41" t="s">
        <v>471</v>
      </c>
      <c r="F53" s="40" t="s">
        <v>440</v>
      </c>
      <c r="G53" s="79">
        <v>50</v>
      </c>
    </row>
    <row r="54" spans="1:15" x14ac:dyDescent="0.2">
      <c r="A54" s="2">
        <v>173</v>
      </c>
      <c r="D54" t="s">
        <v>220</v>
      </c>
      <c r="E54" s="41" t="s">
        <v>110</v>
      </c>
      <c r="F54" s="40" t="s">
        <v>443</v>
      </c>
      <c r="G54" s="79">
        <v>2</v>
      </c>
    </row>
    <row r="55" spans="1:15" x14ac:dyDescent="0.2">
      <c r="A55" s="2">
        <v>174</v>
      </c>
      <c r="D55" t="s">
        <v>220</v>
      </c>
      <c r="E55" s="41" t="s">
        <v>112</v>
      </c>
      <c r="F55" s="40" t="s">
        <v>443</v>
      </c>
      <c r="G55" s="79">
        <v>2</v>
      </c>
    </row>
    <row r="56" spans="1:15" x14ac:dyDescent="0.2">
      <c r="A56" s="2">
        <v>175</v>
      </c>
      <c r="D56" t="s">
        <v>220</v>
      </c>
      <c r="E56" s="41" t="s">
        <v>115</v>
      </c>
      <c r="F56" s="40" t="s">
        <v>443</v>
      </c>
      <c r="G56" s="79">
        <v>2</v>
      </c>
    </row>
    <row r="57" spans="1:15" x14ac:dyDescent="0.2">
      <c r="A57" s="2">
        <v>176</v>
      </c>
      <c r="D57" t="s">
        <v>220</v>
      </c>
      <c r="E57" s="41" t="s">
        <v>116</v>
      </c>
      <c r="F57" s="40" t="s">
        <v>440</v>
      </c>
      <c r="G57" s="79">
        <v>255</v>
      </c>
    </row>
    <row r="58" spans="1:15" x14ac:dyDescent="0.2">
      <c r="A58" s="2">
        <v>185</v>
      </c>
    </row>
    <row r="59" spans="1:15" x14ac:dyDescent="0.2">
      <c r="A59" s="2">
        <v>134</v>
      </c>
      <c r="C59" s="56">
        <v>192298</v>
      </c>
      <c r="D59" s="61" t="s">
        <v>248</v>
      </c>
    </row>
    <row r="60" spans="1:15" ht="10.5" x14ac:dyDescent="0.25">
      <c r="A60" s="2">
        <v>138</v>
      </c>
      <c r="D60" s="61" t="s">
        <v>248</v>
      </c>
      <c r="E60" s="69" t="s">
        <v>256</v>
      </c>
      <c r="F60" s="40" t="s">
        <v>440</v>
      </c>
      <c r="G60" s="79">
        <v>50</v>
      </c>
      <c r="J60" s="95">
        <v>1079</v>
      </c>
      <c r="O60" s="1" t="s">
        <v>539</v>
      </c>
    </row>
    <row r="61" spans="1:15" ht="14" x14ac:dyDescent="0.3">
      <c r="A61" s="2">
        <v>137</v>
      </c>
      <c r="D61" s="61" t="s">
        <v>248</v>
      </c>
      <c r="E61" s="108" t="s">
        <v>255</v>
      </c>
      <c r="F61" s="54" t="s">
        <v>440</v>
      </c>
      <c r="G61" s="82">
        <v>12</v>
      </c>
      <c r="H61" s="55" t="s">
        <v>524</v>
      </c>
      <c r="I61" s="1" t="s">
        <v>543</v>
      </c>
      <c r="J61" s="95">
        <v>1079</v>
      </c>
      <c r="N61" s="4">
        <v>1019</v>
      </c>
      <c r="O61" s="1" t="s">
        <v>539</v>
      </c>
    </row>
    <row r="62" spans="1:15" x14ac:dyDescent="0.2">
      <c r="A62" s="2">
        <v>135</v>
      </c>
      <c r="D62" s="61" t="s">
        <v>248</v>
      </c>
      <c r="E62" s="53" t="s">
        <v>457</v>
      </c>
      <c r="F62" s="62" t="s">
        <v>438</v>
      </c>
      <c r="G62" s="82">
        <v>8</v>
      </c>
      <c r="H62" s="55" t="s">
        <v>523</v>
      </c>
      <c r="J62" s="4">
        <v>2005</v>
      </c>
      <c r="L62" s="9">
        <v>26899</v>
      </c>
      <c r="M62" s="9">
        <v>43507</v>
      </c>
      <c r="N62" s="4">
        <v>103</v>
      </c>
      <c r="O62" s="1" t="s">
        <v>539</v>
      </c>
    </row>
    <row r="63" spans="1:15" ht="10.5" x14ac:dyDescent="0.25">
      <c r="A63" s="2">
        <v>136</v>
      </c>
      <c r="D63" s="61" t="s">
        <v>248</v>
      </c>
      <c r="E63" s="90" t="s">
        <v>458</v>
      </c>
      <c r="F63" s="40" t="s">
        <v>443</v>
      </c>
      <c r="G63" s="79">
        <v>2</v>
      </c>
      <c r="L63" s="96">
        <v>1</v>
      </c>
      <c r="M63" s="96">
        <v>100</v>
      </c>
      <c r="N63" s="4">
        <v>1986</v>
      </c>
    </row>
    <row r="64" spans="1:15" x14ac:dyDescent="0.2">
      <c r="A64" s="2">
        <v>139</v>
      </c>
      <c r="D64" s="61" t="s">
        <v>248</v>
      </c>
      <c r="E64" s="90" t="s">
        <v>459</v>
      </c>
      <c r="F64" s="40" t="s">
        <v>443</v>
      </c>
      <c r="G64" s="79">
        <v>2</v>
      </c>
      <c r="K64" s="98">
        <v>74811</v>
      </c>
      <c r="L64">
        <v>366</v>
      </c>
      <c r="M64">
        <v>16950</v>
      </c>
    </row>
    <row r="65" spans="1:15" x14ac:dyDescent="0.2">
      <c r="A65" s="2">
        <v>140</v>
      </c>
      <c r="D65" s="61" t="s">
        <v>248</v>
      </c>
      <c r="E65" s="41" t="s">
        <v>460</v>
      </c>
      <c r="F65" s="40" t="s">
        <v>443</v>
      </c>
      <c r="G65" s="79">
        <v>2</v>
      </c>
    </row>
    <row r="66" spans="1:15" x14ac:dyDescent="0.2">
      <c r="A66" s="2">
        <v>141</v>
      </c>
      <c r="D66" s="61" t="s">
        <v>248</v>
      </c>
      <c r="E66" s="41" t="s">
        <v>461</v>
      </c>
      <c r="F66" s="40" t="s">
        <v>443</v>
      </c>
      <c r="G66" s="79">
        <v>2</v>
      </c>
    </row>
    <row r="67" spans="1:15" x14ac:dyDescent="0.2">
      <c r="A67" s="2">
        <v>142</v>
      </c>
      <c r="D67" s="61" t="s">
        <v>248</v>
      </c>
      <c r="E67" s="41" t="s">
        <v>462</v>
      </c>
      <c r="F67" s="40" t="s">
        <v>440</v>
      </c>
      <c r="G67" s="79">
        <v>3</v>
      </c>
      <c r="J67" s="4">
        <v>50</v>
      </c>
      <c r="K67" s="98">
        <v>185998</v>
      </c>
    </row>
    <row r="68" spans="1:15" x14ac:dyDescent="0.2">
      <c r="A68" s="2">
        <v>143</v>
      </c>
      <c r="D68" s="61" t="s">
        <v>248</v>
      </c>
      <c r="E68" s="93" t="s">
        <v>463</v>
      </c>
      <c r="F68" s="94" t="s">
        <v>438</v>
      </c>
      <c r="G68" s="79">
        <v>8</v>
      </c>
      <c r="J68" s="4">
        <v>65</v>
      </c>
      <c r="O68" s="1" t="s">
        <v>539</v>
      </c>
    </row>
    <row r="70" spans="1:15" ht="10.5" x14ac:dyDescent="0.25">
      <c r="A70" s="2">
        <v>205</v>
      </c>
      <c r="C70" s="56">
        <v>3706</v>
      </c>
      <c r="D70" s="3" t="s">
        <v>216</v>
      </c>
    </row>
    <row r="71" spans="1:15" ht="10.5" x14ac:dyDescent="0.25">
      <c r="A71" s="2">
        <v>206</v>
      </c>
      <c r="D71" t="s">
        <v>216</v>
      </c>
      <c r="E71" s="71" t="s">
        <v>97</v>
      </c>
      <c r="F71" s="43" t="s">
        <v>440</v>
      </c>
      <c r="G71" s="80">
        <v>12</v>
      </c>
      <c r="H71" s="59" t="s">
        <v>523</v>
      </c>
      <c r="I71" s="52" t="s">
        <v>528</v>
      </c>
      <c r="J71" s="95">
        <v>3706</v>
      </c>
    </row>
    <row r="72" spans="1:15" x14ac:dyDescent="0.2">
      <c r="A72" s="2">
        <v>207</v>
      </c>
      <c r="D72" t="s">
        <v>216</v>
      </c>
      <c r="E72" s="41" t="s">
        <v>96</v>
      </c>
      <c r="F72" s="40" t="s">
        <v>440</v>
      </c>
      <c r="G72" s="79">
        <v>50</v>
      </c>
    </row>
    <row r="73" spans="1:15" x14ac:dyDescent="0.2">
      <c r="A73" s="2">
        <v>208</v>
      </c>
      <c r="D73" t="s">
        <v>216</v>
      </c>
      <c r="E73" s="41" t="s">
        <v>95</v>
      </c>
      <c r="F73" s="40" t="s">
        <v>440</v>
      </c>
      <c r="G73" s="79">
        <v>255</v>
      </c>
    </row>
    <row r="74" spans="1:15" x14ac:dyDescent="0.2">
      <c r="A74" s="2">
        <v>209</v>
      </c>
      <c r="D74" t="s">
        <v>216</v>
      </c>
      <c r="E74" s="41" t="s">
        <v>271</v>
      </c>
      <c r="F74" s="40" t="s">
        <v>446</v>
      </c>
      <c r="G74" s="79">
        <v>4</v>
      </c>
    </row>
    <row r="75" spans="1:15" x14ac:dyDescent="0.2">
      <c r="A75" s="2">
        <v>210</v>
      </c>
      <c r="D75" t="s">
        <v>216</v>
      </c>
      <c r="E75" s="41" t="s">
        <v>473</v>
      </c>
      <c r="F75" s="40" t="s">
        <v>440</v>
      </c>
      <c r="G75" s="79">
        <v>12</v>
      </c>
      <c r="J75" s="4">
        <v>1032</v>
      </c>
      <c r="L75" t="s">
        <v>211</v>
      </c>
      <c r="M75" t="s">
        <v>228</v>
      </c>
    </row>
    <row r="76" spans="1:15" x14ac:dyDescent="0.2">
      <c r="A76" s="2">
        <v>211</v>
      </c>
      <c r="D76" t="s">
        <v>216</v>
      </c>
      <c r="E76" s="41" t="s">
        <v>474</v>
      </c>
      <c r="F76" s="40" t="s">
        <v>440</v>
      </c>
      <c r="G76" s="79">
        <v>12</v>
      </c>
      <c r="M76" t="s">
        <v>98</v>
      </c>
    </row>
    <row r="77" spans="1:15" x14ac:dyDescent="0.2">
      <c r="A77" s="2">
        <v>212</v>
      </c>
      <c r="D77" t="s">
        <v>216</v>
      </c>
      <c r="E77" s="41" t="s">
        <v>273</v>
      </c>
      <c r="F77" s="40" t="s">
        <v>443</v>
      </c>
      <c r="G77" s="79">
        <v>2</v>
      </c>
    </row>
    <row r="78" spans="1:15" x14ac:dyDescent="0.2">
      <c r="A78" s="2">
        <v>213</v>
      </c>
      <c r="D78" t="s">
        <v>216</v>
      </c>
      <c r="E78" s="41" t="s">
        <v>274</v>
      </c>
      <c r="F78" s="40" t="s">
        <v>443</v>
      </c>
      <c r="G78" s="79">
        <v>2</v>
      </c>
    </row>
    <row r="79" spans="1:15" x14ac:dyDescent="0.2">
      <c r="A79" s="2">
        <v>214</v>
      </c>
      <c r="D79" t="s">
        <v>216</v>
      </c>
      <c r="E79" s="41" t="s">
        <v>261</v>
      </c>
      <c r="F79" s="40" t="s">
        <v>443</v>
      </c>
      <c r="G79" s="79">
        <v>2</v>
      </c>
    </row>
    <row r="80" spans="1:15" x14ac:dyDescent="0.2">
      <c r="A80" s="2">
        <v>215</v>
      </c>
      <c r="D80" t="s">
        <v>216</v>
      </c>
      <c r="E80" s="41" t="s">
        <v>475</v>
      </c>
      <c r="F80" s="40" t="s">
        <v>442</v>
      </c>
      <c r="G80" s="79">
        <v>8</v>
      </c>
    </row>
    <row r="81" spans="1:13" x14ac:dyDescent="0.2">
      <c r="A81" s="2">
        <v>216</v>
      </c>
      <c r="D81" t="s">
        <v>216</v>
      </c>
      <c r="E81" s="41" t="s">
        <v>260</v>
      </c>
      <c r="F81" s="40" t="s">
        <v>443</v>
      </c>
      <c r="G81" s="79">
        <v>2</v>
      </c>
    </row>
    <row r="82" spans="1:13" x14ac:dyDescent="0.2">
      <c r="A82" s="2">
        <v>217</v>
      </c>
      <c r="D82" t="s">
        <v>216</v>
      </c>
      <c r="E82" s="41" t="s">
        <v>476</v>
      </c>
      <c r="F82" s="40" t="s">
        <v>443</v>
      </c>
      <c r="G82" s="79">
        <v>2</v>
      </c>
      <c r="M82">
        <v>2271</v>
      </c>
    </row>
    <row r="83" spans="1:13" x14ac:dyDescent="0.2">
      <c r="A83" s="2">
        <v>218</v>
      </c>
      <c r="D83" t="s">
        <v>216</v>
      </c>
      <c r="E83" s="41" t="s">
        <v>477</v>
      </c>
      <c r="F83" s="40" t="s">
        <v>442</v>
      </c>
      <c r="G83" s="79">
        <v>8</v>
      </c>
    </row>
    <row r="84" spans="1:13" x14ac:dyDescent="0.2">
      <c r="A84" s="2">
        <v>219</v>
      </c>
      <c r="D84" t="s">
        <v>216</v>
      </c>
      <c r="E84" s="41" t="s">
        <v>478</v>
      </c>
      <c r="F84" s="40" t="s">
        <v>443</v>
      </c>
      <c r="G84" s="79">
        <v>2</v>
      </c>
    </row>
    <row r="85" spans="1:13" x14ac:dyDescent="0.2">
      <c r="A85" s="2">
        <v>220</v>
      </c>
      <c r="D85" t="s">
        <v>216</v>
      </c>
      <c r="E85" s="41" t="s">
        <v>479</v>
      </c>
      <c r="F85" s="40" t="s">
        <v>443</v>
      </c>
      <c r="G85" s="79">
        <v>2</v>
      </c>
    </row>
    <row r="86" spans="1:13" x14ac:dyDescent="0.2">
      <c r="A86" s="2">
        <v>221</v>
      </c>
      <c r="D86" t="s">
        <v>216</v>
      </c>
      <c r="E86" s="41" t="s">
        <v>480</v>
      </c>
      <c r="F86" s="40" t="s">
        <v>443</v>
      </c>
      <c r="G86" s="79">
        <v>2</v>
      </c>
    </row>
    <row r="87" spans="1:13" x14ac:dyDescent="0.2">
      <c r="A87" s="2">
        <v>222</v>
      </c>
    </row>
    <row r="88" spans="1:13" ht="10.5" x14ac:dyDescent="0.25">
      <c r="A88" s="2">
        <v>223</v>
      </c>
      <c r="C88" s="56">
        <v>624</v>
      </c>
      <c r="D88" s="3" t="s">
        <v>219</v>
      </c>
    </row>
    <row r="89" spans="1:13" ht="10.5" x14ac:dyDescent="0.25">
      <c r="A89" s="2">
        <v>224</v>
      </c>
      <c r="D89" t="s">
        <v>219</v>
      </c>
      <c r="E89" s="71" t="s">
        <v>97</v>
      </c>
      <c r="F89" s="43" t="s">
        <v>440</v>
      </c>
      <c r="G89" s="80">
        <v>12</v>
      </c>
      <c r="H89" s="59" t="s">
        <v>523</v>
      </c>
      <c r="I89" s="52" t="s">
        <v>528</v>
      </c>
      <c r="J89" s="95">
        <v>624</v>
      </c>
    </row>
    <row r="90" spans="1:13" x14ac:dyDescent="0.2">
      <c r="A90" s="2">
        <v>225</v>
      </c>
      <c r="D90" t="s">
        <v>219</v>
      </c>
      <c r="E90" s="41" t="s">
        <v>96</v>
      </c>
      <c r="F90" s="40" t="s">
        <v>440</v>
      </c>
      <c r="G90" s="79">
        <v>50</v>
      </c>
    </row>
    <row r="91" spans="1:13" x14ac:dyDescent="0.2">
      <c r="A91" s="2">
        <v>226</v>
      </c>
      <c r="D91" t="s">
        <v>219</v>
      </c>
      <c r="E91" s="41" t="s">
        <v>95</v>
      </c>
      <c r="F91" s="40" t="s">
        <v>440</v>
      </c>
      <c r="G91" s="79">
        <v>255</v>
      </c>
    </row>
    <row r="92" spans="1:13" x14ac:dyDescent="0.2">
      <c r="A92" s="2">
        <v>227</v>
      </c>
      <c r="D92" t="s">
        <v>219</v>
      </c>
      <c r="E92" s="69" t="s">
        <v>464</v>
      </c>
      <c r="F92" s="40" t="s">
        <v>440</v>
      </c>
      <c r="G92" s="79">
        <v>50</v>
      </c>
    </row>
    <row r="93" spans="1:13" x14ac:dyDescent="0.2">
      <c r="A93" s="2">
        <v>228</v>
      </c>
      <c r="D93" t="s">
        <v>219</v>
      </c>
      <c r="E93" s="41" t="s">
        <v>259</v>
      </c>
      <c r="F93" s="40" t="s">
        <v>443</v>
      </c>
      <c r="G93" s="79">
        <v>2</v>
      </c>
    </row>
    <row r="94" spans="1:13" x14ac:dyDescent="0.2">
      <c r="A94" s="2">
        <v>229</v>
      </c>
      <c r="D94" t="s">
        <v>219</v>
      </c>
      <c r="E94" s="41" t="s">
        <v>467</v>
      </c>
      <c r="F94" s="40" t="s">
        <v>440</v>
      </c>
      <c r="G94" s="79">
        <v>12</v>
      </c>
    </row>
    <row r="95" spans="1:13" x14ac:dyDescent="0.2">
      <c r="A95" s="2">
        <v>230</v>
      </c>
      <c r="D95" t="s">
        <v>219</v>
      </c>
      <c r="E95" s="41" t="s">
        <v>468</v>
      </c>
      <c r="F95" s="40" t="s">
        <v>440</v>
      </c>
      <c r="G95" s="79">
        <v>12</v>
      </c>
    </row>
    <row r="96" spans="1:13" x14ac:dyDescent="0.2">
      <c r="A96" s="2">
        <v>231</v>
      </c>
    </row>
    <row r="97" spans="1:15" ht="10.5" x14ac:dyDescent="0.25">
      <c r="A97" s="2">
        <v>272</v>
      </c>
      <c r="C97" s="56">
        <v>195967</v>
      </c>
      <c r="D97" s="3" t="s">
        <v>430</v>
      </c>
    </row>
    <row r="98" spans="1:15" ht="14" x14ac:dyDescent="0.3">
      <c r="A98" s="2">
        <v>273</v>
      </c>
      <c r="D98" t="s">
        <v>430</v>
      </c>
      <c r="E98" s="108" t="s">
        <v>503</v>
      </c>
      <c r="F98" s="54" t="s">
        <v>440</v>
      </c>
      <c r="G98" s="82">
        <v>12</v>
      </c>
      <c r="H98" s="55" t="s">
        <v>523</v>
      </c>
      <c r="J98" s="4">
        <v>384</v>
      </c>
      <c r="M98" t="s">
        <v>546</v>
      </c>
      <c r="N98" s="4">
        <v>1559</v>
      </c>
      <c r="O98" s="1" t="s">
        <v>539</v>
      </c>
    </row>
    <row r="99" spans="1:15" ht="10.5" x14ac:dyDescent="0.25">
      <c r="A99" s="2">
        <v>274</v>
      </c>
      <c r="D99" t="s">
        <v>430</v>
      </c>
      <c r="E99" s="41" t="s">
        <v>504</v>
      </c>
      <c r="F99" s="63" t="s">
        <v>438</v>
      </c>
      <c r="G99" s="79">
        <v>8</v>
      </c>
      <c r="J99" s="4">
        <v>2707</v>
      </c>
      <c r="L99" s="3" t="s">
        <v>547</v>
      </c>
      <c r="M99" s="103">
        <v>43521</v>
      </c>
      <c r="N99" s="4">
        <v>241</v>
      </c>
    </row>
    <row r="100" spans="1:15" ht="12.5" x14ac:dyDescent="0.25">
      <c r="A100" s="2">
        <v>275</v>
      </c>
      <c r="D100" t="s">
        <v>430</v>
      </c>
      <c r="E100" s="110" t="s">
        <v>487</v>
      </c>
      <c r="F100" s="54" t="s">
        <v>440</v>
      </c>
      <c r="G100" s="82">
        <v>255</v>
      </c>
      <c r="H100" s="55" t="s">
        <v>523</v>
      </c>
      <c r="J100" s="4">
        <v>11136</v>
      </c>
      <c r="N100" s="4">
        <v>195</v>
      </c>
      <c r="O100" s="1" t="s">
        <v>539</v>
      </c>
    </row>
    <row r="101" spans="1:15" ht="10.5" x14ac:dyDescent="0.25">
      <c r="A101" s="2">
        <v>276</v>
      </c>
      <c r="D101" t="s">
        <v>430</v>
      </c>
      <c r="E101" s="58" t="s">
        <v>488</v>
      </c>
      <c r="F101" s="54" t="s">
        <v>440</v>
      </c>
      <c r="G101" s="82">
        <v>50</v>
      </c>
      <c r="H101" s="55" t="s">
        <v>523</v>
      </c>
      <c r="J101" s="4">
        <v>13</v>
      </c>
      <c r="L101" t="s">
        <v>553</v>
      </c>
      <c r="M101" s="3" t="s">
        <v>72</v>
      </c>
      <c r="N101" s="4">
        <v>58144</v>
      </c>
      <c r="O101" s="1" t="s">
        <v>539</v>
      </c>
    </row>
    <row r="102" spans="1:15" ht="10.5" x14ac:dyDescent="0.25">
      <c r="A102" s="2">
        <v>277</v>
      </c>
      <c r="D102" t="s">
        <v>430</v>
      </c>
      <c r="E102" s="41" t="s">
        <v>491</v>
      </c>
      <c r="F102" s="40" t="s">
        <v>440</v>
      </c>
      <c r="G102" s="79">
        <v>1</v>
      </c>
      <c r="J102" s="4">
        <v>2</v>
      </c>
      <c r="L102" s="92" t="s">
        <v>559</v>
      </c>
      <c r="M102" s="92" t="s">
        <v>558</v>
      </c>
      <c r="O102" s="1" t="s">
        <v>539</v>
      </c>
    </row>
    <row r="103" spans="1:15" x14ac:dyDescent="0.2">
      <c r="A103" s="2">
        <v>278</v>
      </c>
      <c r="D103" t="s">
        <v>430</v>
      </c>
      <c r="E103" s="41" t="s">
        <v>492</v>
      </c>
      <c r="F103" s="40" t="s">
        <v>440</v>
      </c>
      <c r="G103" s="79">
        <v>25</v>
      </c>
      <c r="J103" s="4">
        <v>27416</v>
      </c>
      <c r="K103" s="98">
        <v>30</v>
      </c>
      <c r="L103" t="s">
        <v>560</v>
      </c>
      <c r="M103" t="s">
        <v>561</v>
      </c>
      <c r="N103" s="4">
        <v>3821</v>
      </c>
    </row>
    <row r="104" spans="1:15" x14ac:dyDescent="0.2">
      <c r="A104" s="2">
        <v>279</v>
      </c>
      <c r="D104" t="s">
        <v>430</v>
      </c>
      <c r="E104" s="58" t="s">
        <v>490</v>
      </c>
      <c r="F104" s="54" t="s">
        <v>440</v>
      </c>
      <c r="G104" s="82">
        <v>50</v>
      </c>
      <c r="H104" s="55" t="s">
        <v>523</v>
      </c>
      <c r="J104" s="4">
        <v>7975</v>
      </c>
      <c r="L104" t="s">
        <v>562</v>
      </c>
      <c r="M104" t="s">
        <v>563</v>
      </c>
      <c r="N104" s="4">
        <v>1071</v>
      </c>
      <c r="O104" s="1" t="s">
        <v>539</v>
      </c>
    </row>
    <row r="105" spans="1:15" ht="14" x14ac:dyDescent="0.3">
      <c r="A105" s="2">
        <v>280</v>
      </c>
      <c r="D105" t="s">
        <v>430</v>
      </c>
      <c r="E105" s="109" t="s">
        <v>505</v>
      </c>
      <c r="F105" s="40" t="s">
        <v>440</v>
      </c>
      <c r="G105" s="79">
        <v>12</v>
      </c>
      <c r="I105" s="1" t="s">
        <v>528</v>
      </c>
      <c r="J105" s="4">
        <v>1210</v>
      </c>
      <c r="K105" s="98">
        <v>34233</v>
      </c>
      <c r="L105" t="s">
        <v>281</v>
      </c>
      <c r="M105" t="s">
        <v>421</v>
      </c>
      <c r="N105" s="4">
        <v>1071</v>
      </c>
    </row>
    <row r="106" spans="1:15" x14ac:dyDescent="0.2">
      <c r="A106" s="2">
        <v>281</v>
      </c>
      <c r="D106" t="s">
        <v>430</v>
      </c>
      <c r="E106" s="41" t="s">
        <v>489</v>
      </c>
      <c r="F106" s="40" t="s">
        <v>443</v>
      </c>
      <c r="G106" s="79">
        <v>2</v>
      </c>
      <c r="K106" s="98">
        <v>33003</v>
      </c>
      <c r="L106" s="1">
        <v>1</v>
      </c>
      <c r="M106" s="1">
        <v>2242</v>
      </c>
      <c r="N106" s="4">
        <v>2271</v>
      </c>
    </row>
    <row r="107" spans="1:15" x14ac:dyDescent="0.2">
      <c r="A107" s="2">
        <v>282</v>
      </c>
      <c r="D107" t="s">
        <v>430</v>
      </c>
      <c r="E107" s="41" t="s">
        <v>506</v>
      </c>
      <c r="F107" s="63" t="s">
        <v>438</v>
      </c>
      <c r="G107" s="79">
        <v>8</v>
      </c>
      <c r="K107" s="98">
        <v>2447</v>
      </c>
    </row>
    <row r="108" spans="1:15" x14ac:dyDescent="0.2">
      <c r="A108" s="2">
        <v>283</v>
      </c>
      <c r="E108" s="41"/>
      <c r="F108" s="40"/>
      <c r="G108" s="79"/>
    </row>
    <row r="110" spans="1:15" ht="10.5" x14ac:dyDescent="0.25">
      <c r="A110" s="2">
        <v>284</v>
      </c>
      <c r="C110" s="56">
        <v>79096</v>
      </c>
      <c r="D110" s="3" t="s">
        <v>433</v>
      </c>
    </row>
    <row r="111" spans="1:15" x14ac:dyDescent="0.2">
      <c r="A111" s="2">
        <v>285</v>
      </c>
      <c r="D111" t="s">
        <v>433</v>
      </c>
      <c r="E111" s="74" t="s">
        <v>503</v>
      </c>
      <c r="F111" s="54" t="s">
        <v>440</v>
      </c>
      <c r="G111" s="82">
        <v>12</v>
      </c>
      <c r="H111" s="55" t="s">
        <v>523</v>
      </c>
      <c r="I111" s="1" t="s">
        <v>528</v>
      </c>
      <c r="J111" s="4">
        <v>383</v>
      </c>
      <c r="L111" t="s">
        <v>281</v>
      </c>
      <c r="M111" t="s">
        <v>546</v>
      </c>
      <c r="N111" s="4">
        <v>527</v>
      </c>
      <c r="O111" s="1" t="s">
        <v>539</v>
      </c>
    </row>
    <row r="112" spans="1:15" x14ac:dyDescent="0.2">
      <c r="A112" s="2">
        <v>286</v>
      </c>
      <c r="D112" t="s">
        <v>433</v>
      </c>
      <c r="E112" s="41" t="s">
        <v>507</v>
      </c>
      <c r="F112" s="63" t="s">
        <v>438</v>
      </c>
      <c r="G112" s="79">
        <v>8</v>
      </c>
      <c r="J112" s="4">
        <v>2700</v>
      </c>
    </row>
    <row r="113" spans="1:15" ht="12.5" x14ac:dyDescent="0.25">
      <c r="A113" s="2">
        <v>287</v>
      </c>
      <c r="D113" t="s">
        <v>433</v>
      </c>
      <c r="E113" s="110" t="s">
        <v>487</v>
      </c>
      <c r="F113" s="54" t="s">
        <v>440</v>
      </c>
      <c r="G113" s="82">
        <v>255</v>
      </c>
      <c r="H113" s="55" t="s">
        <v>523</v>
      </c>
      <c r="I113" s="1" t="s">
        <v>528</v>
      </c>
      <c r="J113" s="4">
        <v>11132</v>
      </c>
      <c r="N113" s="4">
        <v>75</v>
      </c>
    </row>
    <row r="114" spans="1:15" x14ac:dyDescent="0.2">
      <c r="A114" s="2">
        <v>288</v>
      </c>
      <c r="D114" t="s">
        <v>433</v>
      </c>
      <c r="E114" s="41" t="s">
        <v>494</v>
      </c>
      <c r="F114" s="40" t="s">
        <v>440</v>
      </c>
      <c r="G114" s="79">
        <v>100</v>
      </c>
    </row>
    <row r="115" spans="1:15" x14ac:dyDescent="0.2">
      <c r="A115" s="2">
        <v>289</v>
      </c>
      <c r="D115" t="s">
        <v>433</v>
      </c>
      <c r="E115" s="41" t="s">
        <v>508</v>
      </c>
      <c r="F115" s="40" t="s">
        <v>443</v>
      </c>
      <c r="G115" s="79">
        <v>2</v>
      </c>
      <c r="L115">
        <v>0</v>
      </c>
      <c r="M115">
        <v>2000</v>
      </c>
    </row>
    <row r="116" spans="1:15" x14ac:dyDescent="0.2">
      <c r="A116" s="2">
        <v>290</v>
      </c>
      <c r="D116" t="s">
        <v>433</v>
      </c>
      <c r="E116" s="41" t="s">
        <v>509</v>
      </c>
      <c r="F116" s="40" t="s">
        <v>443</v>
      </c>
      <c r="G116" s="79">
        <v>2</v>
      </c>
      <c r="L116">
        <v>0</v>
      </c>
      <c r="M116">
        <v>2205</v>
      </c>
    </row>
    <row r="117" spans="1:15" x14ac:dyDescent="0.2">
      <c r="A117" s="2">
        <v>291</v>
      </c>
      <c r="D117" t="s">
        <v>433</v>
      </c>
      <c r="E117" s="41" t="s">
        <v>510</v>
      </c>
      <c r="F117" s="40" t="s">
        <v>440</v>
      </c>
      <c r="G117" s="79">
        <v>25</v>
      </c>
      <c r="L117" s="104">
        <v>0</v>
      </c>
      <c r="M117" t="s">
        <v>564</v>
      </c>
    </row>
    <row r="118" spans="1:15" x14ac:dyDescent="0.2">
      <c r="A118" s="2">
        <v>292</v>
      </c>
      <c r="D118" t="s">
        <v>433</v>
      </c>
      <c r="E118" s="41" t="s">
        <v>506</v>
      </c>
      <c r="F118" s="63" t="s">
        <v>438</v>
      </c>
      <c r="G118" s="79">
        <v>8</v>
      </c>
    </row>
    <row r="119" spans="1:15" x14ac:dyDescent="0.2">
      <c r="A119" s="2">
        <v>293</v>
      </c>
      <c r="E119" s="41"/>
      <c r="F119" s="40"/>
      <c r="G119" s="79"/>
    </row>
    <row r="120" spans="1:15" ht="10.5" x14ac:dyDescent="0.25">
      <c r="A120" s="2">
        <v>294</v>
      </c>
      <c r="C120" s="56">
        <v>11715</v>
      </c>
      <c r="D120" s="3" t="s">
        <v>427</v>
      </c>
    </row>
    <row r="121" spans="1:15" ht="14" x14ac:dyDescent="0.3">
      <c r="A121" s="2">
        <v>295</v>
      </c>
      <c r="D121" t="s">
        <v>427</v>
      </c>
      <c r="E121" s="111" t="s">
        <v>487</v>
      </c>
      <c r="F121" s="43" t="s">
        <v>440</v>
      </c>
      <c r="G121" s="80">
        <v>255</v>
      </c>
      <c r="H121" s="59" t="s">
        <v>523</v>
      </c>
      <c r="I121" s="52" t="s">
        <v>528</v>
      </c>
      <c r="J121" s="124">
        <v>11715</v>
      </c>
      <c r="O121" s="1" t="s">
        <v>539</v>
      </c>
    </row>
    <row r="122" spans="1:15" x14ac:dyDescent="0.2">
      <c r="A122" s="2">
        <v>296</v>
      </c>
      <c r="D122" t="s">
        <v>427</v>
      </c>
      <c r="E122" s="41" t="s">
        <v>496</v>
      </c>
      <c r="F122" s="40" t="s">
        <v>440</v>
      </c>
      <c r="G122" s="79">
        <v>255</v>
      </c>
      <c r="J122" s="4">
        <v>4</v>
      </c>
      <c r="K122" s="98">
        <v>8114</v>
      </c>
      <c r="L122" t="s">
        <v>565</v>
      </c>
      <c r="M122" t="s">
        <v>566</v>
      </c>
    </row>
    <row r="123" spans="1:15" x14ac:dyDescent="0.2">
      <c r="A123" s="2">
        <v>297</v>
      </c>
      <c r="D123" t="s">
        <v>427</v>
      </c>
      <c r="E123" s="41" t="s">
        <v>497</v>
      </c>
      <c r="F123" s="40" t="s">
        <v>440</v>
      </c>
      <c r="G123" s="79">
        <v>25</v>
      </c>
      <c r="J123" s="4">
        <v>69</v>
      </c>
      <c r="L123" t="s">
        <v>567</v>
      </c>
      <c r="M123" t="s">
        <v>568</v>
      </c>
    </row>
    <row r="124" spans="1:15" x14ac:dyDescent="0.2">
      <c r="A124" s="2">
        <v>298</v>
      </c>
      <c r="D124" t="s">
        <v>427</v>
      </c>
      <c r="E124" s="41" t="s">
        <v>498</v>
      </c>
      <c r="F124" s="40" t="s">
        <v>440</v>
      </c>
      <c r="G124" s="79">
        <v>25</v>
      </c>
      <c r="J124" s="4">
        <v>8</v>
      </c>
      <c r="K124" s="98">
        <v>50</v>
      </c>
      <c r="L124" t="s">
        <v>569</v>
      </c>
      <c r="M124" t="s">
        <v>570</v>
      </c>
    </row>
    <row r="125" spans="1:15" x14ac:dyDescent="0.2">
      <c r="A125" s="2">
        <v>299</v>
      </c>
      <c r="D125" t="s">
        <v>427</v>
      </c>
      <c r="E125" s="41" t="s">
        <v>455</v>
      </c>
      <c r="F125" s="40" t="s">
        <v>440</v>
      </c>
      <c r="G125" s="79">
        <v>25</v>
      </c>
      <c r="J125" s="4">
        <v>765</v>
      </c>
      <c r="K125" s="98">
        <v>2</v>
      </c>
      <c r="L125" t="s">
        <v>571</v>
      </c>
      <c r="M125" t="s">
        <v>492</v>
      </c>
    </row>
    <row r="126" spans="1:15" x14ac:dyDescent="0.2">
      <c r="A126" s="2">
        <v>300</v>
      </c>
      <c r="D126" t="s">
        <v>427</v>
      </c>
      <c r="E126" s="41" t="s">
        <v>499</v>
      </c>
      <c r="F126" s="40" t="s">
        <v>440</v>
      </c>
      <c r="G126" s="79">
        <v>25</v>
      </c>
      <c r="J126" s="4">
        <v>741</v>
      </c>
      <c r="K126" s="98">
        <v>3462</v>
      </c>
      <c r="L126" t="s">
        <v>571</v>
      </c>
      <c r="M126" t="s">
        <v>572</v>
      </c>
    </row>
    <row r="127" spans="1:15" x14ac:dyDescent="0.2">
      <c r="A127" s="2">
        <v>301</v>
      </c>
      <c r="D127" t="s">
        <v>427</v>
      </c>
      <c r="E127" s="41" t="s">
        <v>511</v>
      </c>
      <c r="F127" s="40" t="s">
        <v>440</v>
      </c>
      <c r="G127" s="79">
        <v>255</v>
      </c>
      <c r="J127" s="4">
        <v>4182</v>
      </c>
      <c r="K127" s="98">
        <v>35</v>
      </c>
      <c r="L127" t="s">
        <v>573</v>
      </c>
      <c r="M127" t="s">
        <v>574</v>
      </c>
    </row>
    <row r="128" spans="1:15" x14ac:dyDescent="0.2">
      <c r="A128" s="2">
        <v>302</v>
      </c>
      <c r="D128" t="s">
        <v>427</v>
      </c>
      <c r="E128" s="41" t="s">
        <v>512</v>
      </c>
      <c r="F128" s="40" t="s">
        <v>440</v>
      </c>
      <c r="G128" s="79">
        <v>255</v>
      </c>
      <c r="J128" s="4">
        <v>3924</v>
      </c>
      <c r="K128" s="98">
        <v>35</v>
      </c>
      <c r="L128" t="s">
        <v>575</v>
      </c>
      <c r="M128" t="s">
        <v>576</v>
      </c>
      <c r="N128" s="4">
        <v>132</v>
      </c>
    </row>
    <row r="129" spans="1:15" x14ac:dyDescent="0.2">
      <c r="A129" s="2">
        <v>303</v>
      </c>
      <c r="D129" t="s">
        <v>427</v>
      </c>
      <c r="E129" s="41" t="s">
        <v>513</v>
      </c>
      <c r="F129" s="40" t="s">
        <v>440</v>
      </c>
      <c r="G129" s="79">
        <v>255</v>
      </c>
      <c r="J129" s="4">
        <v>1487</v>
      </c>
      <c r="K129" s="98">
        <v>2433</v>
      </c>
      <c r="L129" t="s">
        <v>577</v>
      </c>
      <c r="M129" t="s">
        <v>578</v>
      </c>
    </row>
    <row r="130" spans="1:15" x14ac:dyDescent="0.2">
      <c r="A130" s="2">
        <v>304</v>
      </c>
      <c r="D130" t="s">
        <v>427</v>
      </c>
      <c r="E130" s="41" t="s">
        <v>514</v>
      </c>
      <c r="F130" s="40" t="s">
        <v>440</v>
      </c>
      <c r="G130" s="79">
        <v>28</v>
      </c>
      <c r="J130" s="4">
        <v>4454</v>
      </c>
      <c r="L130" t="s">
        <v>579</v>
      </c>
      <c r="M130" t="s">
        <v>580</v>
      </c>
      <c r="N130" s="4">
        <v>25</v>
      </c>
    </row>
    <row r="131" spans="1:15" ht="10.5" x14ac:dyDescent="0.25">
      <c r="A131" s="2">
        <v>305</v>
      </c>
      <c r="D131" t="s">
        <v>427</v>
      </c>
      <c r="E131" s="41" t="s">
        <v>504</v>
      </c>
      <c r="F131" s="40" t="s">
        <v>440</v>
      </c>
      <c r="G131" s="79">
        <v>12</v>
      </c>
      <c r="J131" s="4">
        <v>2705</v>
      </c>
      <c r="L131" s="3" t="s">
        <v>62</v>
      </c>
      <c r="M131" s="3" t="s">
        <v>581</v>
      </c>
      <c r="N131" s="4">
        <v>25</v>
      </c>
    </row>
    <row r="132" spans="1:15" x14ac:dyDescent="0.2">
      <c r="A132" s="2">
        <v>306</v>
      </c>
      <c r="D132" t="s">
        <v>427</v>
      </c>
      <c r="E132" s="41" t="s">
        <v>515</v>
      </c>
      <c r="F132" s="40" t="s">
        <v>440</v>
      </c>
      <c r="G132" s="79">
        <v>12</v>
      </c>
    </row>
    <row r="133" spans="1:15" x14ac:dyDescent="0.2">
      <c r="A133" s="2">
        <v>307</v>
      </c>
      <c r="D133" t="s">
        <v>427</v>
      </c>
      <c r="E133" s="41" t="s">
        <v>516</v>
      </c>
      <c r="F133" s="40" t="s">
        <v>440</v>
      </c>
      <c r="G133" s="79">
        <v>1</v>
      </c>
      <c r="J133" s="4">
        <v>2</v>
      </c>
      <c r="K133" s="98">
        <v>50</v>
      </c>
      <c r="L133" t="s">
        <v>582</v>
      </c>
      <c r="M133" t="s">
        <v>583</v>
      </c>
    </row>
    <row r="134" spans="1:15" x14ac:dyDescent="0.2">
      <c r="A134" s="2">
        <v>308</v>
      </c>
      <c r="D134" t="s">
        <v>427</v>
      </c>
      <c r="E134" s="41" t="s">
        <v>517</v>
      </c>
      <c r="F134" s="40" t="s">
        <v>440</v>
      </c>
      <c r="G134" s="79">
        <v>25</v>
      </c>
      <c r="J134" s="4">
        <v>4</v>
      </c>
      <c r="K134" s="98">
        <v>50</v>
      </c>
      <c r="L134" t="s">
        <v>199</v>
      </c>
      <c r="M134" t="s">
        <v>198</v>
      </c>
    </row>
    <row r="135" spans="1:15" x14ac:dyDescent="0.2">
      <c r="A135" s="2">
        <v>309</v>
      </c>
      <c r="D135" t="s">
        <v>427</v>
      </c>
      <c r="E135" s="41" t="s">
        <v>518</v>
      </c>
      <c r="F135" s="40" t="s">
        <v>440</v>
      </c>
      <c r="G135" s="79">
        <v>5</v>
      </c>
      <c r="J135" s="4">
        <v>31</v>
      </c>
      <c r="L135" t="s">
        <v>584</v>
      </c>
      <c r="M135">
        <v>323</v>
      </c>
      <c r="N135" s="4">
        <v>7664</v>
      </c>
    </row>
    <row r="136" spans="1:15" x14ac:dyDescent="0.2">
      <c r="A136" s="2">
        <v>310</v>
      </c>
      <c r="D136" t="s">
        <v>427</v>
      </c>
      <c r="E136" s="41" t="s">
        <v>519</v>
      </c>
      <c r="F136" s="63" t="s">
        <v>438</v>
      </c>
      <c r="G136" s="79">
        <v>8</v>
      </c>
    </row>
    <row r="137" spans="1:15" x14ac:dyDescent="0.2">
      <c r="A137" s="2">
        <v>311</v>
      </c>
    </row>
    <row r="138" spans="1:15" ht="10.5" x14ac:dyDescent="0.25">
      <c r="A138" s="2">
        <v>186</v>
      </c>
      <c r="C138" s="56">
        <v>379</v>
      </c>
      <c r="D138" s="3" t="s">
        <v>529</v>
      </c>
    </row>
    <row r="139" spans="1:15" ht="10.5" x14ac:dyDescent="0.25">
      <c r="A139" s="2">
        <v>187</v>
      </c>
      <c r="D139" t="s">
        <v>529</v>
      </c>
      <c r="E139" s="50" t="s">
        <v>36</v>
      </c>
      <c r="F139" s="43" t="s">
        <v>442</v>
      </c>
      <c r="G139" s="80">
        <v>8</v>
      </c>
      <c r="H139" s="51" t="s">
        <v>523</v>
      </c>
      <c r="I139" s="52" t="s">
        <v>528</v>
      </c>
      <c r="J139" s="124">
        <v>379</v>
      </c>
      <c r="L139" s="1">
        <v>-22</v>
      </c>
      <c r="M139" s="1">
        <v>9036</v>
      </c>
      <c r="O139" s="1" t="s">
        <v>539</v>
      </c>
    </row>
    <row r="140" spans="1:15" x14ac:dyDescent="0.2">
      <c r="A140" s="2">
        <v>188</v>
      </c>
      <c r="D140" t="s">
        <v>529</v>
      </c>
      <c r="E140" s="41" t="s">
        <v>37</v>
      </c>
      <c r="F140" s="40" t="s">
        <v>440</v>
      </c>
      <c r="G140" s="79">
        <v>255</v>
      </c>
      <c r="J140" s="4">
        <v>279</v>
      </c>
      <c r="L140" t="s">
        <v>233</v>
      </c>
      <c r="M140" t="s">
        <v>196</v>
      </c>
      <c r="N140" s="4">
        <v>5</v>
      </c>
      <c r="O140" s="1" t="s">
        <v>539</v>
      </c>
    </row>
    <row r="141" spans="1:15" x14ac:dyDescent="0.2">
      <c r="A141" s="2">
        <v>189</v>
      </c>
      <c r="D141" t="s">
        <v>529</v>
      </c>
      <c r="E141" s="41" t="s">
        <v>244</v>
      </c>
      <c r="F141" s="40" t="s">
        <v>440</v>
      </c>
      <c r="G141" s="79">
        <v>255</v>
      </c>
      <c r="J141" s="4">
        <v>321</v>
      </c>
      <c r="L141" t="s">
        <v>193</v>
      </c>
      <c r="M141" t="s">
        <v>194</v>
      </c>
      <c r="N141" s="4">
        <v>4</v>
      </c>
      <c r="O141" s="1" t="s">
        <v>539</v>
      </c>
    </row>
    <row r="142" spans="1:15" x14ac:dyDescent="0.2">
      <c r="A142" s="2">
        <v>190</v>
      </c>
      <c r="D142" t="s">
        <v>529</v>
      </c>
      <c r="E142" s="41" t="s">
        <v>481</v>
      </c>
      <c r="F142" s="40" t="s">
        <v>442</v>
      </c>
      <c r="G142" s="79">
        <v>8</v>
      </c>
      <c r="L142">
        <v>1</v>
      </c>
      <c r="M142">
        <v>137</v>
      </c>
    </row>
    <row r="143" spans="1:15" ht="10.5" x14ac:dyDescent="0.25">
      <c r="A143" s="2">
        <v>191</v>
      </c>
      <c r="D143" t="s">
        <v>529</v>
      </c>
      <c r="E143" s="41" t="s">
        <v>482</v>
      </c>
      <c r="F143" s="40" t="s">
        <v>442</v>
      </c>
      <c r="G143" s="79">
        <v>8</v>
      </c>
      <c r="L143">
        <v>1877</v>
      </c>
      <c r="M143" s="100">
        <v>2017</v>
      </c>
    </row>
    <row r="144" spans="1:15" x14ac:dyDescent="0.2">
      <c r="A144" s="2">
        <v>192</v>
      </c>
      <c r="D144" t="s">
        <v>529</v>
      </c>
      <c r="E144" s="41" t="s">
        <v>483</v>
      </c>
      <c r="F144" s="40" t="s">
        <v>442</v>
      </c>
      <c r="G144" s="79">
        <v>8</v>
      </c>
    </row>
    <row r="145" spans="1:15" x14ac:dyDescent="0.2">
      <c r="A145" s="2">
        <v>193</v>
      </c>
      <c r="D145" t="s">
        <v>529</v>
      </c>
      <c r="E145" s="41" t="s">
        <v>229</v>
      </c>
      <c r="F145" s="40" t="s">
        <v>442</v>
      </c>
      <c r="G145" s="79">
        <v>8</v>
      </c>
    </row>
    <row r="146" spans="1:15" x14ac:dyDescent="0.2">
      <c r="A146" s="2">
        <v>194</v>
      </c>
      <c r="D146" t="s">
        <v>529</v>
      </c>
      <c r="E146" s="41" t="s">
        <v>236</v>
      </c>
      <c r="F146" s="40" t="s">
        <v>442</v>
      </c>
      <c r="G146" s="79">
        <v>8</v>
      </c>
      <c r="J146" s="4">
        <v>5</v>
      </c>
      <c r="K146" s="98">
        <v>315</v>
      </c>
    </row>
    <row r="147" spans="1:15" ht="10.5" x14ac:dyDescent="0.25">
      <c r="A147" s="2">
        <v>195</v>
      </c>
      <c r="D147" t="s">
        <v>529</v>
      </c>
      <c r="E147" s="49" t="s">
        <v>235</v>
      </c>
      <c r="F147" s="47" t="s">
        <v>440</v>
      </c>
      <c r="G147" s="81">
        <v>255</v>
      </c>
      <c r="H147" s="60"/>
      <c r="I147" s="48" t="s">
        <v>528</v>
      </c>
      <c r="J147" s="4">
        <v>64</v>
      </c>
      <c r="K147" s="98">
        <v>315</v>
      </c>
      <c r="L147" t="s">
        <v>231</v>
      </c>
      <c r="M147" t="s">
        <v>232</v>
      </c>
    </row>
    <row r="148" spans="1:15" x14ac:dyDescent="0.2">
      <c r="A148" s="2">
        <v>196</v>
      </c>
      <c r="D148" t="s">
        <v>529</v>
      </c>
      <c r="E148" s="41" t="s">
        <v>239</v>
      </c>
      <c r="F148" s="40" t="s">
        <v>440</v>
      </c>
      <c r="G148" s="79">
        <v>255</v>
      </c>
    </row>
    <row r="149" spans="1:15" x14ac:dyDescent="0.2">
      <c r="A149" s="2">
        <v>197</v>
      </c>
      <c r="D149" t="s">
        <v>529</v>
      </c>
      <c r="E149" s="41" t="s">
        <v>240</v>
      </c>
      <c r="F149" s="40" t="s">
        <v>440</v>
      </c>
      <c r="G149" s="79">
        <v>255</v>
      </c>
    </row>
    <row r="150" spans="1:15" x14ac:dyDescent="0.2">
      <c r="A150" s="2">
        <v>198</v>
      </c>
      <c r="D150" t="s">
        <v>529</v>
      </c>
      <c r="E150" s="41" t="s">
        <v>243</v>
      </c>
      <c r="F150" s="40" t="s">
        <v>440</v>
      </c>
      <c r="G150" s="79">
        <v>255</v>
      </c>
    </row>
    <row r="151" spans="1:15" x14ac:dyDescent="0.2">
      <c r="A151" s="2">
        <v>199</v>
      </c>
      <c r="D151" t="s">
        <v>529</v>
      </c>
      <c r="E151" s="41" t="s">
        <v>484</v>
      </c>
      <c r="F151" s="63" t="s">
        <v>438</v>
      </c>
      <c r="G151" s="79">
        <v>8</v>
      </c>
    </row>
    <row r="152" spans="1:15" x14ac:dyDescent="0.2">
      <c r="A152" s="2">
        <v>200</v>
      </c>
      <c r="D152" t="s">
        <v>529</v>
      </c>
      <c r="E152" s="41" t="s">
        <v>237</v>
      </c>
      <c r="F152" s="40" t="s">
        <v>442</v>
      </c>
      <c r="G152" s="79">
        <v>8</v>
      </c>
    </row>
    <row r="153" spans="1:15" x14ac:dyDescent="0.2">
      <c r="A153" s="2">
        <v>201</v>
      </c>
      <c r="D153" t="s">
        <v>529</v>
      </c>
      <c r="E153" s="41" t="s">
        <v>241</v>
      </c>
      <c r="F153" s="40" t="s">
        <v>442</v>
      </c>
      <c r="G153" s="79">
        <v>8</v>
      </c>
    </row>
    <row r="154" spans="1:15" x14ac:dyDescent="0.2">
      <c r="A154" s="2">
        <v>202</v>
      </c>
      <c r="D154" t="s">
        <v>529</v>
      </c>
      <c r="E154" s="41" t="s">
        <v>242</v>
      </c>
      <c r="F154" s="40" t="s">
        <v>440</v>
      </c>
      <c r="G154" s="79">
        <v>255</v>
      </c>
    </row>
    <row r="155" spans="1:15" x14ac:dyDescent="0.2">
      <c r="A155" s="2">
        <v>203</v>
      </c>
      <c r="D155" t="s">
        <v>529</v>
      </c>
      <c r="E155" s="41" t="s">
        <v>238</v>
      </c>
      <c r="F155" s="40" t="s">
        <v>440</v>
      </c>
      <c r="G155" s="79">
        <v>255</v>
      </c>
    </row>
    <row r="156" spans="1:15" x14ac:dyDescent="0.2">
      <c r="A156" s="2">
        <v>204</v>
      </c>
    </row>
    <row r="157" spans="1:15" ht="10.5" x14ac:dyDescent="0.25">
      <c r="A157" s="2">
        <v>354</v>
      </c>
      <c r="C157" s="56">
        <v>4113</v>
      </c>
      <c r="D157" s="3" t="s">
        <v>218</v>
      </c>
    </row>
    <row r="158" spans="1:15" x14ac:dyDescent="0.2">
      <c r="A158" s="2">
        <v>355</v>
      </c>
      <c r="D158" t="s">
        <v>218</v>
      </c>
      <c r="E158" s="41" t="s">
        <v>1</v>
      </c>
      <c r="F158" s="40" t="s">
        <v>443</v>
      </c>
      <c r="G158" s="79">
        <v>2</v>
      </c>
      <c r="J158" s="4">
        <v>106</v>
      </c>
      <c r="L158">
        <v>1</v>
      </c>
      <c r="M158">
        <v>106</v>
      </c>
      <c r="N158" s="4">
        <v>140</v>
      </c>
      <c r="O158" s="1" t="s">
        <v>539</v>
      </c>
    </row>
    <row r="159" spans="1:15" x14ac:dyDescent="0.2">
      <c r="A159" s="2">
        <v>356</v>
      </c>
      <c r="D159" t="s">
        <v>218</v>
      </c>
      <c r="E159" s="41" t="s">
        <v>34</v>
      </c>
      <c r="F159" s="40" t="s">
        <v>443</v>
      </c>
      <c r="G159" s="79">
        <v>2</v>
      </c>
      <c r="J159" s="4">
        <v>141</v>
      </c>
      <c r="L159">
        <v>1877</v>
      </c>
      <c r="M159">
        <v>2017</v>
      </c>
      <c r="N159" s="4">
        <v>106</v>
      </c>
      <c r="O159" s="1" t="s">
        <v>539</v>
      </c>
    </row>
    <row r="160" spans="1:15" x14ac:dyDescent="0.2">
      <c r="A160" s="2">
        <v>357</v>
      </c>
      <c r="D160" t="s">
        <v>218</v>
      </c>
      <c r="E160" s="41" t="s">
        <v>36</v>
      </c>
      <c r="F160" s="40" t="s">
        <v>446</v>
      </c>
      <c r="G160" s="79">
        <v>4</v>
      </c>
      <c r="J160" s="4">
        <v>379</v>
      </c>
      <c r="L160">
        <v>-22</v>
      </c>
      <c r="M160">
        <v>9036</v>
      </c>
      <c r="N160" s="4">
        <v>137</v>
      </c>
      <c r="O160" s="1" t="s">
        <v>539</v>
      </c>
    </row>
    <row r="161" spans="1:15" x14ac:dyDescent="0.2">
      <c r="A161" s="2">
        <v>358</v>
      </c>
      <c r="D161" t="s">
        <v>218</v>
      </c>
      <c r="E161" s="41" t="s">
        <v>35</v>
      </c>
      <c r="F161" s="40" t="s">
        <v>440</v>
      </c>
      <c r="G161" s="79">
        <v>255</v>
      </c>
      <c r="J161" s="4">
        <v>514</v>
      </c>
      <c r="L161" t="s">
        <v>193</v>
      </c>
      <c r="M161" t="s">
        <v>61</v>
      </c>
      <c r="N161" s="4">
        <v>131</v>
      </c>
      <c r="O161" s="1" t="s">
        <v>539</v>
      </c>
    </row>
    <row r="162" spans="1:15" x14ac:dyDescent="0.2">
      <c r="A162" s="2">
        <v>359</v>
      </c>
      <c r="D162" t="s">
        <v>218</v>
      </c>
      <c r="E162" s="41" t="s">
        <v>38</v>
      </c>
      <c r="F162" s="40" t="s">
        <v>440</v>
      </c>
      <c r="G162" s="79">
        <v>255</v>
      </c>
      <c r="J162" s="4">
        <v>414</v>
      </c>
      <c r="K162" s="98">
        <v>41</v>
      </c>
      <c r="L162" t="s">
        <v>585</v>
      </c>
      <c r="M162" t="s">
        <v>194</v>
      </c>
    </row>
    <row r="163" spans="1:15" x14ac:dyDescent="0.2">
      <c r="A163" s="2">
        <v>360</v>
      </c>
      <c r="D163" t="s">
        <v>218</v>
      </c>
      <c r="E163" s="41" t="s">
        <v>37</v>
      </c>
      <c r="F163" s="40" t="s">
        <v>440</v>
      </c>
      <c r="G163" s="79">
        <v>255</v>
      </c>
      <c r="J163" s="4">
        <v>279</v>
      </c>
      <c r="L163" t="s">
        <v>195</v>
      </c>
      <c r="M163" t="s">
        <v>187</v>
      </c>
      <c r="N163" s="4">
        <v>137</v>
      </c>
      <c r="O163" s="1" t="s">
        <v>539</v>
      </c>
    </row>
    <row r="164" spans="1:15" x14ac:dyDescent="0.2">
      <c r="A164" s="2">
        <v>361</v>
      </c>
      <c r="D164" t="s">
        <v>218</v>
      </c>
      <c r="E164" s="41" t="s">
        <v>39</v>
      </c>
      <c r="F164" s="40" t="s">
        <v>440</v>
      </c>
      <c r="G164" s="79">
        <v>255</v>
      </c>
      <c r="J164" s="4">
        <v>2549</v>
      </c>
      <c r="L164" t="s">
        <v>62</v>
      </c>
      <c r="M164" t="s">
        <v>197</v>
      </c>
    </row>
    <row r="165" spans="1:15" x14ac:dyDescent="0.2">
      <c r="A165" s="2">
        <v>362</v>
      </c>
      <c r="D165" t="s">
        <v>218</v>
      </c>
      <c r="E165" s="41" t="s">
        <v>41</v>
      </c>
      <c r="F165" s="40" t="s">
        <v>443</v>
      </c>
      <c r="G165" s="79">
        <v>2</v>
      </c>
    </row>
    <row r="166" spans="1:15" x14ac:dyDescent="0.2">
      <c r="A166" s="2">
        <v>363</v>
      </c>
      <c r="D166" t="s">
        <v>218</v>
      </c>
      <c r="E166" s="41" t="s">
        <v>40</v>
      </c>
      <c r="F166" s="40" t="s">
        <v>443</v>
      </c>
      <c r="G166" s="79">
        <v>2</v>
      </c>
    </row>
    <row r="167" spans="1:15" x14ac:dyDescent="0.2">
      <c r="A167" s="2">
        <v>364</v>
      </c>
      <c r="D167" t="s">
        <v>218</v>
      </c>
      <c r="E167" s="41" t="s">
        <v>43</v>
      </c>
      <c r="F167" s="40" t="s">
        <v>443</v>
      </c>
      <c r="G167" s="79">
        <v>2</v>
      </c>
    </row>
    <row r="168" spans="1:15" x14ac:dyDescent="0.2">
      <c r="A168" s="2">
        <v>365</v>
      </c>
      <c r="D168" t="s">
        <v>218</v>
      </c>
      <c r="E168" s="41" t="s">
        <v>42</v>
      </c>
      <c r="F168" s="40" t="s">
        <v>443</v>
      </c>
      <c r="G168" s="79">
        <v>2</v>
      </c>
      <c r="J168" s="4">
        <v>22</v>
      </c>
      <c r="M168">
        <v>256</v>
      </c>
    </row>
    <row r="169" spans="1:15" x14ac:dyDescent="0.2">
      <c r="A169" s="2">
        <v>366</v>
      </c>
      <c r="D169" t="s">
        <v>218</v>
      </c>
      <c r="E169" s="41" t="s">
        <v>44</v>
      </c>
      <c r="F169" s="40" t="s">
        <v>446</v>
      </c>
      <c r="G169" s="79">
        <v>4</v>
      </c>
    </row>
    <row r="170" spans="1:15" x14ac:dyDescent="0.2">
      <c r="A170" s="2">
        <v>367</v>
      </c>
      <c r="D170" t="s">
        <v>218</v>
      </c>
      <c r="E170" s="41" t="s">
        <v>46</v>
      </c>
      <c r="F170" s="40" t="s">
        <v>440</v>
      </c>
      <c r="G170" s="79">
        <v>255</v>
      </c>
      <c r="J170" s="4">
        <v>676</v>
      </c>
      <c r="K170" s="98">
        <v>1735</v>
      </c>
      <c r="L170" s="104">
        <v>1000000</v>
      </c>
      <c r="M170" t="s">
        <v>586</v>
      </c>
    </row>
    <row r="171" spans="1:15" x14ac:dyDescent="0.2">
      <c r="A171" s="2">
        <v>368</v>
      </c>
      <c r="D171" t="s">
        <v>218</v>
      </c>
      <c r="E171" s="41" t="s">
        <v>45</v>
      </c>
      <c r="F171" s="40" t="s">
        <v>440</v>
      </c>
      <c r="G171" s="79">
        <v>255</v>
      </c>
    </row>
    <row r="172" spans="1:15" ht="10.5" x14ac:dyDescent="0.25">
      <c r="A172" s="2">
        <v>369</v>
      </c>
      <c r="D172" t="s">
        <v>218</v>
      </c>
      <c r="E172" s="41" t="s">
        <v>48</v>
      </c>
      <c r="F172" s="40" t="s">
        <v>440</v>
      </c>
      <c r="G172" s="79">
        <v>255</v>
      </c>
      <c r="J172" s="95">
        <v>624</v>
      </c>
      <c r="K172" s="98">
        <v>54</v>
      </c>
      <c r="L172" t="s">
        <v>419</v>
      </c>
      <c r="M172" t="s">
        <v>202</v>
      </c>
      <c r="N172" s="4">
        <v>111</v>
      </c>
    </row>
    <row r="173" spans="1:15" x14ac:dyDescent="0.2">
      <c r="A173" s="2">
        <v>370</v>
      </c>
      <c r="D173" t="s">
        <v>218</v>
      </c>
      <c r="E173" s="41" t="s">
        <v>47</v>
      </c>
      <c r="F173" s="40" t="s">
        <v>440</v>
      </c>
      <c r="G173" s="79">
        <v>255</v>
      </c>
      <c r="J173" s="4">
        <v>4081</v>
      </c>
      <c r="K173" s="98">
        <v>33</v>
      </c>
      <c r="L173" t="s">
        <v>203</v>
      </c>
      <c r="M173" t="s">
        <v>204</v>
      </c>
      <c r="N173" s="4">
        <v>1</v>
      </c>
    </row>
    <row r="174" spans="1:15" x14ac:dyDescent="0.2">
      <c r="A174" s="2">
        <v>371</v>
      </c>
      <c r="D174" t="s">
        <v>218</v>
      </c>
      <c r="E174" s="68" t="s">
        <v>50</v>
      </c>
      <c r="F174" s="40" t="s">
        <v>440</v>
      </c>
      <c r="G174" s="79">
        <v>255</v>
      </c>
    </row>
    <row r="175" spans="1:15" x14ac:dyDescent="0.2">
      <c r="A175" s="2">
        <v>372</v>
      </c>
      <c r="D175" t="s">
        <v>218</v>
      </c>
      <c r="E175" s="68" t="s">
        <v>49</v>
      </c>
      <c r="F175" s="40" t="s">
        <v>440</v>
      </c>
      <c r="G175" s="79">
        <v>255</v>
      </c>
    </row>
    <row r="176" spans="1:15" x14ac:dyDescent="0.2">
      <c r="A176" s="2">
        <v>373</v>
      </c>
      <c r="D176" t="s">
        <v>218</v>
      </c>
      <c r="E176" s="68" t="s">
        <v>52</v>
      </c>
      <c r="F176" s="40" t="s">
        <v>440</v>
      </c>
      <c r="G176" s="79">
        <v>255</v>
      </c>
    </row>
    <row r="177" spans="1:15" ht="10.5" x14ac:dyDescent="0.25">
      <c r="A177" s="2">
        <v>374</v>
      </c>
      <c r="D177" t="s">
        <v>218</v>
      </c>
      <c r="E177" s="68" t="s">
        <v>51</v>
      </c>
      <c r="F177" s="40" t="s">
        <v>440</v>
      </c>
      <c r="G177" s="79">
        <v>255</v>
      </c>
      <c r="J177" s="95">
        <v>624</v>
      </c>
      <c r="K177" s="98">
        <v>54</v>
      </c>
      <c r="L177" t="s">
        <v>120</v>
      </c>
      <c r="M177" t="s">
        <v>100</v>
      </c>
      <c r="N177" s="4">
        <v>111</v>
      </c>
    </row>
    <row r="178" spans="1:15" x14ac:dyDescent="0.2">
      <c r="A178" s="2">
        <v>375</v>
      </c>
      <c r="D178" t="s">
        <v>218</v>
      </c>
      <c r="E178" s="83" t="s">
        <v>54</v>
      </c>
      <c r="F178" s="40" t="s">
        <v>440</v>
      </c>
      <c r="G178" s="79">
        <v>255</v>
      </c>
    </row>
    <row r="179" spans="1:15" x14ac:dyDescent="0.2">
      <c r="A179" s="2">
        <v>376</v>
      </c>
      <c r="D179" t="s">
        <v>218</v>
      </c>
      <c r="E179" s="68" t="s">
        <v>53</v>
      </c>
      <c r="F179" s="40" t="s">
        <v>440</v>
      </c>
      <c r="G179" s="79">
        <v>255</v>
      </c>
    </row>
    <row r="180" spans="1:15" x14ac:dyDescent="0.2">
      <c r="A180" s="2">
        <v>377</v>
      </c>
      <c r="D180" t="s">
        <v>218</v>
      </c>
      <c r="E180" s="83" t="s">
        <v>55</v>
      </c>
      <c r="F180" s="40" t="s">
        <v>440</v>
      </c>
      <c r="G180" s="79">
        <v>255</v>
      </c>
    </row>
    <row r="181" spans="1:15" x14ac:dyDescent="0.2">
      <c r="A181" s="2">
        <v>378</v>
      </c>
      <c r="D181" t="s">
        <v>218</v>
      </c>
      <c r="E181" s="68" t="s">
        <v>56</v>
      </c>
      <c r="F181" s="40" t="s">
        <v>440</v>
      </c>
      <c r="G181" s="79">
        <v>255</v>
      </c>
    </row>
    <row r="182" spans="1:15" x14ac:dyDescent="0.2">
      <c r="A182" s="2">
        <v>379</v>
      </c>
      <c r="D182" t="s">
        <v>218</v>
      </c>
      <c r="E182" s="83" t="s">
        <v>58</v>
      </c>
      <c r="F182" s="40" t="s">
        <v>440</v>
      </c>
      <c r="G182" s="79">
        <v>255</v>
      </c>
    </row>
    <row r="183" spans="1:15" x14ac:dyDescent="0.2">
      <c r="A183" s="2">
        <v>380</v>
      </c>
      <c r="D183" t="s">
        <v>218</v>
      </c>
      <c r="E183" s="68" t="s">
        <v>57</v>
      </c>
      <c r="F183" s="40" t="s">
        <v>440</v>
      </c>
      <c r="G183" s="79">
        <v>255</v>
      </c>
    </row>
    <row r="184" spans="1:15" x14ac:dyDescent="0.2">
      <c r="A184" s="2">
        <v>381</v>
      </c>
      <c r="D184" t="s">
        <v>218</v>
      </c>
      <c r="E184" s="83" t="s">
        <v>59</v>
      </c>
      <c r="F184" s="40" t="s">
        <v>440</v>
      </c>
      <c r="G184" s="79">
        <v>255</v>
      </c>
    </row>
    <row r="185" spans="1:15" x14ac:dyDescent="0.2">
      <c r="A185" s="2">
        <v>382</v>
      </c>
      <c r="D185" t="s">
        <v>218</v>
      </c>
      <c r="E185" s="41" t="s">
        <v>205</v>
      </c>
      <c r="F185" s="40" t="s">
        <v>446</v>
      </c>
      <c r="G185" s="79">
        <v>4</v>
      </c>
    </row>
    <row r="186" spans="1:15" x14ac:dyDescent="0.2">
      <c r="A186" s="2">
        <v>383</v>
      </c>
      <c r="D186" t="s">
        <v>218</v>
      </c>
      <c r="E186" s="41" t="s">
        <v>60</v>
      </c>
      <c r="F186" s="40" t="s">
        <v>440</v>
      </c>
      <c r="G186" s="79">
        <v>255</v>
      </c>
      <c r="H186" s="1" t="s">
        <v>587</v>
      </c>
      <c r="J186" s="4">
        <v>4113</v>
      </c>
      <c r="L186" t="s">
        <v>64</v>
      </c>
      <c r="M186" t="s">
        <v>206</v>
      </c>
      <c r="O186" s="1" t="s">
        <v>539</v>
      </c>
    </row>
    <row r="187" spans="1:15" x14ac:dyDescent="0.2">
      <c r="A187" s="2">
        <v>384</v>
      </c>
    </row>
    <row r="188" spans="1:15" ht="10.5" x14ac:dyDescent="0.25">
      <c r="A188" s="2">
        <v>315</v>
      </c>
      <c r="C188" s="56">
        <v>10909</v>
      </c>
      <c r="D188" s="3" t="s">
        <v>215</v>
      </c>
    </row>
    <row r="189" spans="1:15" ht="10.5" x14ac:dyDescent="0.25">
      <c r="A189" s="2">
        <v>316</v>
      </c>
      <c r="D189" t="s">
        <v>215</v>
      </c>
      <c r="E189" s="71" t="s">
        <v>97</v>
      </c>
      <c r="F189" s="43" t="s">
        <v>440</v>
      </c>
      <c r="G189" s="80">
        <v>255</v>
      </c>
      <c r="H189" s="59" t="s">
        <v>523</v>
      </c>
      <c r="I189" s="52" t="s">
        <v>528</v>
      </c>
      <c r="J189" s="95">
        <v>10909</v>
      </c>
      <c r="L189" t="s">
        <v>119</v>
      </c>
      <c r="M189" t="s">
        <v>207</v>
      </c>
      <c r="O189" s="1" t="s">
        <v>539</v>
      </c>
    </row>
    <row r="190" spans="1:15" ht="10.5" x14ac:dyDescent="0.25">
      <c r="A190" s="2">
        <v>317</v>
      </c>
      <c r="D190" t="s">
        <v>215</v>
      </c>
      <c r="E190" s="49" t="s">
        <v>96</v>
      </c>
      <c r="F190" s="47" t="s">
        <v>440</v>
      </c>
      <c r="G190" s="81">
        <v>255</v>
      </c>
      <c r="H190" s="60" t="s">
        <v>533</v>
      </c>
      <c r="I190" s="48" t="s">
        <v>528</v>
      </c>
      <c r="J190" s="4">
        <v>10909</v>
      </c>
      <c r="L190" t="s">
        <v>208</v>
      </c>
      <c r="M190" t="s">
        <v>209</v>
      </c>
      <c r="O190" s="1" t="s">
        <v>539</v>
      </c>
    </row>
    <row r="191" spans="1:15" x14ac:dyDescent="0.2">
      <c r="A191" s="2">
        <v>318</v>
      </c>
      <c r="D191" t="s">
        <v>215</v>
      </c>
      <c r="E191" s="41" t="s">
        <v>95</v>
      </c>
      <c r="F191" s="66" t="s">
        <v>472</v>
      </c>
      <c r="G191" s="79"/>
      <c r="J191" s="4">
        <v>10909</v>
      </c>
    </row>
    <row r="192" spans="1:15" x14ac:dyDescent="0.2">
      <c r="A192" s="2">
        <v>319</v>
      </c>
      <c r="D192" t="s">
        <v>215</v>
      </c>
      <c r="E192" s="41" t="s">
        <v>102</v>
      </c>
      <c r="F192" s="40" t="s">
        <v>440</v>
      </c>
      <c r="G192" s="79">
        <v>255</v>
      </c>
    </row>
    <row r="193" spans="1:11" x14ac:dyDescent="0.2">
      <c r="A193" s="2">
        <v>320</v>
      </c>
      <c r="D193" t="s">
        <v>215</v>
      </c>
      <c r="E193" s="41" t="s">
        <v>101</v>
      </c>
      <c r="F193" s="40" t="s">
        <v>440</v>
      </c>
      <c r="G193" s="79">
        <v>255</v>
      </c>
    </row>
    <row r="194" spans="1:11" x14ac:dyDescent="0.2">
      <c r="A194" s="2">
        <v>321</v>
      </c>
      <c r="D194" t="s">
        <v>215</v>
      </c>
      <c r="E194" s="41" t="s">
        <v>103</v>
      </c>
      <c r="F194" s="40" t="s">
        <v>440</v>
      </c>
      <c r="G194" s="79">
        <v>255</v>
      </c>
      <c r="I194" s="1" t="s">
        <v>528</v>
      </c>
      <c r="J194" s="4">
        <v>114</v>
      </c>
      <c r="K194" s="98">
        <v>2183</v>
      </c>
    </row>
    <row r="195" spans="1:11" x14ac:dyDescent="0.2">
      <c r="A195" s="2">
        <v>322</v>
      </c>
      <c r="D195" t="s">
        <v>215</v>
      </c>
      <c r="E195" s="41" t="s">
        <v>104</v>
      </c>
      <c r="F195" s="40" t="s">
        <v>440</v>
      </c>
      <c r="G195" s="79">
        <v>255</v>
      </c>
    </row>
    <row r="196" spans="1:11" x14ac:dyDescent="0.2">
      <c r="A196" s="2">
        <v>323</v>
      </c>
      <c r="D196" t="s">
        <v>215</v>
      </c>
      <c r="E196" s="41" t="s">
        <v>105</v>
      </c>
      <c r="F196" s="40" t="s">
        <v>440</v>
      </c>
      <c r="G196" s="79">
        <v>255</v>
      </c>
    </row>
    <row r="197" spans="1:11" x14ac:dyDescent="0.2">
      <c r="A197" s="2">
        <v>324</v>
      </c>
      <c r="D197" t="s">
        <v>215</v>
      </c>
      <c r="E197" s="67" t="s">
        <v>106</v>
      </c>
      <c r="F197" s="40" t="s">
        <v>440</v>
      </c>
      <c r="G197" s="79">
        <v>255</v>
      </c>
    </row>
    <row r="198" spans="1:11" x14ac:dyDescent="0.2">
      <c r="A198" s="2">
        <v>325</v>
      </c>
      <c r="D198" t="s">
        <v>215</v>
      </c>
      <c r="E198" s="67" t="s">
        <v>107</v>
      </c>
      <c r="F198" s="40" t="s">
        <v>443</v>
      </c>
      <c r="G198" s="79">
        <v>2</v>
      </c>
    </row>
    <row r="199" spans="1:11" x14ac:dyDescent="0.2">
      <c r="A199" s="2">
        <v>326</v>
      </c>
      <c r="D199" t="s">
        <v>215</v>
      </c>
      <c r="E199" s="67" t="s">
        <v>108</v>
      </c>
      <c r="F199" s="40" t="s">
        <v>443</v>
      </c>
      <c r="G199" s="79">
        <v>2</v>
      </c>
    </row>
    <row r="200" spans="1:11" x14ac:dyDescent="0.2">
      <c r="A200" s="2">
        <v>327</v>
      </c>
      <c r="D200" t="s">
        <v>215</v>
      </c>
      <c r="E200" s="67" t="s">
        <v>109</v>
      </c>
      <c r="F200" s="40" t="s">
        <v>443</v>
      </c>
      <c r="G200" s="79">
        <v>2</v>
      </c>
    </row>
    <row r="201" spans="1:11" x14ac:dyDescent="0.2">
      <c r="A201" s="2">
        <v>328</v>
      </c>
      <c r="D201" t="s">
        <v>215</v>
      </c>
      <c r="E201" s="41" t="s">
        <v>110</v>
      </c>
      <c r="F201" s="40" t="s">
        <v>443</v>
      </c>
      <c r="G201" s="79">
        <v>2</v>
      </c>
    </row>
    <row r="202" spans="1:11" x14ac:dyDescent="0.2">
      <c r="A202" s="2">
        <v>329</v>
      </c>
      <c r="D202" t="s">
        <v>215</v>
      </c>
      <c r="E202" s="41" t="s">
        <v>111</v>
      </c>
      <c r="F202" s="40" t="s">
        <v>443</v>
      </c>
      <c r="G202" s="79">
        <v>2</v>
      </c>
    </row>
    <row r="203" spans="1:11" x14ac:dyDescent="0.2">
      <c r="A203" s="2">
        <v>330</v>
      </c>
      <c r="D203" t="s">
        <v>215</v>
      </c>
      <c r="E203" s="41" t="s">
        <v>112</v>
      </c>
      <c r="F203" s="40" t="s">
        <v>443</v>
      </c>
      <c r="G203" s="79">
        <v>2</v>
      </c>
    </row>
    <row r="204" spans="1:11" x14ac:dyDescent="0.2">
      <c r="A204" s="2">
        <v>331</v>
      </c>
      <c r="D204" t="s">
        <v>215</v>
      </c>
      <c r="E204" s="41" t="s">
        <v>115</v>
      </c>
      <c r="F204" s="40" t="s">
        <v>443</v>
      </c>
      <c r="G204" s="79">
        <v>2</v>
      </c>
    </row>
    <row r="205" spans="1:11" x14ac:dyDescent="0.2">
      <c r="A205" s="2">
        <v>332</v>
      </c>
      <c r="D205" t="s">
        <v>215</v>
      </c>
      <c r="E205" s="41" t="s">
        <v>113</v>
      </c>
      <c r="F205" s="40" t="s">
        <v>440</v>
      </c>
      <c r="G205" s="79">
        <v>255</v>
      </c>
    </row>
    <row r="206" spans="1:11" x14ac:dyDescent="0.2">
      <c r="A206" s="2">
        <v>333</v>
      </c>
      <c r="D206" t="s">
        <v>215</v>
      </c>
      <c r="E206" s="41" t="s">
        <v>114</v>
      </c>
      <c r="F206" s="40" t="s">
        <v>443</v>
      </c>
      <c r="G206" s="79">
        <v>2</v>
      </c>
    </row>
    <row r="207" spans="1:11" x14ac:dyDescent="0.2">
      <c r="A207" s="2">
        <v>334</v>
      </c>
      <c r="D207" t="s">
        <v>215</v>
      </c>
      <c r="E207" s="41" t="s">
        <v>116</v>
      </c>
      <c r="F207" s="40" t="s">
        <v>440</v>
      </c>
      <c r="G207" s="79">
        <v>255</v>
      </c>
    </row>
    <row r="208" spans="1:11" x14ac:dyDescent="0.2">
      <c r="A208" s="2">
        <v>335</v>
      </c>
      <c r="D208" t="s">
        <v>215</v>
      </c>
      <c r="E208" s="41" t="s">
        <v>117</v>
      </c>
      <c r="F208" s="40" t="s">
        <v>440</v>
      </c>
      <c r="G208" s="79">
        <v>255</v>
      </c>
    </row>
    <row r="209" spans="1:15" x14ac:dyDescent="0.2">
      <c r="A209" s="2">
        <v>336</v>
      </c>
      <c r="E209" s="41"/>
      <c r="F209" s="40"/>
      <c r="G209" s="79"/>
    </row>
    <row r="210" spans="1:15" x14ac:dyDescent="0.2">
      <c r="E210" s="41"/>
      <c r="F210" s="40"/>
      <c r="G210" s="79"/>
    </row>
    <row r="211" spans="1:15" ht="10.5" x14ac:dyDescent="0.25">
      <c r="A211" s="2">
        <v>337</v>
      </c>
      <c r="B211" t="s">
        <v>536</v>
      </c>
      <c r="C211" s="56">
        <v>1359064</v>
      </c>
      <c r="D211" s="3" t="s">
        <v>214</v>
      </c>
    </row>
    <row r="212" spans="1:15" x14ac:dyDescent="0.2">
      <c r="A212" s="2">
        <v>338</v>
      </c>
      <c r="D212" t="s">
        <v>214</v>
      </c>
      <c r="E212" s="50" t="s">
        <v>205</v>
      </c>
      <c r="F212" s="43" t="s">
        <v>446</v>
      </c>
      <c r="G212" s="80">
        <v>4</v>
      </c>
      <c r="H212" s="51" t="s">
        <v>523</v>
      </c>
      <c r="I212" s="52" t="s">
        <v>528</v>
      </c>
      <c r="J212" s="105">
        <v>1359064</v>
      </c>
    </row>
    <row r="213" spans="1:15" ht="10.5" x14ac:dyDescent="0.25">
      <c r="A213" s="2">
        <v>339</v>
      </c>
      <c r="D213" t="s">
        <v>214</v>
      </c>
      <c r="E213" s="106" t="s">
        <v>97</v>
      </c>
      <c r="F213" s="40" t="s">
        <v>440</v>
      </c>
      <c r="G213" s="79">
        <v>255</v>
      </c>
      <c r="H213" s="1" t="s">
        <v>533</v>
      </c>
      <c r="J213" s="95">
        <v>3706</v>
      </c>
      <c r="L213" t="s">
        <v>118</v>
      </c>
      <c r="M213" t="s">
        <v>545</v>
      </c>
      <c r="N213" s="4">
        <v>1240</v>
      </c>
      <c r="O213" s="1" t="s">
        <v>539</v>
      </c>
    </row>
    <row r="214" spans="1:15" x14ac:dyDescent="0.2">
      <c r="A214" s="2">
        <v>340</v>
      </c>
      <c r="D214" t="s">
        <v>214</v>
      </c>
      <c r="E214" s="41" t="s">
        <v>96</v>
      </c>
      <c r="F214" s="40" t="s">
        <v>440</v>
      </c>
      <c r="G214" s="79">
        <v>255</v>
      </c>
      <c r="J214" s="4">
        <v>3705</v>
      </c>
      <c r="O214" s="1" t="s">
        <v>539</v>
      </c>
    </row>
    <row r="215" spans="1:15" ht="10.5" x14ac:dyDescent="0.25">
      <c r="A215" s="2">
        <v>341</v>
      </c>
      <c r="D215" t="s">
        <v>214</v>
      </c>
      <c r="E215" s="41" t="s">
        <v>84</v>
      </c>
      <c r="F215" s="40" t="s">
        <v>440</v>
      </c>
      <c r="G215" s="79">
        <v>255</v>
      </c>
      <c r="H215" s="1" t="s">
        <v>533</v>
      </c>
      <c r="J215" s="4">
        <v>1753</v>
      </c>
      <c r="L215" s="3" t="s">
        <v>211</v>
      </c>
      <c r="M215" s="3" t="s">
        <v>98</v>
      </c>
      <c r="N215" s="4">
        <v>1504</v>
      </c>
    </row>
    <row r="216" spans="1:15" x14ac:dyDescent="0.2">
      <c r="A216" s="2">
        <v>342</v>
      </c>
      <c r="D216" t="s">
        <v>214</v>
      </c>
      <c r="E216" s="41" t="s">
        <v>89</v>
      </c>
      <c r="F216" s="40" t="s">
        <v>443</v>
      </c>
      <c r="G216" s="79">
        <v>2</v>
      </c>
      <c r="J216" s="4">
        <v>2254</v>
      </c>
      <c r="L216">
        <v>1</v>
      </c>
      <c r="M216">
        <v>2271</v>
      </c>
      <c r="N216" s="4">
        <v>1733</v>
      </c>
    </row>
    <row r="217" spans="1:15" x14ac:dyDescent="0.2">
      <c r="A217" s="2">
        <v>343</v>
      </c>
      <c r="D217" t="s">
        <v>214</v>
      </c>
      <c r="E217" s="41" t="s">
        <v>93</v>
      </c>
      <c r="F217" s="40" t="s">
        <v>443</v>
      </c>
      <c r="G217" s="79">
        <v>2</v>
      </c>
      <c r="J217" s="4">
        <v>3800</v>
      </c>
      <c r="K217" s="98">
        <v>370667</v>
      </c>
      <c r="M217">
        <v>16950</v>
      </c>
    </row>
    <row r="218" spans="1:15" x14ac:dyDescent="0.2">
      <c r="A218" s="2">
        <v>344</v>
      </c>
      <c r="D218" t="s">
        <v>214</v>
      </c>
      <c r="E218" s="41" t="s">
        <v>85</v>
      </c>
      <c r="F218" s="40" t="s">
        <v>443</v>
      </c>
      <c r="G218" s="79">
        <v>2</v>
      </c>
      <c r="J218" s="4">
        <v>45</v>
      </c>
    </row>
    <row r="219" spans="1:15" x14ac:dyDescent="0.2">
      <c r="A219" s="2">
        <v>345</v>
      </c>
      <c r="D219" t="s">
        <v>214</v>
      </c>
      <c r="E219" s="41" t="s">
        <v>86</v>
      </c>
      <c r="F219" s="40" t="s">
        <v>443</v>
      </c>
      <c r="G219" s="79">
        <v>2</v>
      </c>
      <c r="L219">
        <v>1973</v>
      </c>
      <c r="M219">
        <v>2017</v>
      </c>
    </row>
    <row r="220" spans="1:15" x14ac:dyDescent="0.2">
      <c r="A220" s="2">
        <v>346</v>
      </c>
      <c r="D220" t="s">
        <v>214</v>
      </c>
      <c r="E220" s="41" t="s">
        <v>87</v>
      </c>
      <c r="F220" s="40" t="s">
        <v>443</v>
      </c>
      <c r="G220" s="79">
        <v>2</v>
      </c>
    </row>
    <row r="221" spans="1:15" x14ac:dyDescent="0.2">
      <c r="A221" s="2">
        <v>347</v>
      </c>
      <c r="D221" t="s">
        <v>214</v>
      </c>
      <c r="E221" s="41" t="s">
        <v>88</v>
      </c>
      <c r="F221" s="40" t="s">
        <v>440</v>
      </c>
      <c r="G221" s="79">
        <v>255</v>
      </c>
    </row>
    <row r="222" spans="1:15" x14ac:dyDescent="0.2">
      <c r="A222" s="2">
        <v>348</v>
      </c>
      <c r="D222" t="s">
        <v>214</v>
      </c>
      <c r="E222" s="41" t="s">
        <v>90</v>
      </c>
      <c r="F222" s="40" t="s">
        <v>443</v>
      </c>
      <c r="G222" s="79">
        <v>2</v>
      </c>
    </row>
    <row r="223" spans="1:15" x14ac:dyDescent="0.2">
      <c r="A223" s="2">
        <v>349</v>
      </c>
      <c r="D223" t="s">
        <v>214</v>
      </c>
      <c r="E223" s="41" t="s">
        <v>91</v>
      </c>
      <c r="F223" s="40" t="s">
        <v>440</v>
      </c>
      <c r="G223" s="79">
        <v>255</v>
      </c>
    </row>
    <row r="224" spans="1:15" x14ac:dyDescent="0.2">
      <c r="A224" s="2">
        <v>350</v>
      </c>
      <c r="D224" t="s">
        <v>214</v>
      </c>
      <c r="E224" s="41" t="s">
        <v>92</v>
      </c>
      <c r="F224" s="40" t="s">
        <v>443</v>
      </c>
      <c r="G224" s="79">
        <v>2</v>
      </c>
    </row>
    <row r="225" spans="1:15" x14ac:dyDescent="0.2">
      <c r="A225" s="2">
        <v>351</v>
      </c>
      <c r="D225" t="s">
        <v>214</v>
      </c>
      <c r="E225" s="41" t="s">
        <v>95</v>
      </c>
      <c r="F225" s="40" t="s">
        <v>440</v>
      </c>
      <c r="G225" s="79">
        <v>255</v>
      </c>
    </row>
    <row r="226" spans="1:15" x14ac:dyDescent="0.2">
      <c r="A226" s="2">
        <v>352</v>
      </c>
      <c r="D226" t="s">
        <v>214</v>
      </c>
      <c r="E226" s="41" t="s">
        <v>94</v>
      </c>
      <c r="F226" s="40" t="s">
        <v>443</v>
      </c>
      <c r="G226" s="79">
        <v>2</v>
      </c>
    </row>
    <row r="227" spans="1:15" x14ac:dyDescent="0.2">
      <c r="A227" s="2">
        <v>353</v>
      </c>
      <c r="E227" s="41"/>
      <c r="F227" s="40"/>
      <c r="G227" s="79"/>
    </row>
    <row r="228" spans="1:15" ht="10.5" x14ac:dyDescent="0.25">
      <c r="A228" s="2">
        <v>232</v>
      </c>
      <c r="C228" s="56">
        <v>2736</v>
      </c>
      <c r="D228" s="3" t="s">
        <v>530</v>
      </c>
    </row>
    <row r="229" spans="1:15" x14ac:dyDescent="0.2">
      <c r="A229" s="2">
        <v>233</v>
      </c>
      <c r="D229" t="s">
        <v>530</v>
      </c>
      <c r="E229" s="50" t="s">
        <v>252</v>
      </c>
      <c r="F229" s="64" t="s">
        <v>438</v>
      </c>
      <c r="G229" s="80">
        <v>8</v>
      </c>
      <c r="H229" s="59" t="s">
        <v>523</v>
      </c>
      <c r="I229" s="52" t="s">
        <v>528</v>
      </c>
      <c r="J229" s="4">
        <v>2736</v>
      </c>
      <c r="L229" s="9">
        <v>24460</v>
      </c>
      <c r="M229" s="9">
        <v>43605</v>
      </c>
      <c r="O229" s="1" t="s">
        <v>539</v>
      </c>
    </row>
    <row r="230" spans="1:15" ht="10.5" x14ac:dyDescent="0.25">
      <c r="A230" s="2">
        <v>234</v>
      </c>
      <c r="D230" t="s">
        <v>530</v>
      </c>
      <c r="E230" s="49" t="s">
        <v>249</v>
      </c>
      <c r="F230" s="65" t="s">
        <v>438</v>
      </c>
      <c r="G230" s="81">
        <v>8</v>
      </c>
      <c r="H230" s="60" t="s">
        <v>533</v>
      </c>
      <c r="I230" s="48" t="s">
        <v>528</v>
      </c>
      <c r="J230" s="4">
        <v>2736</v>
      </c>
      <c r="L230" s="9">
        <v>24453</v>
      </c>
      <c r="M230" s="9">
        <v>43598</v>
      </c>
      <c r="O230" s="1" t="s">
        <v>539</v>
      </c>
    </row>
    <row r="231" spans="1:15" x14ac:dyDescent="0.2">
      <c r="A231" s="2">
        <v>235</v>
      </c>
      <c r="D231" t="s">
        <v>530</v>
      </c>
      <c r="E231" s="41" t="s">
        <v>251</v>
      </c>
      <c r="F231" s="40" t="s">
        <v>443</v>
      </c>
      <c r="G231" s="79">
        <v>2</v>
      </c>
      <c r="J231" s="4">
        <v>1</v>
      </c>
      <c r="K231" s="98">
        <v>1</v>
      </c>
      <c r="L231">
        <v>2</v>
      </c>
      <c r="N231" s="4">
        <v>2735</v>
      </c>
    </row>
    <row r="232" spans="1:15" x14ac:dyDescent="0.2">
      <c r="A232" s="2">
        <v>236</v>
      </c>
      <c r="D232" t="s">
        <v>530</v>
      </c>
      <c r="E232" s="41" t="s">
        <v>250</v>
      </c>
      <c r="F232" s="63" t="s">
        <v>438</v>
      </c>
      <c r="G232" s="79">
        <v>8</v>
      </c>
      <c r="J232" s="4">
        <v>53</v>
      </c>
      <c r="K232" s="98">
        <v>2683</v>
      </c>
      <c r="L232" s="9">
        <v>24467</v>
      </c>
      <c r="M232" s="9">
        <v>43465</v>
      </c>
    </row>
    <row r="233" spans="1:15" x14ac:dyDescent="0.2">
      <c r="A233" s="2">
        <v>237</v>
      </c>
      <c r="D233" t="s">
        <v>530</v>
      </c>
      <c r="E233" s="41" t="s">
        <v>253</v>
      </c>
      <c r="F233" s="40" t="s">
        <v>446</v>
      </c>
      <c r="G233" s="79">
        <v>4</v>
      </c>
      <c r="J233" s="4">
        <v>53</v>
      </c>
      <c r="K233" s="98">
        <v>2683</v>
      </c>
      <c r="L233">
        <v>1966</v>
      </c>
      <c r="M233">
        <v>2018</v>
      </c>
    </row>
    <row r="234" spans="1:15" x14ac:dyDescent="0.2">
      <c r="A234" s="2">
        <v>238</v>
      </c>
      <c r="D234" t="s">
        <v>530</v>
      </c>
      <c r="E234" s="41" t="s">
        <v>485</v>
      </c>
      <c r="F234" s="40" t="s">
        <v>440</v>
      </c>
      <c r="G234" s="79">
        <v>1</v>
      </c>
      <c r="K234" s="98">
        <v>2736</v>
      </c>
    </row>
    <row r="235" spans="1:15" x14ac:dyDescent="0.2">
      <c r="A235" s="2">
        <v>239</v>
      </c>
    </row>
    <row r="236" spans="1:15" ht="10.5" x14ac:dyDescent="0.25">
      <c r="A236" s="2">
        <v>240</v>
      </c>
      <c r="C236" s="56">
        <v>636</v>
      </c>
      <c r="D236" s="3" t="s">
        <v>428</v>
      </c>
    </row>
    <row r="237" spans="1:15" x14ac:dyDescent="0.2">
      <c r="A237" s="2">
        <v>241</v>
      </c>
      <c r="D237" t="s">
        <v>428</v>
      </c>
      <c r="E237" s="41" t="s">
        <v>486</v>
      </c>
      <c r="F237" s="40" t="s">
        <v>441</v>
      </c>
      <c r="G237" s="79">
        <v>1</v>
      </c>
    </row>
    <row r="238" spans="1:15" x14ac:dyDescent="0.2">
      <c r="A238" s="2">
        <v>242</v>
      </c>
      <c r="D238" t="s">
        <v>428</v>
      </c>
      <c r="E238" s="76" t="s">
        <v>487</v>
      </c>
      <c r="F238" s="54" t="s">
        <v>440</v>
      </c>
      <c r="G238" s="82">
        <v>255</v>
      </c>
      <c r="H238" s="55" t="s">
        <v>523</v>
      </c>
    </row>
    <row r="239" spans="1:15" x14ac:dyDescent="0.2">
      <c r="A239" s="2">
        <v>243</v>
      </c>
      <c r="D239" t="s">
        <v>428</v>
      </c>
      <c r="E239" s="58" t="s">
        <v>488</v>
      </c>
      <c r="F239" s="54" t="s">
        <v>440</v>
      </c>
      <c r="G239" s="82">
        <v>50</v>
      </c>
      <c r="H239" s="55" t="s">
        <v>523</v>
      </c>
    </row>
    <row r="240" spans="1:15" x14ac:dyDescent="0.2">
      <c r="A240" s="2">
        <v>244</v>
      </c>
      <c r="D240" t="s">
        <v>428</v>
      </c>
      <c r="E240" s="41" t="s">
        <v>489</v>
      </c>
      <c r="F240" s="40" t="s">
        <v>440</v>
      </c>
      <c r="G240" s="79">
        <v>10</v>
      </c>
    </row>
    <row r="241" spans="1:9" x14ac:dyDescent="0.2">
      <c r="A241" s="2">
        <v>245</v>
      </c>
      <c r="D241" t="s">
        <v>428</v>
      </c>
      <c r="E241" s="58" t="s">
        <v>490</v>
      </c>
      <c r="F241" s="54" t="s">
        <v>440</v>
      </c>
      <c r="G241" s="82">
        <v>255</v>
      </c>
      <c r="H241" s="55" t="s">
        <v>523</v>
      </c>
    </row>
    <row r="242" spans="1:9" x14ac:dyDescent="0.2">
      <c r="A242" s="2">
        <v>246</v>
      </c>
      <c r="D242" t="s">
        <v>428</v>
      </c>
      <c r="E242" s="41" t="s">
        <v>491</v>
      </c>
      <c r="F242" s="40" t="s">
        <v>440</v>
      </c>
      <c r="G242" s="79">
        <v>5</v>
      </c>
    </row>
    <row r="243" spans="1:9" x14ac:dyDescent="0.2">
      <c r="A243" s="2">
        <v>247</v>
      </c>
      <c r="D243" t="s">
        <v>428</v>
      </c>
      <c r="E243" s="41" t="s">
        <v>492</v>
      </c>
      <c r="F243" s="40" t="s">
        <v>440</v>
      </c>
      <c r="G243" s="79">
        <v>50</v>
      </c>
    </row>
    <row r="244" spans="1:9" x14ac:dyDescent="0.2">
      <c r="A244" s="2">
        <v>248</v>
      </c>
    </row>
    <row r="245" spans="1:9" ht="10.5" x14ac:dyDescent="0.25">
      <c r="A245" s="2">
        <v>249</v>
      </c>
      <c r="C245" s="56">
        <v>308</v>
      </c>
      <c r="D245" s="3" t="s">
        <v>431</v>
      </c>
    </row>
    <row r="246" spans="1:9" x14ac:dyDescent="0.2">
      <c r="A246" s="2">
        <v>250</v>
      </c>
      <c r="D246" t="s">
        <v>431</v>
      </c>
      <c r="E246" s="41" t="s">
        <v>493</v>
      </c>
      <c r="F246" s="40" t="s">
        <v>443</v>
      </c>
      <c r="G246" s="79">
        <v>2</v>
      </c>
    </row>
    <row r="247" spans="1:9" x14ac:dyDescent="0.2">
      <c r="A247" s="2">
        <v>251</v>
      </c>
      <c r="D247" t="s">
        <v>431</v>
      </c>
      <c r="E247" s="77" t="s">
        <v>487</v>
      </c>
      <c r="F247" s="43" t="s">
        <v>440</v>
      </c>
      <c r="G247" s="80">
        <v>255</v>
      </c>
      <c r="H247" s="59" t="s">
        <v>523</v>
      </c>
      <c r="I247" s="52" t="s">
        <v>528</v>
      </c>
    </row>
    <row r="248" spans="1:9" x14ac:dyDescent="0.2">
      <c r="A248" s="2">
        <v>252</v>
      </c>
      <c r="D248" t="s">
        <v>431</v>
      </c>
      <c r="E248" s="41" t="s">
        <v>494</v>
      </c>
      <c r="F248" s="40" t="s">
        <v>440</v>
      </c>
      <c r="G248" s="79">
        <v>100</v>
      </c>
    </row>
    <row r="249" spans="1:9" x14ac:dyDescent="0.2">
      <c r="A249" s="2">
        <v>253</v>
      </c>
    </row>
    <row r="250" spans="1:9" ht="10.5" x14ac:dyDescent="0.25">
      <c r="A250" s="2">
        <v>254</v>
      </c>
      <c r="C250" s="56">
        <v>308</v>
      </c>
      <c r="D250" s="3" t="s">
        <v>425</v>
      </c>
    </row>
    <row r="251" spans="1:9" x14ac:dyDescent="0.2">
      <c r="A251" s="2">
        <v>255</v>
      </c>
      <c r="D251" t="s">
        <v>425</v>
      </c>
      <c r="E251" s="41" t="s">
        <v>495</v>
      </c>
      <c r="F251" s="40" t="s">
        <v>441</v>
      </c>
      <c r="G251" s="79">
        <v>1</v>
      </c>
    </row>
    <row r="252" spans="1:9" x14ac:dyDescent="0.2">
      <c r="A252" s="2">
        <v>256</v>
      </c>
      <c r="D252" t="s">
        <v>425</v>
      </c>
      <c r="E252" s="77" t="s">
        <v>487</v>
      </c>
      <c r="F252" s="43" t="s">
        <v>440</v>
      </c>
      <c r="G252" s="80">
        <v>255</v>
      </c>
      <c r="H252" s="59" t="s">
        <v>523</v>
      </c>
      <c r="I252" s="52" t="s">
        <v>528</v>
      </c>
    </row>
    <row r="253" spans="1:9" x14ac:dyDescent="0.2">
      <c r="A253" s="2">
        <v>257</v>
      </c>
      <c r="D253" t="s">
        <v>425</v>
      </c>
      <c r="E253" s="41" t="s">
        <v>496</v>
      </c>
      <c r="F253" s="40" t="s">
        <v>440</v>
      </c>
      <c r="G253" s="79">
        <v>255</v>
      </c>
    </row>
    <row r="254" spans="1:9" x14ac:dyDescent="0.2">
      <c r="A254" s="2">
        <v>258</v>
      </c>
      <c r="D254" t="s">
        <v>425</v>
      </c>
      <c r="E254" s="41" t="s">
        <v>497</v>
      </c>
      <c r="F254" s="40" t="s">
        <v>440</v>
      </c>
      <c r="G254" s="79">
        <v>255</v>
      </c>
    </row>
    <row r="255" spans="1:9" x14ac:dyDescent="0.2">
      <c r="A255" s="2">
        <v>259</v>
      </c>
      <c r="D255" t="s">
        <v>425</v>
      </c>
      <c r="E255" s="41" t="s">
        <v>498</v>
      </c>
      <c r="F255" s="40" t="s">
        <v>440</v>
      </c>
      <c r="G255" s="79">
        <v>255</v>
      </c>
    </row>
    <row r="256" spans="1:9" x14ac:dyDescent="0.2">
      <c r="A256" s="2">
        <v>260</v>
      </c>
      <c r="D256" t="s">
        <v>425</v>
      </c>
      <c r="E256" s="41" t="s">
        <v>455</v>
      </c>
      <c r="F256" s="40" t="s">
        <v>440</v>
      </c>
      <c r="G256" s="79">
        <v>255</v>
      </c>
    </row>
    <row r="257" spans="1:24" x14ac:dyDescent="0.2">
      <c r="A257" s="2">
        <v>261</v>
      </c>
      <c r="D257" t="s">
        <v>425</v>
      </c>
      <c r="E257" s="41" t="s">
        <v>499</v>
      </c>
      <c r="F257" s="40" t="s">
        <v>440</v>
      </c>
      <c r="G257" s="79">
        <v>255</v>
      </c>
    </row>
    <row r="258" spans="1:24" x14ac:dyDescent="0.2">
      <c r="A258" s="2">
        <v>262</v>
      </c>
      <c r="E258" s="41"/>
      <c r="F258" s="40"/>
      <c r="G258" s="79"/>
    </row>
    <row r="259" spans="1:24" ht="10.5" x14ac:dyDescent="0.25">
      <c r="A259" s="2">
        <v>263</v>
      </c>
      <c r="C259" s="56">
        <v>77</v>
      </c>
      <c r="D259" s="3" t="s">
        <v>534</v>
      </c>
    </row>
    <row r="260" spans="1:24" x14ac:dyDescent="0.2">
      <c r="A260" s="2">
        <v>264</v>
      </c>
      <c r="D260" t="s">
        <v>534</v>
      </c>
      <c r="E260" s="41" t="s">
        <v>500</v>
      </c>
      <c r="F260" s="63" t="s">
        <v>438</v>
      </c>
      <c r="G260" s="79">
        <v>8</v>
      </c>
    </row>
    <row r="261" spans="1:24" x14ac:dyDescent="0.2">
      <c r="A261" s="2">
        <v>265</v>
      </c>
      <c r="D261" t="s">
        <v>534</v>
      </c>
      <c r="E261" s="76" t="s">
        <v>501</v>
      </c>
      <c r="F261" s="54" t="s">
        <v>440</v>
      </c>
      <c r="G261" s="82">
        <v>255</v>
      </c>
      <c r="H261" s="55" t="s">
        <v>523</v>
      </c>
    </row>
    <row r="262" spans="1:24" x14ac:dyDescent="0.2">
      <c r="A262" s="2">
        <v>266</v>
      </c>
      <c r="D262" t="s">
        <v>534</v>
      </c>
      <c r="E262" s="73" t="s">
        <v>502</v>
      </c>
      <c r="F262" s="54" t="s">
        <v>440</v>
      </c>
      <c r="G262" s="82">
        <v>50</v>
      </c>
      <c r="H262" s="55" t="s">
        <v>523</v>
      </c>
    </row>
    <row r="263" spans="1:24" x14ac:dyDescent="0.2">
      <c r="A263" s="2">
        <v>267</v>
      </c>
      <c r="D263" t="s">
        <v>534</v>
      </c>
      <c r="E263" s="58" t="s">
        <v>490</v>
      </c>
      <c r="F263" s="54" t="s">
        <v>440</v>
      </c>
      <c r="G263" s="82">
        <v>50</v>
      </c>
      <c r="H263" s="55" t="s">
        <v>523</v>
      </c>
    </row>
    <row r="264" spans="1:24" x14ac:dyDescent="0.2">
      <c r="A264" s="2">
        <v>268</v>
      </c>
      <c r="D264" t="s">
        <v>534</v>
      </c>
      <c r="E264" s="41" t="s">
        <v>492</v>
      </c>
      <c r="F264" s="40" t="s">
        <v>440</v>
      </c>
      <c r="G264" s="79">
        <v>25</v>
      </c>
    </row>
    <row r="265" spans="1:24" x14ac:dyDescent="0.2">
      <c r="A265" s="2">
        <v>269</v>
      </c>
      <c r="D265" t="s">
        <v>534</v>
      </c>
      <c r="E265" s="41" t="s">
        <v>491</v>
      </c>
      <c r="F265" s="40" t="s">
        <v>440</v>
      </c>
      <c r="G265" s="79">
        <v>1</v>
      </c>
    </row>
    <row r="266" spans="1:24" x14ac:dyDescent="0.2">
      <c r="A266" s="2">
        <v>270</v>
      </c>
      <c r="D266" t="s">
        <v>534</v>
      </c>
      <c r="E266" s="41" t="s">
        <v>488</v>
      </c>
      <c r="F266" s="40" t="s">
        <v>440</v>
      </c>
      <c r="G266" s="79">
        <v>50</v>
      </c>
    </row>
    <row r="267" spans="1:24" x14ac:dyDescent="0.2">
      <c r="A267" s="2">
        <v>271</v>
      </c>
      <c r="E267" s="41"/>
      <c r="F267" s="40"/>
      <c r="G267" s="79"/>
    </row>
    <row r="268" spans="1:24" x14ac:dyDescent="0.2">
      <c r="A268" s="2">
        <v>312</v>
      </c>
      <c r="C268" s="56">
        <v>1</v>
      </c>
      <c r="D268" t="s">
        <v>532</v>
      </c>
    </row>
    <row r="269" spans="1:24" x14ac:dyDescent="0.2">
      <c r="A269" s="2">
        <v>313</v>
      </c>
      <c r="D269" t="s">
        <v>532</v>
      </c>
      <c r="E269" s="50" t="s">
        <v>520</v>
      </c>
      <c r="F269" s="43" t="s">
        <v>440</v>
      </c>
      <c r="G269" s="80">
        <v>12</v>
      </c>
      <c r="H269" s="59" t="s">
        <v>523</v>
      </c>
      <c r="I269" s="52" t="s">
        <v>528</v>
      </c>
    </row>
    <row r="270" spans="1:24" x14ac:dyDescent="0.2">
      <c r="A270" s="2">
        <v>314</v>
      </c>
    </row>
    <row r="271" spans="1:24" ht="12" x14ac:dyDescent="0.3">
      <c r="T271" s="151" t="s">
        <v>488</v>
      </c>
      <c r="U271" s="151" t="s">
        <v>184</v>
      </c>
      <c r="W271" s="151" t="s">
        <v>491</v>
      </c>
      <c r="X271" s="151" t="s">
        <v>184</v>
      </c>
    </row>
    <row r="272" spans="1:24" ht="12" x14ac:dyDescent="0.3">
      <c r="T272" s="154" t="s">
        <v>553</v>
      </c>
      <c r="U272" s="4">
        <v>4270</v>
      </c>
      <c r="W272" s="152" t="s">
        <v>559</v>
      </c>
      <c r="X272" s="153">
        <v>110589</v>
      </c>
    </row>
    <row r="273" spans="2:24" ht="12" x14ac:dyDescent="0.3">
      <c r="B273" s="56">
        <v>274857</v>
      </c>
      <c r="C273" s="56">
        <v>195967</v>
      </c>
      <c r="D273" s="112" t="s">
        <v>430</v>
      </c>
      <c r="T273" s="154" t="s">
        <v>554</v>
      </c>
      <c r="U273" s="4">
        <v>3128</v>
      </c>
      <c r="W273" s="152" t="s">
        <v>558</v>
      </c>
      <c r="X273" s="153">
        <v>164268</v>
      </c>
    </row>
    <row r="274" spans="2:24" ht="12" x14ac:dyDescent="0.3">
      <c r="D274" t="s">
        <v>430</v>
      </c>
      <c r="E274" s="74" t="s">
        <v>503</v>
      </c>
      <c r="F274" s="54" t="s">
        <v>440</v>
      </c>
      <c r="G274" s="82">
        <v>12</v>
      </c>
      <c r="H274" s="55" t="s">
        <v>523</v>
      </c>
      <c r="J274" s="4">
        <v>534</v>
      </c>
      <c r="K274" s="98">
        <v>0</v>
      </c>
      <c r="L274" t="s">
        <v>281</v>
      </c>
      <c r="M274" t="s">
        <v>546</v>
      </c>
      <c r="T274" s="154" t="s">
        <v>555</v>
      </c>
      <c r="U274" s="4">
        <v>1247</v>
      </c>
    </row>
    <row r="275" spans="2:24" ht="12" x14ac:dyDescent="0.3">
      <c r="D275" t="s">
        <v>430</v>
      </c>
      <c r="E275" s="41" t="s">
        <v>504</v>
      </c>
      <c r="F275" s="63" t="s">
        <v>438</v>
      </c>
      <c r="G275" s="79">
        <v>8</v>
      </c>
      <c r="J275" s="4">
        <v>2728</v>
      </c>
      <c r="L275" t="s">
        <v>547</v>
      </c>
      <c r="M275" s="9">
        <v>43521</v>
      </c>
      <c r="T275" s="154" t="s">
        <v>557</v>
      </c>
      <c r="U275" s="4">
        <v>3</v>
      </c>
      <c r="W275" s="151" t="s">
        <v>492</v>
      </c>
      <c r="X275" s="151" t="s">
        <v>184</v>
      </c>
    </row>
    <row r="276" spans="2:24" ht="12" x14ac:dyDescent="0.3">
      <c r="D276" t="s">
        <v>430</v>
      </c>
      <c r="E276" s="76" t="s">
        <v>487</v>
      </c>
      <c r="F276" s="54" t="s">
        <v>440</v>
      </c>
      <c r="G276" s="82">
        <v>255</v>
      </c>
      <c r="H276" s="55" t="s">
        <v>523</v>
      </c>
      <c r="J276" s="4">
        <v>12989</v>
      </c>
      <c r="L276" t="s">
        <v>706</v>
      </c>
      <c r="M276" t="s">
        <v>707</v>
      </c>
      <c r="T276" s="154" t="s">
        <v>71</v>
      </c>
      <c r="U276" s="4">
        <v>10968</v>
      </c>
      <c r="W276" s="152" t="s">
        <v>708</v>
      </c>
      <c r="X276" s="153">
        <v>5218</v>
      </c>
    </row>
    <row r="277" spans="2:24" ht="12" x14ac:dyDescent="0.3">
      <c r="D277" t="s">
        <v>430</v>
      </c>
      <c r="E277" s="58" t="s">
        <v>488</v>
      </c>
      <c r="F277" s="54" t="s">
        <v>440</v>
      </c>
      <c r="G277" s="82">
        <v>50</v>
      </c>
      <c r="H277" s="55" t="s">
        <v>523</v>
      </c>
      <c r="J277" s="4">
        <v>13</v>
      </c>
      <c r="T277" s="154" t="s">
        <v>556</v>
      </c>
      <c r="U277" s="4">
        <v>11</v>
      </c>
      <c r="W277" s="152" t="s">
        <v>709</v>
      </c>
      <c r="X277" s="153">
        <v>5120</v>
      </c>
    </row>
    <row r="278" spans="2:24" ht="12" x14ac:dyDescent="0.3">
      <c r="D278" t="s">
        <v>430</v>
      </c>
      <c r="E278" s="41" t="s">
        <v>491</v>
      </c>
      <c r="F278" s="40" t="s">
        <v>440</v>
      </c>
      <c r="G278" s="79">
        <v>1</v>
      </c>
      <c r="J278" s="4">
        <v>2</v>
      </c>
      <c r="T278" s="154" t="s">
        <v>73</v>
      </c>
      <c r="U278" s="4">
        <v>33456</v>
      </c>
      <c r="W278" s="152" t="s">
        <v>710</v>
      </c>
      <c r="X278" s="153">
        <v>4208</v>
      </c>
    </row>
    <row r="279" spans="2:24" ht="12" x14ac:dyDescent="0.3">
      <c r="D279" t="s">
        <v>430</v>
      </c>
      <c r="E279" s="41" t="s">
        <v>492</v>
      </c>
      <c r="F279" s="40" t="s">
        <v>440</v>
      </c>
      <c r="G279" s="79">
        <v>25</v>
      </c>
      <c r="T279" s="154" t="s">
        <v>551</v>
      </c>
      <c r="U279" s="4">
        <v>15947</v>
      </c>
      <c r="W279" s="152" t="s">
        <v>712</v>
      </c>
      <c r="X279" s="153">
        <v>4</v>
      </c>
    </row>
    <row r="280" spans="2:24" ht="12" x14ac:dyDescent="0.3">
      <c r="D280" t="s">
        <v>430</v>
      </c>
      <c r="E280" s="58" t="s">
        <v>490</v>
      </c>
      <c r="F280" s="54" t="s">
        <v>440</v>
      </c>
      <c r="G280" s="82">
        <v>50</v>
      </c>
      <c r="H280" s="55" t="s">
        <v>523</v>
      </c>
      <c r="J280" s="4">
        <v>9153</v>
      </c>
      <c r="T280" s="154" t="s">
        <v>549</v>
      </c>
      <c r="U280" s="4">
        <v>55441</v>
      </c>
      <c r="W280" s="152" t="s">
        <v>711</v>
      </c>
      <c r="X280" s="153">
        <v>5</v>
      </c>
    </row>
    <row r="281" spans="2:24" ht="12" x14ac:dyDescent="0.3">
      <c r="D281" t="s">
        <v>430</v>
      </c>
      <c r="E281" s="75" t="s">
        <v>505</v>
      </c>
      <c r="F281" s="40" t="s">
        <v>440</v>
      </c>
      <c r="G281" s="79">
        <v>12</v>
      </c>
      <c r="I281" s="1" t="s">
        <v>528</v>
      </c>
      <c r="J281" s="4">
        <v>1210</v>
      </c>
      <c r="K281" s="98">
        <v>53822</v>
      </c>
      <c r="T281" s="154" t="s">
        <v>548</v>
      </c>
      <c r="U281" s="4">
        <v>86756</v>
      </c>
      <c r="W281" s="152" t="s">
        <v>713</v>
      </c>
      <c r="X281" s="153">
        <v>4</v>
      </c>
    </row>
    <row r="282" spans="2:24" ht="12" x14ac:dyDescent="0.3">
      <c r="D282" t="s">
        <v>430</v>
      </c>
      <c r="E282" s="41" t="s">
        <v>489</v>
      </c>
      <c r="F282" s="40" t="s">
        <v>443</v>
      </c>
      <c r="G282" s="79">
        <v>2</v>
      </c>
      <c r="T282" s="154" t="s">
        <v>550</v>
      </c>
      <c r="U282" s="4">
        <v>33460</v>
      </c>
    </row>
    <row r="283" spans="2:24" ht="12" x14ac:dyDescent="0.3">
      <c r="D283" t="s">
        <v>430</v>
      </c>
      <c r="E283" s="41" t="s">
        <v>506</v>
      </c>
      <c r="F283" s="63" t="s">
        <v>438</v>
      </c>
      <c r="G283" s="79">
        <v>8</v>
      </c>
      <c r="K283" s="98">
        <v>2447</v>
      </c>
      <c r="L283" s="155">
        <v>43514.800057870372</v>
      </c>
      <c r="M283" s="155">
        <v>43535.993576388886</v>
      </c>
      <c r="T283" s="154" t="s">
        <v>552</v>
      </c>
      <c r="U283" s="4">
        <v>10853</v>
      </c>
    </row>
    <row r="284" spans="2:24" ht="12" x14ac:dyDescent="0.3">
      <c r="T284" s="154" t="s">
        <v>72</v>
      </c>
      <c r="U284" s="4">
        <v>19317</v>
      </c>
    </row>
    <row r="286" spans="2:24" ht="10.5" x14ac:dyDescent="0.25">
      <c r="C286" s="56">
        <v>79096</v>
      </c>
      <c r="D286" s="3" t="s">
        <v>433</v>
      </c>
      <c r="J286" s="1"/>
      <c r="K286"/>
      <c r="O286"/>
    </row>
    <row r="287" spans="2:24" x14ac:dyDescent="0.2">
      <c r="D287" t="s">
        <v>433</v>
      </c>
      <c r="E287" s="74" t="s">
        <v>503</v>
      </c>
      <c r="F287" s="54" t="s">
        <v>440</v>
      </c>
      <c r="G287" s="82">
        <v>12</v>
      </c>
      <c r="H287" s="55" t="s">
        <v>523</v>
      </c>
      <c r="I287" s="1" t="s">
        <v>528</v>
      </c>
      <c r="J287" s="1">
        <v>533</v>
      </c>
      <c r="K287"/>
      <c r="O287"/>
    </row>
    <row r="288" spans="2:24" x14ac:dyDescent="0.2">
      <c r="D288" t="s">
        <v>433</v>
      </c>
      <c r="E288" s="41" t="s">
        <v>507</v>
      </c>
      <c r="F288" s="63" t="s">
        <v>438</v>
      </c>
      <c r="G288" s="79">
        <v>8</v>
      </c>
      <c r="J288" s="1"/>
      <c r="K288"/>
      <c r="O288"/>
    </row>
    <row r="289" spans="3:23" x14ac:dyDescent="0.2">
      <c r="D289" t="s">
        <v>433</v>
      </c>
      <c r="E289" s="76" t="s">
        <v>487</v>
      </c>
      <c r="F289" s="54" t="s">
        <v>440</v>
      </c>
      <c r="G289" s="82">
        <v>255</v>
      </c>
      <c r="H289" s="55" t="s">
        <v>523</v>
      </c>
      <c r="I289" s="1" t="s">
        <v>528</v>
      </c>
      <c r="J289" s="4">
        <v>12989</v>
      </c>
      <c r="K289"/>
      <c r="O289"/>
    </row>
    <row r="290" spans="3:23" x14ac:dyDescent="0.2">
      <c r="D290" t="s">
        <v>433</v>
      </c>
      <c r="E290" s="41" t="s">
        <v>494</v>
      </c>
      <c r="F290" s="40" t="s">
        <v>440</v>
      </c>
      <c r="G290" s="79">
        <v>100</v>
      </c>
      <c r="J290" s="1"/>
      <c r="K290"/>
      <c r="O290"/>
    </row>
    <row r="291" spans="3:23" x14ac:dyDescent="0.2">
      <c r="D291" t="s">
        <v>433</v>
      </c>
      <c r="E291" s="41" t="s">
        <v>508</v>
      </c>
      <c r="F291" s="40" t="s">
        <v>443</v>
      </c>
      <c r="G291" s="79">
        <v>2</v>
      </c>
      <c r="J291" s="1"/>
      <c r="K291"/>
      <c r="O291"/>
    </row>
    <row r="292" spans="3:23" x14ac:dyDescent="0.2">
      <c r="D292" t="s">
        <v>433</v>
      </c>
      <c r="E292" s="41" t="s">
        <v>509</v>
      </c>
      <c r="F292" s="40" t="s">
        <v>443</v>
      </c>
      <c r="G292" s="79">
        <v>2</v>
      </c>
      <c r="J292" s="1"/>
      <c r="K292"/>
      <c r="O292"/>
    </row>
    <row r="293" spans="3:23" x14ac:dyDescent="0.2">
      <c r="D293" t="s">
        <v>433</v>
      </c>
      <c r="E293" s="41" t="s">
        <v>510</v>
      </c>
      <c r="F293" s="40" t="s">
        <v>440</v>
      </c>
      <c r="G293" s="79">
        <v>25</v>
      </c>
      <c r="J293" s="1"/>
      <c r="K293"/>
      <c r="O293"/>
    </row>
    <row r="294" spans="3:23" x14ac:dyDescent="0.2">
      <c r="D294" t="s">
        <v>433</v>
      </c>
      <c r="E294" s="41" t="s">
        <v>506</v>
      </c>
      <c r="F294" s="63" t="s">
        <v>438</v>
      </c>
      <c r="G294" s="79">
        <v>8</v>
      </c>
      <c r="J294" s="1"/>
      <c r="K294"/>
      <c r="O294"/>
    </row>
    <row r="295" spans="3:23" x14ac:dyDescent="0.2">
      <c r="E295" s="41"/>
      <c r="F295" s="40"/>
      <c r="G295" s="79"/>
      <c r="J295" s="1"/>
      <c r="K295"/>
      <c r="O295"/>
    </row>
    <row r="296" spans="3:23" ht="12" x14ac:dyDescent="0.3">
      <c r="C296" s="56">
        <v>14111</v>
      </c>
      <c r="D296" s="3" t="s">
        <v>427</v>
      </c>
      <c r="J296" s="1"/>
      <c r="K296"/>
      <c r="O296"/>
      <c r="S296" s="151" t="s">
        <v>184</v>
      </c>
      <c r="T296" s="151" t="s">
        <v>496</v>
      </c>
      <c r="V296" s="151" t="s">
        <v>184</v>
      </c>
      <c r="W296" s="151" t="s">
        <v>498</v>
      </c>
    </row>
    <row r="297" spans="3:23" ht="12" x14ac:dyDescent="0.3">
      <c r="D297" t="s">
        <v>427</v>
      </c>
      <c r="E297" s="77" t="s">
        <v>487</v>
      </c>
      <c r="F297" s="43" t="s">
        <v>440</v>
      </c>
      <c r="G297" s="80">
        <v>255</v>
      </c>
      <c r="H297" s="59" t="s">
        <v>523</v>
      </c>
      <c r="I297" s="52" t="s">
        <v>528</v>
      </c>
      <c r="J297" s="52" t="s">
        <v>527</v>
      </c>
      <c r="K297"/>
      <c r="O297"/>
      <c r="S297" s="153">
        <v>10065</v>
      </c>
      <c r="T297" s="152" t="s">
        <v>201</v>
      </c>
      <c r="V297" s="153">
        <v>52</v>
      </c>
      <c r="W297" s="152" t="s">
        <v>201</v>
      </c>
    </row>
    <row r="298" spans="3:23" ht="12" x14ac:dyDescent="0.3">
      <c r="D298" t="s">
        <v>427</v>
      </c>
      <c r="E298" s="41" t="s">
        <v>496</v>
      </c>
      <c r="F298" s="40" t="s">
        <v>440</v>
      </c>
      <c r="G298" s="79">
        <v>255</v>
      </c>
      <c r="J298" s="4">
        <v>4</v>
      </c>
      <c r="K298" s="98">
        <v>10065</v>
      </c>
      <c r="S298" s="153">
        <v>410</v>
      </c>
      <c r="T298" s="152" t="s">
        <v>565</v>
      </c>
      <c r="V298" s="153">
        <v>1424</v>
      </c>
      <c r="W298" s="152" t="s">
        <v>569</v>
      </c>
    </row>
    <row r="299" spans="3:23" ht="12" x14ac:dyDescent="0.3">
      <c r="D299" t="s">
        <v>427</v>
      </c>
      <c r="E299" s="41" t="s">
        <v>497</v>
      </c>
      <c r="F299" s="40" t="s">
        <v>440</v>
      </c>
      <c r="G299" s="79">
        <v>25</v>
      </c>
      <c r="J299" s="4">
        <v>69</v>
      </c>
      <c r="S299" s="153">
        <v>122</v>
      </c>
      <c r="T299" s="152" t="s">
        <v>714</v>
      </c>
      <c r="V299" s="153">
        <v>245</v>
      </c>
      <c r="W299" s="152" t="s">
        <v>720</v>
      </c>
    </row>
    <row r="300" spans="3:23" ht="24" x14ac:dyDescent="0.3">
      <c r="D300" t="s">
        <v>427</v>
      </c>
      <c r="E300" s="41" t="s">
        <v>498</v>
      </c>
      <c r="F300" s="40" t="s">
        <v>440</v>
      </c>
      <c r="G300" s="79">
        <v>25</v>
      </c>
      <c r="J300" s="4">
        <v>3</v>
      </c>
      <c r="K300" s="98">
        <v>52</v>
      </c>
      <c r="S300" s="153">
        <v>498</v>
      </c>
      <c r="T300" s="152" t="s">
        <v>715</v>
      </c>
      <c r="V300" s="153">
        <v>1620</v>
      </c>
      <c r="W300" s="152" t="s">
        <v>721</v>
      </c>
    </row>
    <row r="301" spans="3:23" ht="12" x14ac:dyDescent="0.3">
      <c r="D301" t="s">
        <v>427</v>
      </c>
      <c r="E301" s="41" t="s">
        <v>455</v>
      </c>
      <c r="F301" s="40" t="s">
        <v>440</v>
      </c>
      <c r="G301" s="79">
        <v>25</v>
      </c>
      <c r="S301" s="153">
        <v>3016</v>
      </c>
      <c r="T301" s="152" t="s">
        <v>566</v>
      </c>
      <c r="V301" s="153">
        <v>1</v>
      </c>
      <c r="W301" s="152" t="s">
        <v>722</v>
      </c>
    </row>
    <row r="302" spans="3:23" ht="12" x14ac:dyDescent="0.3">
      <c r="D302" t="s">
        <v>427</v>
      </c>
      <c r="E302" s="41" t="s">
        <v>499</v>
      </c>
      <c r="F302" s="40" t="s">
        <v>440</v>
      </c>
      <c r="G302" s="79">
        <v>25</v>
      </c>
      <c r="V302" s="153">
        <v>2</v>
      </c>
      <c r="W302" s="152" t="s">
        <v>723</v>
      </c>
    </row>
    <row r="303" spans="3:23" ht="12" x14ac:dyDescent="0.3">
      <c r="D303" t="s">
        <v>427</v>
      </c>
      <c r="E303" s="41" t="s">
        <v>511</v>
      </c>
      <c r="F303" s="40" t="s">
        <v>440</v>
      </c>
      <c r="G303" s="79">
        <v>255</v>
      </c>
      <c r="J303" s="4">
        <v>4955</v>
      </c>
      <c r="S303" s="151" t="s">
        <v>184</v>
      </c>
      <c r="T303" s="151" t="s">
        <v>497</v>
      </c>
      <c r="V303" s="153">
        <v>69</v>
      </c>
      <c r="W303" s="152" t="s">
        <v>724</v>
      </c>
    </row>
    <row r="304" spans="3:23" ht="12" x14ac:dyDescent="0.3">
      <c r="D304" t="s">
        <v>427</v>
      </c>
      <c r="E304" s="41" t="s">
        <v>512</v>
      </c>
      <c r="F304" s="40" t="s">
        <v>440</v>
      </c>
      <c r="G304" s="79">
        <v>255</v>
      </c>
      <c r="J304" s="4">
        <v>4660</v>
      </c>
      <c r="S304" s="153">
        <v>9232</v>
      </c>
      <c r="T304" s="152" t="s">
        <v>716</v>
      </c>
      <c r="V304" s="153">
        <v>6053</v>
      </c>
      <c r="W304" s="152" t="s">
        <v>725</v>
      </c>
    </row>
    <row r="305" spans="3:23" ht="12" x14ac:dyDescent="0.3">
      <c r="D305" t="s">
        <v>427</v>
      </c>
      <c r="E305" s="41" t="s">
        <v>513</v>
      </c>
      <c r="F305" s="40" t="s">
        <v>440</v>
      </c>
      <c r="G305" s="79">
        <v>255</v>
      </c>
      <c r="J305" s="4">
        <v>1729</v>
      </c>
      <c r="S305" s="153">
        <v>1438</v>
      </c>
      <c r="T305" s="152" t="s">
        <v>717</v>
      </c>
      <c r="V305" s="153">
        <v>891</v>
      </c>
      <c r="W305" s="152" t="s">
        <v>726</v>
      </c>
    </row>
    <row r="306" spans="3:23" ht="12" x14ac:dyDescent="0.3">
      <c r="D306" t="s">
        <v>427</v>
      </c>
      <c r="E306" s="41" t="s">
        <v>514</v>
      </c>
      <c r="F306" s="40" t="s">
        <v>440</v>
      </c>
      <c r="G306" s="79">
        <v>28</v>
      </c>
      <c r="S306" s="153">
        <v>520</v>
      </c>
      <c r="T306" s="152" t="s">
        <v>718</v>
      </c>
      <c r="V306" s="153">
        <v>3754</v>
      </c>
      <c r="W306" s="152" t="s">
        <v>570</v>
      </c>
    </row>
    <row r="307" spans="3:23" ht="12" x14ac:dyDescent="0.3">
      <c r="D307" t="s">
        <v>427</v>
      </c>
      <c r="E307" s="41" t="s">
        <v>504</v>
      </c>
      <c r="F307" s="40" t="s">
        <v>440</v>
      </c>
      <c r="G307" s="79">
        <v>12</v>
      </c>
      <c r="S307" s="153">
        <v>9</v>
      </c>
      <c r="T307" s="152" t="s">
        <v>567</v>
      </c>
    </row>
    <row r="308" spans="3:23" ht="12" x14ac:dyDescent="0.3">
      <c r="D308" t="s">
        <v>427</v>
      </c>
      <c r="E308" s="41" t="s">
        <v>515</v>
      </c>
      <c r="F308" s="40" t="s">
        <v>440</v>
      </c>
      <c r="G308" s="79">
        <v>12</v>
      </c>
      <c r="S308" s="153">
        <v>1</v>
      </c>
      <c r="T308" s="152" t="s">
        <v>719</v>
      </c>
      <c r="V308" s="151" t="s">
        <v>184</v>
      </c>
      <c r="W308" s="151" t="s">
        <v>517</v>
      </c>
    </row>
    <row r="309" spans="3:23" ht="12" x14ac:dyDescent="0.3">
      <c r="D309" t="s">
        <v>427</v>
      </c>
      <c r="E309" s="41" t="s">
        <v>516</v>
      </c>
      <c r="F309" s="40" t="s">
        <v>440</v>
      </c>
      <c r="G309" s="79">
        <v>1</v>
      </c>
      <c r="V309" s="153">
        <v>52</v>
      </c>
      <c r="W309" s="152" t="s">
        <v>201</v>
      </c>
    </row>
    <row r="310" spans="3:23" ht="12" x14ac:dyDescent="0.3">
      <c r="D310" t="s">
        <v>427</v>
      </c>
      <c r="E310" s="41" t="s">
        <v>517</v>
      </c>
      <c r="F310" s="40" t="s">
        <v>440</v>
      </c>
      <c r="G310" s="79">
        <v>25</v>
      </c>
      <c r="S310" s="151" t="s">
        <v>184</v>
      </c>
      <c r="T310" s="151" t="s">
        <v>518</v>
      </c>
      <c r="V310" s="153">
        <v>2</v>
      </c>
      <c r="W310" s="152" t="s">
        <v>201</v>
      </c>
    </row>
    <row r="311" spans="3:23" ht="12" x14ac:dyDescent="0.3">
      <c r="D311" t="s">
        <v>427</v>
      </c>
      <c r="E311" s="41" t="s">
        <v>518</v>
      </c>
      <c r="F311" s="40" t="s">
        <v>440</v>
      </c>
      <c r="G311" s="79">
        <v>5</v>
      </c>
      <c r="J311" s="4">
        <v>31</v>
      </c>
      <c r="S311" s="153">
        <v>9391</v>
      </c>
      <c r="T311" s="152" t="s">
        <v>727</v>
      </c>
      <c r="V311" s="153">
        <v>1493</v>
      </c>
      <c r="W311" s="152" t="s">
        <v>200</v>
      </c>
    </row>
    <row r="312" spans="3:23" ht="12" x14ac:dyDescent="0.3">
      <c r="D312" t="s">
        <v>427</v>
      </c>
      <c r="E312" s="41" t="s">
        <v>519</v>
      </c>
      <c r="F312" s="63" t="s">
        <v>438</v>
      </c>
      <c r="G312" s="79">
        <v>8</v>
      </c>
      <c r="S312" s="153">
        <v>1459</v>
      </c>
      <c r="T312" s="152" t="s">
        <v>728</v>
      </c>
      <c r="V312" s="153">
        <v>6299</v>
      </c>
      <c r="W312" s="152" t="s">
        <v>199</v>
      </c>
    </row>
    <row r="313" spans="3:23" ht="12" x14ac:dyDescent="0.3">
      <c r="J313" s="1"/>
      <c r="K313"/>
      <c r="O313"/>
      <c r="S313" s="153">
        <v>741</v>
      </c>
      <c r="T313" s="152" t="s">
        <v>729</v>
      </c>
      <c r="V313" s="153">
        <v>891</v>
      </c>
      <c r="W313" s="152" t="s">
        <v>63</v>
      </c>
    </row>
    <row r="314" spans="3:23" ht="12" x14ac:dyDescent="0.3">
      <c r="S314" s="153">
        <v>509</v>
      </c>
      <c r="T314" s="152" t="s">
        <v>730</v>
      </c>
      <c r="V314" s="153">
        <v>5374</v>
      </c>
      <c r="W314" s="152" t="s">
        <v>198</v>
      </c>
    </row>
    <row r="315" spans="3:23" ht="12" x14ac:dyDescent="0.3">
      <c r="S315" s="153">
        <v>387</v>
      </c>
      <c r="T315" s="152" t="s">
        <v>731</v>
      </c>
    </row>
    <row r="316" spans="3:23" ht="12" x14ac:dyDescent="0.3">
      <c r="C316" s="56">
        <v>1</v>
      </c>
      <c r="D316" t="s">
        <v>532</v>
      </c>
      <c r="J316" s="1"/>
      <c r="K316"/>
      <c r="O316"/>
      <c r="S316" s="153">
        <v>327</v>
      </c>
      <c r="T316" s="152" t="s">
        <v>732</v>
      </c>
    </row>
    <row r="317" spans="3:23" ht="12" x14ac:dyDescent="0.3">
      <c r="D317" t="s">
        <v>532</v>
      </c>
      <c r="E317" s="50" t="s">
        <v>520</v>
      </c>
      <c r="F317" s="43" t="s">
        <v>440</v>
      </c>
      <c r="G317" s="80">
        <v>12</v>
      </c>
      <c r="H317" s="59" t="s">
        <v>523</v>
      </c>
      <c r="I317" s="52" t="s">
        <v>528</v>
      </c>
      <c r="J317" s="52" t="s">
        <v>527</v>
      </c>
      <c r="K317"/>
      <c r="O317"/>
      <c r="S317" s="153">
        <v>288</v>
      </c>
      <c r="T317" s="152" t="s">
        <v>733</v>
      </c>
    </row>
    <row r="318" spans="3:23" ht="12" x14ac:dyDescent="0.3">
      <c r="S318" s="153">
        <v>177</v>
      </c>
      <c r="T318" s="152" t="s">
        <v>734</v>
      </c>
    </row>
    <row r="321" spans="2:25" ht="13" x14ac:dyDescent="0.3">
      <c r="B321" s="171" t="s">
        <v>739</v>
      </c>
      <c r="D321" s="39" t="s">
        <v>522</v>
      </c>
      <c r="E321" s="42" t="s">
        <v>439</v>
      </c>
      <c r="F321" s="42" t="s">
        <v>188</v>
      </c>
      <c r="G321" s="78" t="s">
        <v>3</v>
      </c>
      <c r="H321" s="46" t="s">
        <v>526</v>
      </c>
      <c r="I321" s="46" t="s">
        <v>525</v>
      </c>
      <c r="J321" s="175" t="s">
        <v>192</v>
      </c>
      <c r="K321" s="176" t="s">
        <v>189</v>
      </c>
      <c r="L321" s="46" t="s">
        <v>190</v>
      </c>
      <c r="M321" s="46" t="s">
        <v>191</v>
      </c>
      <c r="N321" s="91" t="s">
        <v>544</v>
      </c>
      <c r="O321" s="1" t="s">
        <v>538</v>
      </c>
      <c r="P321" s="46" t="s">
        <v>541</v>
      </c>
      <c r="Q321" s="175" t="s">
        <v>797</v>
      </c>
      <c r="R321" s="175" t="s">
        <v>798</v>
      </c>
      <c r="S321" s="113" t="s">
        <v>799</v>
      </c>
      <c r="T321" s="113" t="s">
        <v>800</v>
      </c>
      <c r="U321" s="113" t="s">
        <v>801</v>
      </c>
    </row>
    <row r="322" spans="2:25" ht="12" x14ac:dyDescent="0.3">
      <c r="B322" s="131">
        <v>191920</v>
      </c>
      <c r="D322" t="s">
        <v>739</v>
      </c>
      <c r="E322" s="201" t="s">
        <v>36</v>
      </c>
      <c r="G322" s="4">
        <v>35</v>
      </c>
      <c r="H322" s="1" t="s">
        <v>835</v>
      </c>
      <c r="J322" s="124">
        <v>8303</v>
      </c>
      <c r="K322" s="187">
        <v>0</v>
      </c>
      <c r="L322" t="s">
        <v>802</v>
      </c>
      <c r="M322" t="s">
        <v>803</v>
      </c>
      <c r="N322" s="98">
        <v>127</v>
      </c>
      <c r="Q322">
        <v>281</v>
      </c>
      <c r="S322" s="173" t="s">
        <v>783</v>
      </c>
      <c r="T322" s="173" t="s">
        <v>783</v>
      </c>
      <c r="U322" s="173" t="s">
        <v>792</v>
      </c>
    </row>
    <row r="323" spans="2:25" ht="12" x14ac:dyDescent="0.3">
      <c r="D323" t="s">
        <v>739</v>
      </c>
      <c r="E323" s="202" t="s">
        <v>35</v>
      </c>
      <c r="G323" s="4">
        <v>32</v>
      </c>
      <c r="J323" s="124">
        <v>4095</v>
      </c>
      <c r="K323" s="187">
        <v>0</v>
      </c>
      <c r="L323" t="s">
        <v>185</v>
      </c>
      <c r="M323" t="s">
        <v>804</v>
      </c>
      <c r="N323" s="98">
        <v>7064</v>
      </c>
      <c r="Q323">
        <v>218</v>
      </c>
      <c r="S323" s="173" t="s">
        <v>784</v>
      </c>
      <c r="T323" s="173" t="s">
        <v>784</v>
      </c>
      <c r="U323" s="173" t="s">
        <v>234</v>
      </c>
    </row>
    <row r="324" spans="2:25" ht="12" x14ac:dyDescent="0.3">
      <c r="D324" t="s">
        <v>739</v>
      </c>
      <c r="E324" s="203" t="s">
        <v>740</v>
      </c>
      <c r="G324" s="4">
        <v>6</v>
      </c>
      <c r="J324" s="124">
        <v>4</v>
      </c>
      <c r="K324" s="187">
        <v>2990</v>
      </c>
      <c r="N324" s="98"/>
      <c r="S324" s="173" t="s">
        <v>198</v>
      </c>
      <c r="T324" s="173" t="s">
        <v>198</v>
      </c>
      <c r="U324" s="173" t="s">
        <v>198</v>
      </c>
      <c r="W324" t="s">
        <v>809</v>
      </c>
    </row>
    <row r="325" spans="2:25" ht="12" x14ac:dyDescent="0.3">
      <c r="D325" t="s">
        <v>739</v>
      </c>
      <c r="E325" s="203" t="s">
        <v>741</v>
      </c>
      <c r="F325" t="s">
        <v>698</v>
      </c>
      <c r="J325" s="124">
        <v>19</v>
      </c>
      <c r="K325" s="187">
        <v>835</v>
      </c>
      <c r="M325" s="1">
        <v>128</v>
      </c>
      <c r="N325" s="98"/>
      <c r="S325" s="174">
        <v>4</v>
      </c>
      <c r="T325" s="174">
        <v>4</v>
      </c>
      <c r="U325" s="174">
        <v>128</v>
      </c>
      <c r="W325" s="188" t="s">
        <v>806</v>
      </c>
      <c r="X325" s="188" t="s">
        <v>742</v>
      </c>
    </row>
    <row r="326" spans="2:25" ht="12" x14ac:dyDescent="0.3">
      <c r="D326" t="s">
        <v>739</v>
      </c>
      <c r="E326" s="202" t="s">
        <v>742</v>
      </c>
      <c r="G326" s="4">
        <v>1</v>
      </c>
      <c r="J326" s="124">
        <v>5</v>
      </c>
      <c r="K326" s="187">
        <v>0</v>
      </c>
      <c r="L326" s="92" t="s">
        <v>805</v>
      </c>
      <c r="M326" s="92" t="s">
        <v>793</v>
      </c>
      <c r="N326" s="98"/>
      <c r="S326" s="173" t="s">
        <v>785</v>
      </c>
      <c r="T326" s="173" t="s">
        <v>785</v>
      </c>
      <c r="U326" s="173" t="s">
        <v>793</v>
      </c>
      <c r="W326" s="189">
        <v>126189</v>
      </c>
      <c r="X326" s="190" t="s">
        <v>805</v>
      </c>
      <c r="Y326" t="s">
        <v>814</v>
      </c>
    </row>
    <row r="327" spans="2:25" ht="12" x14ac:dyDescent="0.3">
      <c r="D327" t="s">
        <v>739</v>
      </c>
      <c r="E327" s="202" t="s">
        <v>743</v>
      </c>
      <c r="G327" s="4">
        <v>8</v>
      </c>
      <c r="J327" s="124">
        <v>3307</v>
      </c>
      <c r="K327" s="187">
        <v>0</v>
      </c>
      <c r="L327" s="92">
        <v>19671228</v>
      </c>
      <c r="M327" s="92">
        <v>20231127</v>
      </c>
      <c r="N327" s="98">
        <v>189</v>
      </c>
      <c r="Q327" s="3">
        <v>20150104</v>
      </c>
      <c r="R327" s="3">
        <v>20161125</v>
      </c>
      <c r="S327" s="192">
        <v>20160304</v>
      </c>
      <c r="T327" s="192">
        <v>20160304</v>
      </c>
      <c r="U327" s="192">
        <v>20160307</v>
      </c>
      <c r="W327" s="189">
        <v>27029</v>
      </c>
      <c r="X327" s="190" t="s">
        <v>807</v>
      </c>
      <c r="Y327" t="s">
        <v>810</v>
      </c>
    </row>
    <row r="328" spans="2:25" ht="12" x14ac:dyDescent="0.3">
      <c r="D328" t="s">
        <v>739</v>
      </c>
      <c r="E328" s="90" t="s">
        <v>744</v>
      </c>
      <c r="F328" t="s">
        <v>698</v>
      </c>
      <c r="H328" s="1" t="s">
        <v>835</v>
      </c>
      <c r="J328" s="124">
        <v>497</v>
      </c>
      <c r="K328" s="187">
        <v>0</v>
      </c>
      <c r="L328" s="1">
        <v>1</v>
      </c>
      <c r="M328" s="1">
        <v>1701</v>
      </c>
      <c r="N328" s="98">
        <v>7149</v>
      </c>
      <c r="S328" s="193">
        <v>2</v>
      </c>
      <c r="T328" s="193">
        <v>5</v>
      </c>
      <c r="U328" s="193">
        <v>310</v>
      </c>
      <c r="W328" s="189">
        <v>23608</v>
      </c>
      <c r="X328" s="190" t="s">
        <v>793</v>
      </c>
      <c r="Y328" t="s">
        <v>811</v>
      </c>
    </row>
    <row r="329" spans="2:25" ht="12" x14ac:dyDescent="0.3">
      <c r="D329" s="179" t="s">
        <v>739</v>
      </c>
      <c r="E329" s="191" t="s">
        <v>745</v>
      </c>
      <c r="F329" s="180" t="s">
        <v>698</v>
      </c>
      <c r="G329" s="181"/>
      <c r="H329" s="182"/>
      <c r="I329" s="182"/>
      <c r="J329" s="124">
        <v>4309</v>
      </c>
      <c r="K329" s="187">
        <v>0</v>
      </c>
      <c r="L329" s="92">
        <v>100001</v>
      </c>
      <c r="M329" s="92">
        <v>212428</v>
      </c>
      <c r="N329" s="98">
        <v>1279</v>
      </c>
      <c r="P329" s="180"/>
      <c r="Q329" s="185">
        <v>381</v>
      </c>
      <c r="R329" s="184"/>
      <c r="S329" s="194">
        <v>104607</v>
      </c>
      <c r="T329" s="194">
        <v>104586</v>
      </c>
      <c r="U329" s="194">
        <v>104745</v>
      </c>
      <c r="W329" s="189">
        <v>14530</v>
      </c>
      <c r="X329" s="190" t="s">
        <v>785</v>
      </c>
      <c r="Y329" t="s">
        <v>812</v>
      </c>
    </row>
    <row r="330" spans="2:25" ht="13" x14ac:dyDescent="0.3">
      <c r="D330" t="s">
        <v>739</v>
      </c>
      <c r="E330" s="41" t="s">
        <v>69</v>
      </c>
      <c r="F330" t="s">
        <v>698</v>
      </c>
      <c r="J330" s="124">
        <v>34</v>
      </c>
      <c r="K330" s="187">
        <v>120994</v>
      </c>
      <c r="L330" s="1">
        <v>1</v>
      </c>
      <c r="M330" s="1">
        <v>35</v>
      </c>
      <c r="N330" s="98">
        <v>10566</v>
      </c>
      <c r="S330" s="196"/>
      <c r="T330" s="196"/>
      <c r="U330" s="197">
        <v>4</v>
      </c>
      <c r="W330" s="189">
        <v>564</v>
      </c>
      <c r="X330" s="190" t="s">
        <v>808</v>
      </c>
      <c r="Y330" t="s">
        <v>813</v>
      </c>
    </row>
    <row r="331" spans="2:25" ht="12" x14ac:dyDescent="0.3">
      <c r="D331" t="s">
        <v>739</v>
      </c>
      <c r="E331" s="41" t="s">
        <v>746</v>
      </c>
      <c r="J331" s="124">
        <v>6</v>
      </c>
      <c r="K331" s="187">
        <v>175177</v>
      </c>
      <c r="L331" s="1"/>
      <c r="M331" s="1"/>
      <c r="N331" s="98"/>
      <c r="S331" s="173" t="s">
        <v>201</v>
      </c>
      <c r="T331" s="173" t="s">
        <v>201</v>
      </c>
      <c r="U331" s="173" t="s">
        <v>201</v>
      </c>
    </row>
    <row r="332" spans="2:25" ht="12" x14ac:dyDescent="0.3">
      <c r="D332" t="s">
        <v>739</v>
      </c>
      <c r="E332" s="90" t="s">
        <v>67</v>
      </c>
      <c r="G332" s="4">
        <v>33</v>
      </c>
      <c r="J332" s="124">
        <v>4317</v>
      </c>
      <c r="K332" s="187">
        <v>0</v>
      </c>
      <c r="L332" s="1"/>
      <c r="M332" s="1"/>
      <c r="N332" s="98">
        <v>1279</v>
      </c>
      <c r="Q332" s="3">
        <v>381</v>
      </c>
      <c r="S332" s="173" t="s">
        <v>416</v>
      </c>
      <c r="T332" s="173" t="s">
        <v>420</v>
      </c>
      <c r="U332" s="173" t="s">
        <v>279</v>
      </c>
      <c r="W332" s="151" t="s">
        <v>806</v>
      </c>
      <c r="X332" s="151" t="s">
        <v>746</v>
      </c>
    </row>
    <row r="333" spans="2:25" ht="12" x14ac:dyDescent="0.3">
      <c r="D333" t="s">
        <v>739</v>
      </c>
      <c r="E333" s="41" t="s">
        <v>747</v>
      </c>
      <c r="G333" s="4">
        <v>1</v>
      </c>
      <c r="J333" s="124">
        <v>4</v>
      </c>
      <c r="K333" s="187">
        <v>12</v>
      </c>
      <c r="L333" s="1"/>
      <c r="M333" s="1"/>
      <c r="N333" s="98"/>
      <c r="S333" s="192" t="s">
        <v>786</v>
      </c>
      <c r="T333" s="192" t="s">
        <v>786</v>
      </c>
      <c r="U333" s="192" t="s">
        <v>559</v>
      </c>
      <c r="W333" s="189">
        <v>175177</v>
      </c>
      <c r="X333" s="190" t="s">
        <v>201</v>
      </c>
    </row>
    <row r="334" spans="2:25" ht="12" x14ac:dyDescent="0.3">
      <c r="D334" t="s">
        <v>739</v>
      </c>
      <c r="E334" s="41" t="s">
        <v>748</v>
      </c>
      <c r="F334" t="s">
        <v>698</v>
      </c>
      <c r="J334" s="124"/>
      <c r="K334" s="187">
        <v>16908</v>
      </c>
      <c r="L334" s="1">
        <v>160</v>
      </c>
      <c r="M334" s="1">
        <v>211</v>
      </c>
      <c r="N334" s="98"/>
      <c r="S334" s="192">
        <v>196</v>
      </c>
      <c r="T334" s="192">
        <v>196</v>
      </c>
      <c r="U334" s="192">
        <v>185</v>
      </c>
      <c r="W334" s="189">
        <v>10397</v>
      </c>
      <c r="X334" s="190" t="s">
        <v>76</v>
      </c>
      <c r="Y334" t="s">
        <v>821</v>
      </c>
    </row>
    <row r="335" spans="2:25" ht="12" x14ac:dyDescent="0.3">
      <c r="D335" t="s">
        <v>739</v>
      </c>
      <c r="E335" s="41" t="s">
        <v>749</v>
      </c>
      <c r="G335" s="4">
        <v>3</v>
      </c>
      <c r="J335" s="124">
        <v>130</v>
      </c>
      <c r="K335" s="187">
        <v>8</v>
      </c>
      <c r="L335" s="1" t="s">
        <v>210</v>
      </c>
      <c r="M335" s="1" t="s">
        <v>824</v>
      </c>
      <c r="N335" s="98"/>
      <c r="S335" s="192" t="s">
        <v>787</v>
      </c>
      <c r="T335" s="192" t="s">
        <v>787</v>
      </c>
      <c r="U335" s="192" t="s">
        <v>794</v>
      </c>
      <c r="W335" s="189">
        <v>4927</v>
      </c>
      <c r="X335" s="190" t="s">
        <v>815</v>
      </c>
      <c r="Y335" t="s">
        <v>820</v>
      </c>
    </row>
    <row r="336" spans="2:25" ht="12" x14ac:dyDescent="0.3">
      <c r="D336" t="s">
        <v>739</v>
      </c>
      <c r="E336" s="41" t="s">
        <v>750</v>
      </c>
      <c r="F336" t="s">
        <v>825</v>
      </c>
      <c r="J336" s="124"/>
      <c r="K336" s="187">
        <v>1311</v>
      </c>
      <c r="L336" s="1">
        <v>14.3</v>
      </c>
      <c r="M336" s="1">
        <v>58.7</v>
      </c>
      <c r="N336" s="98"/>
      <c r="S336" s="193">
        <v>30.4</v>
      </c>
      <c r="T336" s="193">
        <v>30.6</v>
      </c>
      <c r="U336" s="193">
        <v>29.7</v>
      </c>
      <c r="W336" s="189">
        <v>1128</v>
      </c>
      <c r="X336" s="190" t="s">
        <v>816</v>
      </c>
      <c r="Y336" t="s">
        <v>822</v>
      </c>
    </row>
    <row r="337" spans="4:25" ht="12" x14ac:dyDescent="0.3">
      <c r="D337" s="179" t="s">
        <v>739</v>
      </c>
      <c r="E337" s="191" t="s">
        <v>751</v>
      </c>
      <c r="F337" s="180"/>
      <c r="G337" s="181"/>
      <c r="H337" s="182"/>
      <c r="I337" s="182"/>
      <c r="J337" s="124">
        <v>7344</v>
      </c>
      <c r="K337" s="187">
        <v>0</v>
      </c>
      <c r="L337" s="92">
        <v>100001</v>
      </c>
      <c r="M337" s="92">
        <v>212437</v>
      </c>
      <c r="N337" s="98">
        <v>492</v>
      </c>
      <c r="P337" s="180"/>
      <c r="Q337" s="185">
        <v>536</v>
      </c>
      <c r="R337" s="184"/>
      <c r="S337" s="194">
        <v>100644</v>
      </c>
      <c r="T337" s="194">
        <v>100644</v>
      </c>
      <c r="U337" s="194">
        <v>100644</v>
      </c>
      <c r="W337" s="189">
        <v>201</v>
      </c>
      <c r="X337" s="190" t="s">
        <v>817</v>
      </c>
      <c r="Y337" t="s">
        <v>823</v>
      </c>
    </row>
    <row r="338" spans="4:25" ht="12" x14ac:dyDescent="0.3">
      <c r="D338" t="s">
        <v>739</v>
      </c>
      <c r="E338" s="41" t="s">
        <v>70</v>
      </c>
      <c r="J338" s="124"/>
      <c r="K338" s="187">
        <v>155821</v>
      </c>
      <c r="L338" s="1">
        <v>1</v>
      </c>
      <c r="M338">
        <v>35</v>
      </c>
      <c r="N338" s="98"/>
      <c r="S338" s="186" t="s">
        <v>201</v>
      </c>
      <c r="T338" s="186" t="s">
        <v>201</v>
      </c>
      <c r="U338" s="186" t="s">
        <v>201</v>
      </c>
      <c r="W338" s="189">
        <v>71</v>
      </c>
      <c r="X338" s="190" t="s">
        <v>818</v>
      </c>
    </row>
    <row r="339" spans="4:25" ht="12" x14ac:dyDescent="0.3">
      <c r="D339" t="s">
        <v>739</v>
      </c>
      <c r="E339" s="41" t="s">
        <v>752</v>
      </c>
      <c r="J339" s="124">
        <v>7</v>
      </c>
      <c r="K339" s="187">
        <v>163496</v>
      </c>
      <c r="N339" s="98"/>
      <c r="S339" s="173" t="s">
        <v>201</v>
      </c>
      <c r="T339" s="173" t="s">
        <v>201</v>
      </c>
      <c r="U339" s="173" t="s">
        <v>201</v>
      </c>
      <c r="W339" s="189">
        <v>19</v>
      </c>
      <c r="X339" s="190" t="s">
        <v>819</v>
      </c>
    </row>
    <row r="340" spans="4:25" ht="12" x14ac:dyDescent="0.3">
      <c r="D340" t="s">
        <v>739</v>
      </c>
      <c r="E340" s="90" t="s">
        <v>68</v>
      </c>
      <c r="G340" s="4">
        <v>33</v>
      </c>
      <c r="J340" s="124">
        <v>7360</v>
      </c>
      <c r="K340" s="187">
        <v>0</v>
      </c>
      <c r="N340" s="98">
        <v>492</v>
      </c>
      <c r="Q340" s="3">
        <v>536</v>
      </c>
      <c r="S340" s="173" t="s">
        <v>391</v>
      </c>
      <c r="T340" s="173" t="s">
        <v>391</v>
      </c>
      <c r="U340" s="173" t="s">
        <v>391</v>
      </c>
    </row>
    <row r="341" spans="4:25" ht="12" x14ac:dyDescent="0.3">
      <c r="D341" t="s">
        <v>739</v>
      </c>
      <c r="E341" s="41" t="s">
        <v>753</v>
      </c>
      <c r="J341" s="124"/>
      <c r="K341" s="187"/>
      <c r="N341" s="98"/>
      <c r="S341" s="173" t="s">
        <v>786</v>
      </c>
      <c r="T341" s="173" t="s">
        <v>786</v>
      </c>
      <c r="U341" s="173" t="s">
        <v>786</v>
      </c>
      <c r="W341" s="151" t="s">
        <v>806</v>
      </c>
      <c r="X341" s="151" t="s">
        <v>758</v>
      </c>
    </row>
    <row r="342" spans="4:25" ht="12" x14ac:dyDescent="0.3">
      <c r="D342" t="s">
        <v>739</v>
      </c>
      <c r="E342" s="41" t="s">
        <v>754</v>
      </c>
      <c r="J342" s="124"/>
      <c r="K342" s="187"/>
      <c r="N342" s="98"/>
      <c r="S342" s="174">
        <v>198</v>
      </c>
      <c r="T342" s="174">
        <v>198</v>
      </c>
      <c r="U342" s="174">
        <v>198</v>
      </c>
      <c r="W342" s="189">
        <v>149841</v>
      </c>
      <c r="X342" s="190">
        <v>3</v>
      </c>
    </row>
    <row r="343" spans="4:25" ht="12" x14ac:dyDescent="0.3">
      <c r="D343" t="s">
        <v>739</v>
      </c>
      <c r="E343" s="41" t="s">
        <v>755</v>
      </c>
      <c r="J343" s="124"/>
      <c r="K343" s="187"/>
      <c r="N343" s="98"/>
      <c r="S343" s="173" t="s">
        <v>788</v>
      </c>
      <c r="T343" s="173" t="s">
        <v>788</v>
      </c>
      <c r="U343" s="173" t="s">
        <v>788</v>
      </c>
      <c r="W343" s="189">
        <v>42043</v>
      </c>
      <c r="X343" s="190">
        <v>5</v>
      </c>
    </row>
    <row r="344" spans="4:25" ht="12" x14ac:dyDescent="0.3">
      <c r="D344" t="s">
        <v>739</v>
      </c>
      <c r="E344" s="41" t="s">
        <v>756</v>
      </c>
      <c r="J344" s="124"/>
      <c r="K344" s="187">
        <v>4657</v>
      </c>
      <c r="N344" s="98"/>
      <c r="S344" s="177">
        <v>18.8</v>
      </c>
      <c r="T344" s="177">
        <v>18.8</v>
      </c>
      <c r="U344" s="177">
        <v>18.8</v>
      </c>
      <c r="W344" s="189">
        <v>36</v>
      </c>
      <c r="X344" s="190">
        <v>1</v>
      </c>
    </row>
    <row r="345" spans="4:25" ht="12" x14ac:dyDescent="0.3">
      <c r="D345" s="179" t="s">
        <v>739</v>
      </c>
      <c r="E345" s="191" t="s">
        <v>757</v>
      </c>
      <c r="F345" s="180"/>
      <c r="G345" s="181">
        <v>34</v>
      </c>
      <c r="H345" s="182"/>
      <c r="I345" s="182"/>
      <c r="J345" s="198">
        <v>23301</v>
      </c>
      <c r="K345" s="199">
        <v>3</v>
      </c>
      <c r="L345" s="180" t="s">
        <v>827</v>
      </c>
      <c r="M345" s="182" t="s">
        <v>826</v>
      </c>
      <c r="N345" s="183"/>
      <c r="O345" s="182"/>
      <c r="P345" s="180"/>
      <c r="Q345" s="180"/>
      <c r="R345" s="180"/>
      <c r="S345" s="195" t="s">
        <v>789</v>
      </c>
      <c r="T345" s="195" t="s">
        <v>791</v>
      </c>
      <c r="U345" s="200" t="s">
        <v>795</v>
      </c>
    </row>
    <row r="346" spans="4:25" ht="12" x14ac:dyDescent="0.3">
      <c r="D346" t="s">
        <v>739</v>
      </c>
      <c r="E346" s="90" t="s">
        <v>758</v>
      </c>
      <c r="J346" s="124">
        <v>2</v>
      </c>
      <c r="K346" s="187">
        <v>0</v>
      </c>
      <c r="L346" s="1">
        <v>1</v>
      </c>
      <c r="M346" s="1">
        <v>5</v>
      </c>
      <c r="N346" s="98"/>
      <c r="S346" s="178">
        <v>5</v>
      </c>
      <c r="T346" s="178">
        <v>3</v>
      </c>
      <c r="U346" s="178">
        <v>3</v>
      </c>
      <c r="W346" s="151" t="s">
        <v>806</v>
      </c>
      <c r="X346" s="151" t="s">
        <v>759</v>
      </c>
    </row>
    <row r="347" spans="4:25" ht="12" x14ac:dyDescent="0.3">
      <c r="D347" t="s">
        <v>739</v>
      </c>
      <c r="E347" s="90" t="s">
        <v>759</v>
      </c>
      <c r="G347" s="4">
        <v>4</v>
      </c>
      <c r="J347" s="124">
        <v>10</v>
      </c>
      <c r="K347" s="187">
        <v>0</v>
      </c>
      <c r="L347" s="1" t="s">
        <v>790</v>
      </c>
      <c r="M347" s="1" t="s">
        <v>831</v>
      </c>
      <c r="N347" s="98"/>
      <c r="S347" s="173" t="s">
        <v>790</v>
      </c>
      <c r="T347" s="173" t="s">
        <v>790</v>
      </c>
      <c r="U347" s="173" t="s">
        <v>796</v>
      </c>
      <c r="W347" s="189">
        <v>62306</v>
      </c>
      <c r="X347" s="190" t="s">
        <v>828</v>
      </c>
    </row>
    <row r="348" spans="4:25" ht="12" x14ac:dyDescent="0.3">
      <c r="D348" t="s">
        <v>739</v>
      </c>
      <c r="E348" s="41" t="s">
        <v>760</v>
      </c>
      <c r="F348" t="s">
        <v>698</v>
      </c>
      <c r="J348" s="124"/>
      <c r="K348" s="187">
        <v>99653</v>
      </c>
      <c r="L348" s="1">
        <v>0</v>
      </c>
      <c r="M348" s="1">
        <v>1146</v>
      </c>
      <c r="N348" s="98"/>
      <c r="S348" s="174">
        <v>260</v>
      </c>
      <c r="T348" s="174">
        <v>98</v>
      </c>
      <c r="U348" s="174">
        <v>154</v>
      </c>
      <c r="W348" s="189">
        <v>33486</v>
      </c>
      <c r="X348" s="190" t="s">
        <v>796</v>
      </c>
    </row>
    <row r="349" spans="4:25" ht="12" x14ac:dyDescent="0.3">
      <c r="D349" t="s">
        <v>739</v>
      </c>
      <c r="E349" s="41" t="s">
        <v>761</v>
      </c>
      <c r="F349" t="s">
        <v>698</v>
      </c>
      <c r="J349" s="124">
        <v>96885</v>
      </c>
      <c r="K349" s="187"/>
      <c r="L349">
        <v>0</v>
      </c>
      <c r="M349">
        <v>113</v>
      </c>
      <c r="N349" s="98"/>
      <c r="S349" s="174">
        <v>17</v>
      </c>
      <c r="T349" s="174">
        <v>13</v>
      </c>
      <c r="U349" s="174">
        <v>2</v>
      </c>
      <c r="W349" s="189">
        <v>32875</v>
      </c>
      <c r="X349" s="190" t="s">
        <v>829</v>
      </c>
    </row>
    <row r="350" spans="4:25" ht="12" x14ac:dyDescent="0.3">
      <c r="D350" t="s">
        <v>739</v>
      </c>
      <c r="E350" s="41" t="s">
        <v>762</v>
      </c>
      <c r="F350" t="s">
        <v>698</v>
      </c>
      <c r="J350" s="124"/>
      <c r="K350" s="187"/>
      <c r="L350" s="1">
        <v>1</v>
      </c>
      <c r="M350" s="1">
        <v>26</v>
      </c>
      <c r="N350" s="98"/>
      <c r="S350" s="174">
        <v>6</v>
      </c>
      <c r="T350" s="174">
        <v>2</v>
      </c>
      <c r="U350" s="174">
        <v>2</v>
      </c>
      <c r="W350" s="189">
        <v>17167</v>
      </c>
      <c r="X350" s="190" t="s">
        <v>830</v>
      </c>
    </row>
    <row r="351" spans="4:25" ht="12" x14ac:dyDescent="0.3">
      <c r="D351" t="s">
        <v>739</v>
      </c>
      <c r="E351" s="41" t="s">
        <v>763</v>
      </c>
      <c r="J351" s="124"/>
      <c r="K351" s="187"/>
      <c r="L351" s="1">
        <v>0</v>
      </c>
      <c r="M351">
        <v>491</v>
      </c>
      <c r="N351" s="98"/>
      <c r="S351" s="174">
        <v>187</v>
      </c>
      <c r="T351" s="174">
        <v>69</v>
      </c>
      <c r="U351" s="174">
        <v>96</v>
      </c>
      <c r="W351" s="189">
        <v>17064</v>
      </c>
      <c r="X351" s="190" t="s">
        <v>790</v>
      </c>
    </row>
    <row r="352" spans="4:25" ht="12" x14ac:dyDescent="0.3">
      <c r="D352" t="s">
        <v>739</v>
      </c>
      <c r="E352" s="41" t="s">
        <v>764</v>
      </c>
      <c r="J352" s="124"/>
      <c r="K352" s="187"/>
      <c r="N352" s="98"/>
      <c r="S352" s="174">
        <v>102</v>
      </c>
      <c r="T352" s="174">
        <v>44</v>
      </c>
      <c r="U352" s="174">
        <v>69</v>
      </c>
      <c r="W352" s="189">
        <v>15624</v>
      </c>
      <c r="X352" s="190" t="s">
        <v>831</v>
      </c>
    </row>
    <row r="353" spans="4:24" ht="12" x14ac:dyDescent="0.3">
      <c r="D353" t="s">
        <v>739</v>
      </c>
      <c r="E353" s="41" t="s">
        <v>765</v>
      </c>
      <c r="J353" s="124"/>
      <c r="K353" s="187"/>
      <c r="N353" s="98"/>
      <c r="S353" s="174">
        <v>77</v>
      </c>
      <c r="T353" s="174">
        <v>39</v>
      </c>
      <c r="U353" s="174">
        <v>48</v>
      </c>
      <c r="W353" s="189">
        <v>8814</v>
      </c>
      <c r="X353" s="190" t="s">
        <v>832</v>
      </c>
    </row>
    <row r="354" spans="4:24" ht="12" x14ac:dyDescent="0.3">
      <c r="D354" t="s">
        <v>739</v>
      </c>
      <c r="E354" s="41" t="s">
        <v>766</v>
      </c>
      <c r="J354" s="124"/>
      <c r="K354" s="187"/>
      <c r="N354" s="98"/>
      <c r="S354" s="174">
        <v>37</v>
      </c>
      <c r="T354" s="174">
        <v>13</v>
      </c>
      <c r="U354" s="174">
        <v>14</v>
      </c>
      <c r="W354" s="189">
        <v>4490</v>
      </c>
      <c r="X354" s="190" t="s">
        <v>808</v>
      </c>
    </row>
    <row r="355" spans="4:24" ht="12" x14ac:dyDescent="0.3">
      <c r="D355" t="s">
        <v>739</v>
      </c>
      <c r="E355" s="41" t="s">
        <v>767</v>
      </c>
      <c r="J355" s="124"/>
      <c r="K355" s="187"/>
      <c r="N355" s="98"/>
      <c r="S355" s="174">
        <v>26</v>
      </c>
      <c r="T355" s="174">
        <v>12</v>
      </c>
      <c r="U355" s="174">
        <v>15</v>
      </c>
      <c r="W355" s="189">
        <v>62</v>
      </c>
      <c r="X355" s="190" t="s">
        <v>833</v>
      </c>
    </row>
    <row r="356" spans="4:24" ht="12" x14ac:dyDescent="0.3">
      <c r="D356" t="s">
        <v>739</v>
      </c>
      <c r="E356" s="41" t="s">
        <v>768</v>
      </c>
      <c r="J356" s="124"/>
      <c r="K356" s="187"/>
      <c r="N356" s="98"/>
      <c r="S356" s="174">
        <v>10</v>
      </c>
      <c r="T356" s="174">
        <v>3</v>
      </c>
      <c r="U356" s="174">
        <v>4</v>
      </c>
      <c r="W356" s="189">
        <v>32</v>
      </c>
      <c r="X356" s="190" t="s">
        <v>834</v>
      </c>
    </row>
    <row r="357" spans="4:24" ht="12" x14ac:dyDescent="0.3">
      <c r="D357" t="s">
        <v>739</v>
      </c>
      <c r="E357" s="41" t="s">
        <v>769</v>
      </c>
      <c r="J357" s="124"/>
      <c r="K357" s="187"/>
      <c r="N357" s="98"/>
      <c r="S357" s="174">
        <v>16</v>
      </c>
      <c r="T357" s="174">
        <v>3</v>
      </c>
      <c r="U357" s="174">
        <v>7</v>
      </c>
    </row>
    <row r="358" spans="4:24" ht="12" x14ac:dyDescent="0.3">
      <c r="D358" t="s">
        <v>739</v>
      </c>
      <c r="E358" s="41" t="s">
        <v>770</v>
      </c>
      <c r="J358" s="124"/>
      <c r="K358" s="187"/>
      <c r="N358" s="98"/>
      <c r="S358" s="174">
        <v>18</v>
      </c>
      <c r="T358" s="174">
        <v>6</v>
      </c>
      <c r="U358" s="174">
        <v>9</v>
      </c>
    </row>
    <row r="359" spans="4:24" ht="12" x14ac:dyDescent="0.3">
      <c r="D359" t="s">
        <v>739</v>
      </c>
      <c r="E359" s="41" t="s">
        <v>771</v>
      </c>
      <c r="J359" s="124"/>
      <c r="K359" s="187"/>
      <c r="N359" s="98"/>
      <c r="S359" s="174">
        <v>10</v>
      </c>
      <c r="T359" s="174">
        <v>4</v>
      </c>
      <c r="U359" s="174">
        <v>11</v>
      </c>
    </row>
    <row r="360" spans="4:24" ht="12" x14ac:dyDescent="0.3">
      <c r="D360" t="s">
        <v>739</v>
      </c>
      <c r="E360" s="41" t="s">
        <v>772</v>
      </c>
      <c r="J360" s="124"/>
      <c r="K360" s="187"/>
      <c r="N360" s="98"/>
      <c r="S360" s="174">
        <v>167</v>
      </c>
      <c r="T360" s="174">
        <v>83</v>
      </c>
      <c r="U360" s="174">
        <v>97</v>
      </c>
    </row>
    <row r="361" spans="4:24" ht="12" x14ac:dyDescent="0.3">
      <c r="D361" t="s">
        <v>739</v>
      </c>
      <c r="E361" s="41" t="s">
        <v>773</v>
      </c>
      <c r="J361" s="124"/>
      <c r="K361" s="187"/>
      <c r="N361" s="98"/>
      <c r="S361" s="174">
        <v>97</v>
      </c>
      <c r="T361" s="174">
        <v>55</v>
      </c>
      <c r="U361" s="174">
        <v>54</v>
      </c>
    </row>
    <row r="362" spans="4:24" ht="12" x14ac:dyDescent="0.3">
      <c r="D362" t="s">
        <v>739</v>
      </c>
      <c r="E362" s="41" t="s">
        <v>774</v>
      </c>
      <c r="J362" s="124"/>
      <c r="K362" s="187"/>
      <c r="N362" s="98"/>
      <c r="S362" s="174">
        <v>75</v>
      </c>
      <c r="T362" s="174">
        <v>27</v>
      </c>
      <c r="U362" s="174">
        <v>37</v>
      </c>
    </row>
    <row r="363" spans="4:24" ht="12" x14ac:dyDescent="0.3">
      <c r="D363" t="s">
        <v>739</v>
      </c>
      <c r="E363" s="41" t="s">
        <v>775</v>
      </c>
      <c r="J363" s="124"/>
      <c r="K363" s="187"/>
      <c r="N363" s="98"/>
      <c r="S363" s="174">
        <v>37</v>
      </c>
      <c r="T363" s="174">
        <v>17</v>
      </c>
      <c r="U363" s="174">
        <v>15</v>
      </c>
    </row>
    <row r="364" spans="4:24" ht="12" x14ac:dyDescent="0.3">
      <c r="D364" t="s">
        <v>739</v>
      </c>
      <c r="E364" s="41" t="s">
        <v>776</v>
      </c>
      <c r="J364" s="124"/>
      <c r="K364" s="187"/>
      <c r="S364" s="174">
        <v>25</v>
      </c>
      <c r="T364" s="174">
        <v>12</v>
      </c>
      <c r="U364" s="174">
        <v>15</v>
      </c>
    </row>
    <row r="365" spans="4:24" ht="12" x14ac:dyDescent="0.3">
      <c r="D365" t="s">
        <v>739</v>
      </c>
      <c r="E365" s="41" t="s">
        <v>777</v>
      </c>
      <c r="J365" s="124"/>
      <c r="K365" s="187"/>
      <c r="S365" s="174">
        <v>6</v>
      </c>
      <c r="T365" s="174">
        <v>6</v>
      </c>
      <c r="U365" s="174">
        <v>3</v>
      </c>
    </row>
    <row r="366" spans="4:24" ht="12" x14ac:dyDescent="0.3">
      <c r="D366" t="s">
        <v>739</v>
      </c>
      <c r="E366" s="41" t="s">
        <v>778</v>
      </c>
      <c r="J366" s="124"/>
      <c r="K366" s="187"/>
      <c r="S366" s="174">
        <v>10</v>
      </c>
      <c r="T366" s="174">
        <v>12</v>
      </c>
      <c r="U366" s="174">
        <v>10</v>
      </c>
    </row>
    <row r="367" spans="4:24" ht="12" x14ac:dyDescent="0.3">
      <c r="D367" t="s">
        <v>739</v>
      </c>
      <c r="E367" s="90" t="s">
        <v>779</v>
      </c>
      <c r="F367" t="s">
        <v>698</v>
      </c>
      <c r="J367" s="124">
        <v>1231</v>
      </c>
      <c r="K367" s="187">
        <v>35761</v>
      </c>
      <c r="L367">
        <v>1</v>
      </c>
      <c r="M367">
        <v>2101</v>
      </c>
      <c r="S367" s="174">
        <v>7</v>
      </c>
      <c r="T367" s="174">
        <v>50</v>
      </c>
      <c r="U367" s="174">
        <v>5</v>
      </c>
    </row>
    <row r="368" spans="4:24" ht="12" x14ac:dyDescent="0.3">
      <c r="D368" t="s">
        <v>739</v>
      </c>
      <c r="E368" s="90" t="s">
        <v>780</v>
      </c>
      <c r="F368" t="s">
        <v>698</v>
      </c>
      <c r="J368" s="124"/>
      <c r="K368" s="187">
        <v>82984</v>
      </c>
      <c r="L368">
        <v>0</v>
      </c>
      <c r="M368">
        <v>16950</v>
      </c>
      <c r="S368" s="174">
        <v>3900</v>
      </c>
      <c r="T368" s="174">
        <v>897</v>
      </c>
      <c r="U368" s="174">
        <v>4810</v>
      </c>
    </row>
    <row r="369" spans="4:30" ht="12" x14ac:dyDescent="0.3">
      <c r="D369" t="s">
        <v>739</v>
      </c>
      <c r="E369" s="90" t="s">
        <v>781</v>
      </c>
      <c r="J369" s="124"/>
      <c r="K369" s="187">
        <v>44132</v>
      </c>
      <c r="M369">
        <v>2159</v>
      </c>
      <c r="S369" s="174">
        <v>58</v>
      </c>
      <c r="T369" s="174">
        <v>58</v>
      </c>
      <c r="U369" s="174">
        <v>58</v>
      </c>
    </row>
    <row r="370" spans="4:30" ht="12" x14ac:dyDescent="0.3">
      <c r="D370" t="s">
        <v>739</v>
      </c>
      <c r="E370" s="90" t="s">
        <v>782</v>
      </c>
      <c r="J370" s="124"/>
      <c r="K370" s="187">
        <v>84612</v>
      </c>
      <c r="M370">
        <v>16950</v>
      </c>
      <c r="S370" s="174">
        <v>821</v>
      </c>
      <c r="T370" s="174">
        <v>821</v>
      </c>
      <c r="U370" s="174">
        <v>821</v>
      </c>
    </row>
    <row r="371" spans="4:30" x14ac:dyDescent="0.2">
      <c r="U371" s="4"/>
    </row>
    <row r="375" spans="4:30" ht="12" x14ac:dyDescent="0.3">
      <c r="D375" s="3" t="s">
        <v>882</v>
      </c>
      <c r="E375" s="41" t="s">
        <v>847</v>
      </c>
      <c r="J375" s="124">
        <v>4822</v>
      </c>
      <c r="K375" s="187">
        <v>0</v>
      </c>
      <c r="M375">
        <v>10644</v>
      </c>
      <c r="T375" s="207">
        <v>1696</v>
      </c>
      <c r="U375" s="207">
        <v>2200</v>
      </c>
      <c r="X375" s="151" t="s">
        <v>184</v>
      </c>
      <c r="Y375" s="151" t="s">
        <v>849</v>
      </c>
      <c r="Z375" s="151" t="s">
        <v>883</v>
      </c>
      <c r="AB375" s="151" t="s">
        <v>184</v>
      </c>
      <c r="AC375" s="151" t="s">
        <v>852</v>
      </c>
    </row>
    <row r="376" spans="4:30" ht="12" x14ac:dyDescent="0.3">
      <c r="D376" s="3" t="s">
        <v>882</v>
      </c>
      <c r="E376" s="41" t="s">
        <v>848</v>
      </c>
      <c r="G376" s="4">
        <v>16</v>
      </c>
      <c r="J376" s="124">
        <v>4822</v>
      </c>
      <c r="K376" s="187">
        <v>0</v>
      </c>
      <c r="T376" s="208" t="s">
        <v>868</v>
      </c>
      <c r="U376" s="208" t="s">
        <v>873</v>
      </c>
      <c r="X376" s="153">
        <v>143</v>
      </c>
      <c r="Y376" s="208" t="s">
        <v>884</v>
      </c>
      <c r="Z376" s="153">
        <v>9</v>
      </c>
      <c r="AB376" s="153">
        <v>143</v>
      </c>
      <c r="AC376" s="152" t="s">
        <v>185</v>
      </c>
    </row>
    <row r="377" spans="4:30" ht="12" x14ac:dyDescent="0.3">
      <c r="D377" s="3" t="s">
        <v>882</v>
      </c>
      <c r="E377" s="41" t="s">
        <v>849</v>
      </c>
      <c r="G377" s="4">
        <v>10</v>
      </c>
      <c r="J377" s="124">
        <v>518</v>
      </c>
      <c r="K377" s="187">
        <v>0</v>
      </c>
      <c r="T377" s="208" t="s">
        <v>869</v>
      </c>
      <c r="U377" s="208" t="s">
        <v>874</v>
      </c>
      <c r="X377" s="153">
        <v>136</v>
      </c>
      <c r="Y377" s="208" t="s">
        <v>869</v>
      </c>
      <c r="Z377" s="153">
        <v>9</v>
      </c>
      <c r="AB377" s="153">
        <v>136</v>
      </c>
      <c r="AC377" s="152" t="s">
        <v>61</v>
      </c>
    </row>
    <row r="378" spans="4:30" ht="12" x14ac:dyDescent="0.3">
      <c r="D378" s="3" t="s">
        <v>882</v>
      </c>
      <c r="E378" s="41" t="s">
        <v>850</v>
      </c>
      <c r="J378" s="124">
        <v>2671</v>
      </c>
      <c r="K378" s="187">
        <v>0</v>
      </c>
      <c r="T378" s="209">
        <v>-8213</v>
      </c>
      <c r="U378" s="209">
        <v>45257</v>
      </c>
      <c r="X378" s="153">
        <v>111</v>
      </c>
      <c r="Y378" s="208" t="s">
        <v>885</v>
      </c>
      <c r="Z378" s="153">
        <v>9</v>
      </c>
      <c r="AB378" s="153">
        <v>111</v>
      </c>
      <c r="AC378" s="152" t="s">
        <v>186</v>
      </c>
    </row>
    <row r="379" spans="4:30" ht="12" x14ac:dyDescent="0.3">
      <c r="D379" s="3" t="s">
        <v>882</v>
      </c>
      <c r="E379" s="41" t="s">
        <v>851</v>
      </c>
      <c r="J379" s="124">
        <v>148</v>
      </c>
      <c r="K379" s="187">
        <v>0</v>
      </c>
      <c r="T379" s="207">
        <v>1877</v>
      </c>
      <c r="U379" s="207">
        <v>2023</v>
      </c>
      <c r="X379" s="153">
        <v>93</v>
      </c>
      <c r="Y379" s="208" t="s">
        <v>886</v>
      </c>
      <c r="Z379" s="153">
        <v>9</v>
      </c>
    </row>
    <row r="380" spans="4:30" ht="12" x14ac:dyDescent="0.3">
      <c r="D380" s="3" t="s">
        <v>882</v>
      </c>
      <c r="E380" s="41" t="s">
        <v>852</v>
      </c>
      <c r="G380" s="4">
        <v>33</v>
      </c>
      <c r="J380" s="124">
        <v>533</v>
      </c>
      <c r="K380" s="187">
        <v>0</v>
      </c>
      <c r="T380" s="208" t="s">
        <v>61</v>
      </c>
      <c r="U380" s="208" t="s">
        <v>875</v>
      </c>
      <c r="X380" s="153">
        <v>56</v>
      </c>
      <c r="Y380" s="208" t="s">
        <v>887</v>
      </c>
      <c r="Z380" s="153">
        <v>9</v>
      </c>
      <c r="AB380" s="151" t="s">
        <v>184</v>
      </c>
      <c r="AC380" s="151" t="s">
        <v>853</v>
      </c>
      <c r="AD380" s="151" t="s">
        <v>883</v>
      </c>
    </row>
    <row r="381" spans="4:30" ht="12" x14ac:dyDescent="0.3">
      <c r="D381" s="3" t="s">
        <v>882</v>
      </c>
      <c r="E381" s="41" t="s">
        <v>853</v>
      </c>
      <c r="G381" s="4">
        <v>10</v>
      </c>
      <c r="J381" s="124">
        <v>14</v>
      </c>
      <c r="K381" s="187">
        <v>888</v>
      </c>
      <c r="T381" s="208" t="s">
        <v>870</v>
      </c>
      <c r="U381" s="208" t="s">
        <v>876</v>
      </c>
      <c r="X381" s="153">
        <v>56</v>
      </c>
      <c r="Y381" s="208" t="s">
        <v>888</v>
      </c>
      <c r="Z381" s="153">
        <v>9</v>
      </c>
      <c r="AB381" s="153">
        <v>2191</v>
      </c>
      <c r="AC381" s="152" t="s">
        <v>894</v>
      </c>
      <c r="AD381" s="153">
        <v>4</v>
      </c>
    </row>
    <row r="382" spans="4:30" ht="13" x14ac:dyDescent="0.3">
      <c r="D382" s="3" t="s">
        <v>882</v>
      </c>
      <c r="E382" s="41" t="s">
        <v>854</v>
      </c>
      <c r="G382" s="4">
        <v>8</v>
      </c>
      <c r="J382" s="124">
        <v>4</v>
      </c>
      <c r="K382" s="187">
        <v>1260</v>
      </c>
      <c r="T382" s="208" t="s">
        <v>201</v>
      </c>
      <c r="U382" s="208" t="s">
        <v>201</v>
      </c>
      <c r="X382" s="153">
        <v>56</v>
      </c>
      <c r="Y382" s="208" t="s">
        <v>889</v>
      </c>
      <c r="Z382" s="153">
        <v>9</v>
      </c>
      <c r="AB382" s="153">
        <v>888</v>
      </c>
      <c r="AC382" s="152" t="s">
        <v>201</v>
      </c>
      <c r="AD382" s="212"/>
    </row>
    <row r="383" spans="4:30" ht="12" x14ac:dyDescent="0.3">
      <c r="D383" s="3" t="s">
        <v>882</v>
      </c>
      <c r="E383" s="41" t="s">
        <v>855</v>
      </c>
      <c r="J383" s="124"/>
      <c r="K383" s="187"/>
      <c r="T383" s="208" t="s">
        <v>201</v>
      </c>
      <c r="U383" s="208" t="s">
        <v>201</v>
      </c>
      <c r="X383" s="153">
        <v>56</v>
      </c>
      <c r="Y383" s="208" t="s">
        <v>890</v>
      </c>
      <c r="Z383" s="153">
        <v>9</v>
      </c>
      <c r="AB383" s="153">
        <v>483</v>
      </c>
      <c r="AC383" s="152" t="s">
        <v>870</v>
      </c>
      <c r="AD383" s="153">
        <v>6</v>
      </c>
    </row>
    <row r="384" spans="4:30" ht="12" x14ac:dyDescent="0.3">
      <c r="D384" s="3" t="s">
        <v>882</v>
      </c>
      <c r="E384" s="41" t="s">
        <v>856</v>
      </c>
      <c r="J384" s="124"/>
      <c r="K384" s="187"/>
      <c r="T384" s="208" t="s">
        <v>201</v>
      </c>
      <c r="U384" s="208" t="s">
        <v>201</v>
      </c>
      <c r="X384" s="153">
        <v>55</v>
      </c>
      <c r="Y384" s="208" t="s">
        <v>891</v>
      </c>
      <c r="Z384" s="153">
        <v>10</v>
      </c>
      <c r="AB384" s="153">
        <v>392</v>
      </c>
      <c r="AC384" s="152" t="s">
        <v>895</v>
      </c>
      <c r="AD384" s="153">
        <v>4</v>
      </c>
    </row>
    <row r="385" spans="2:30" ht="12" x14ac:dyDescent="0.3">
      <c r="D385" s="3" t="s">
        <v>882</v>
      </c>
      <c r="E385" s="41" t="s">
        <v>857</v>
      </c>
      <c r="G385" s="4">
        <v>21</v>
      </c>
      <c r="J385" s="124"/>
      <c r="K385" s="187"/>
      <c r="T385" s="208" t="s">
        <v>230</v>
      </c>
      <c r="U385" s="208" t="s">
        <v>877</v>
      </c>
      <c r="X385" s="153">
        <v>2</v>
      </c>
      <c r="Y385" s="152" t="s">
        <v>892</v>
      </c>
      <c r="Z385" s="153">
        <v>5</v>
      </c>
      <c r="AB385" s="153">
        <v>350</v>
      </c>
      <c r="AC385" s="152" t="s">
        <v>896</v>
      </c>
      <c r="AD385" s="153">
        <v>4</v>
      </c>
    </row>
    <row r="386" spans="2:30" ht="12" x14ac:dyDescent="0.3">
      <c r="D386" s="3" t="s">
        <v>882</v>
      </c>
      <c r="E386" s="41" t="s">
        <v>858</v>
      </c>
      <c r="G386" s="4">
        <v>14</v>
      </c>
      <c r="J386" s="124"/>
      <c r="K386" s="187"/>
      <c r="T386" s="208" t="s">
        <v>871</v>
      </c>
      <c r="U386" s="208" t="s">
        <v>878</v>
      </c>
      <c r="X386" s="153">
        <v>1</v>
      </c>
      <c r="Y386" s="152" t="s">
        <v>893</v>
      </c>
      <c r="Z386" s="153">
        <v>5</v>
      </c>
      <c r="AB386" s="153">
        <v>232</v>
      </c>
      <c r="AC386" s="152" t="s">
        <v>897</v>
      </c>
      <c r="AD386" s="153">
        <v>4</v>
      </c>
    </row>
    <row r="387" spans="2:30" ht="12" x14ac:dyDescent="0.3">
      <c r="D387" s="3" t="s">
        <v>882</v>
      </c>
      <c r="E387" s="41" t="s">
        <v>516</v>
      </c>
      <c r="G387" s="4">
        <v>1</v>
      </c>
      <c r="J387" s="124">
        <v>2</v>
      </c>
      <c r="K387" s="187"/>
      <c r="T387" s="208" t="s">
        <v>583</v>
      </c>
      <c r="U387" s="208" t="s">
        <v>201</v>
      </c>
      <c r="AB387" s="153">
        <v>102</v>
      </c>
      <c r="AC387" s="152" t="s">
        <v>898</v>
      </c>
      <c r="AD387" s="153">
        <v>4</v>
      </c>
    </row>
    <row r="388" spans="2:30" ht="12" x14ac:dyDescent="0.3">
      <c r="D388" s="3" t="s">
        <v>882</v>
      </c>
      <c r="E388" s="41" t="s">
        <v>859</v>
      </c>
      <c r="G388" s="4">
        <v>10</v>
      </c>
      <c r="J388" s="124">
        <v>4</v>
      </c>
      <c r="K388" s="187"/>
      <c r="T388" s="208" t="s">
        <v>63</v>
      </c>
      <c r="U388" s="208" t="s">
        <v>198</v>
      </c>
      <c r="X388" s="151" t="s">
        <v>184</v>
      </c>
      <c r="Y388" s="151" t="s">
        <v>850</v>
      </c>
      <c r="AB388" s="153">
        <v>54</v>
      </c>
      <c r="AC388" s="152" t="s">
        <v>899</v>
      </c>
      <c r="AD388" s="153">
        <v>9</v>
      </c>
    </row>
    <row r="389" spans="2:30" ht="12" x14ac:dyDescent="0.3">
      <c r="D389" s="3" t="s">
        <v>882</v>
      </c>
      <c r="E389" s="41" t="s">
        <v>860</v>
      </c>
      <c r="J389" s="124">
        <v>18</v>
      </c>
      <c r="K389" s="187"/>
      <c r="T389" s="207">
        <v>8</v>
      </c>
      <c r="U389" s="207">
        <v>8</v>
      </c>
      <c r="X389" s="153">
        <v>1</v>
      </c>
      <c r="Y389" s="211">
        <v>-8213</v>
      </c>
      <c r="AB389" s="153">
        <v>31</v>
      </c>
      <c r="AC389" s="152" t="s">
        <v>900</v>
      </c>
      <c r="AD389" s="153">
        <v>4</v>
      </c>
    </row>
    <row r="390" spans="2:30" ht="12" x14ac:dyDescent="0.3">
      <c r="D390" s="3" t="s">
        <v>882</v>
      </c>
      <c r="E390" s="41" t="s">
        <v>861</v>
      </c>
      <c r="J390" s="124"/>
      <c r="K390" s="187"/>
      <c r="T390" s="208" t="s">
        <v>201</v>
      </c>
      <c r="U390" s="208" t="s">
        <v>879</v>
      </c>
      <c r="X390" s="153">
        <v>1</v>
      </c>
      <c r="Y390" s="211">
        <v>177</v>
      </c>
      <c r="AB390" s="153">
        <v>30</v>
      </c>
      <c r="AC390" s="152" t="s">
        <v>901</v>
      </c>
      <c r="AD390" s="153">
        <v>9</v>
      </c>
    </row>
    <row r="391" spans="2:30" ht="12" x14ac:dyDescent="0.3">
      <c r="D391" s="3" t="s">
        <v>882</v>
      </c>
      <c r="E391" s="41" t="s">
        <v>862</v>
      </c>
      <c r="G391" s="4">
        <v>10</v>
      </c>
      <c r="J391" s="124">
        <v>4484</v>
      </c>
      <c r="K391" s="187">
        <v>338</v>
      </c>
      <c r="T391" s="208" t="s">
        <v>201</v>
      </c>
      <c r="U391" s="208" t="s">
        <v>880</v>
      </c>
      <c r="X391" s="153">
        <v>6</v>
      </c>
      <c r="Y391" s="211">
        <v>27127</v>
      </c>
      <c r="AB391" s="153">
        <v>23</v>
      </c>
      <c r="AC391" s="152" t="s">
        <v>902</v>
      </c>
      <c r="AD391" s="153">
        <v>4</v>
      </c>
    </row>
    <row r="392" spans="2:30" ht="12" x14ac:dyDescent="0.3">
      <c r="D392" s="3" t="s">
        <v>882</v>
      </c>
      <c r="E392" s="41" t="s">
        <v>863</v>
      </c>
      <c r="J392" s="124"/>
      <c r="K392" s="187"/>
      <c r="T392" s="208" t="s">
        <v>201</v>
      </c>
      <c r="U392" s="208" t="s">
        <v>881</v>
      </c>
      <c r="X392" s="153">
        <v>1</v>
      </c>
      <c r="Y392" s="211">
        <v>45257</v>
      </c>
      <c r="AB392" s="153">
        <v>20</v>
      </c>
      <c r="AC392" s="152" t="s">
        <v>903</v>
      </c>
      <c r="AD392" s="153">
        <v>4</v>
      </c>
    </row>
    <row r="393" spans="2:30" ht="12" x14ac:dyDescent="0.3">
      <c r="D393" s="3" t="s">
        <v>882</v>
      </c>
      <c r="E393" s="41" t="s">
        <v>864</v>
      </c>
      <c r="J393" s="124">
        <v>564</v>
      </c>
      <c r="K393" s="187">
        <v>338</v>
      </c>
      <c r="T393" s="208" t="s">
        <v>201</v>
      </c>
      <c r="U393" s="208" t="s">
        <v>875</v>
      </c>
      <c r="AB393" s="153">
        <v>12</v>
      </c>
      <c r="AC393" s="152" t="s">
        <v>904</v>
      </c>
      <c r="AD393" s="153">
        <v>9</v>
      </c>
    </row>
    <row r="394" spans="2:30" ht="12" x14ac:dyDescent="0.3">
      <c r="D394" s="3" t="s">
        <v>882</v>
      </c>
      <c r="E394" s="41" t="s">
        <v>865</v>
      </c>
      <c r="J394" s="124">
        <v>4174</v>
      </c>
      <c r="K394" s="187">
        <v>648</v>
      </c>
      <c r="T394" s="208" t="s">
        <v>872</v>
      </c>
      <c r="U394" s="208" t="s">
        <v>201</v>
      </c>
      <c r="X394" s="151" t="s">
        <v>184</v>
      </c>
      <c r="Y394" s="151" t="s">
        <v>851</v>
      </c>
      <c r="AB394" s="153">
        <v>8</v>
      </c>
      <c r="AC394" s="152" t="s">
        <v>905</v>
      </c>
      <c r="AD394" s="153">
        <v>4</v>
      </c>
    </row>
    <row r="395" spans="2:30" ht="13" x14ac:dyDescent="0.3">
      <c r="D395" s="3" t="s">
        <v>882</v>
      </c>
      <c r="E395" s="41" t="s">
        <v>866</v>
      </c>
      <c r="J395" s="124"/>
      <c r="K395" s="187">
        <v>694</v>
      </c>
      <c r="L395" s="218">
        <v>177</v>
      </c>
      <c r="M395" s="218">
        <v>43507</v>
      </c>
      <c r="T395" s="210"/>
      <c r="U395" s="210"/>
      <c r="X395" s="153">
        <v>1</v>
      </c>
      <c r="Y395" s="153">
        <v>1877</v>
      </c>
      <c r="AB395" s="153">
        <v>6</v>
      </c>
      <c r="AC395" s="152" t="s">
        <v>876</v>
      </c>
      <c r="AD395" s="153">
        <v>9</v>
      </c>
    </row>
    <row r="396" spans="2:30" ht="12.5" x14ac:dyDescent="0.25">
      <c r="D396" s="3" t="s">
        <v>882</v>
      </c>
      <c r="E396" s="41" t="s">
        <v>867</v>
      </c>
      <c r="J396" s="124"/>
      <c r="K396" s="187"/>
      <c r="T396" s="210"/>
      <c r="U396" s="210"/>
    </row>
    <row r="397" spans="2:30" ht="10.5" x14ac:dyDescent="0.25">
      <c r="D397" s="3"/>
    </row>
    <row r="398" spans="2:30" ht="13" x14ac:dyDescent="0.3">
      <c r="B398" s="171" t="s">
        <v>737</v>
      </c>
    </row>
    <row r="399" spans="2:30" ht="13" x14ac:dyDescent="0.3">
      <c r="B399" s="124">
        <v>64759</v>
      </c>
      <c r="D399" s="3" t="s">
        <v>737</v>
      </c>
      <c r="E399" s="41" t="s">
        <v>738</v>
      </c>
      <c r="J399" s="124">
        <v>64759</v>
      </c>
      <c r="K399" s="187">
        <v>0</v>
      </c>
      <c r="L399">
        <v>100001</v>
      </c>
      <c r="M399">
        <v>212657</v>
      </c>
      <c r="T399" s="208">
        <v>100037</v>
      </c>
      <c r="X399" s="219" t="s">
        <v>184</v>
      </c>
      <c r="Y399" s="219" t="s">
        <v>910</v>
      </c>
      <c r="AB399" s="219" t="s">
        <v>184</v>
      </c>
      <c r="AC399" s="219" t="s">
        <v>915</v>
      </c>
      <c r="AD399" s="219" t="s">
        <v>883</v>
      </c>
    </row>
    <row r="400" spans="2:30" ht="13" x14ac:dyDescent="0.3">
      <c r="D400" s="3" t="s">
        <v>737</v>
      </c>
      <c r="E400" s="41" t="s">
        <v>908</v>
      </c>
      <c r="J400" s="124">
        <v>14250</v>
      </c>
      <c r="K400" s="187">
        <v>878</v>
      </c>
      <c r="T400" s="208" t="s">
        <v>916</v>
      </c>
      <c r="X400" s="220">
        <v>47675</v>
      </c>
      <c r="Y400" s="221" t="s">
        <v>922</v>
      </c>
      <c r="AB400" s="220">
        <v>41</v>
      </c>
      <c r="AC400" s="208" t="s">
        <v>925</v>
      </c>
      <c r="AD400" s="220">
        <v>1</v>
      </c>
    </row>
    <row r="401" spans="2:30" ht="13" x14ac:dyDescent="0.3">
      <c r="D401" s="3" t="s">
        <v>737</v>
      </c>
      <c r="E401" s="41" t="s">
        <v>909</v>
      </c>
      <c r="J401" s="124">
        <v>39552</v>
      </c>
      <c r="K401" s="187">
        <v>41</v>
      </c>
      <c r="T401" s="208" t="s">
        <v>917</v>
      </c>
      <c r="X401" s="220">
        <v>15636</v>
      </c>
      <c r="Y401" s="221" t="s">
        <v>786</v>
      </c>
      <c r="AB401" s="220">
        <v>4</v>
      </c>
      <c r="AC401" s="208" t="s">
        <v>926</v>
      </c>
      <c r="AD401" s="220">
        <v>6</v>
      </c>
    </row>
    <row r="402" spans="2:30" ht="13" x14ac:dyDescent="0.3">
      <c r="D402" s="3" t="s">
        <v>737</v>
      </c>
      <c r="E402" s="41" t="s">
        <v>910</v>
      </c>
      <c r="G402" s="4">
        <v>1</v>
      </c>
      <c r="J402" s="124">
        <v>4</v>
      </c>
      <c r="K402" s="187"/>
      <c r="T402" s="208" t="s">
        <v>559</v>
      </c>
      <c r="X402" s="220">
        <v>1430</v>
      </c>
      <c r="Y402" s="221" t="s">
        <v>559</v>
      </c>
      <c r="AB402" s="220">
        <v>3</v>
      </c>
      <c r="AC402" s="208" t="s">
        <v>927</v>
      </c>
      <c r="AD402" s="220">
        <v>6</v>
      </c>
    </row>
    <row r="403" spans="2:30" ht="13" x14ac:dyDescent="0.3">
      <c r="D403" s="3" t="s">
        <v>737</v>
      </c>
      <c r="E403" s="41" t="s">
        <v>911</v>
      </c>
      <c r="G403" s="4">
        <v>8</v>
      </c>
      <c r="J403" s="124">
        <v>16774</v>
      </c>
      <c r="K403" s="187">
        <v>18395</v>
      </c>
      <c r="L403">
        <v>18340000</v>
      </c>
      <c r="M403">
        <v>20080312</v>
      </c>
      <c r="T403" s="208" t="s">
        <v>918</v>
      </c>
      <c r="X403" s="220">
        <v>11</v>
      </c>
      <c r="Y403" s="221" t="s">
        <v>201</v>
      </c>
      <c r="AB403" s="220">
        <v>3</v>
      </c>
      <c r="AC403" s="208" t="s">
        <v>928</v>
      </c>
      <c r="AD403" s="220">
        <v>10</v>
      </c>
    </row>
    <row r="404" spans="2:30" ht="13" x14ac:dyDescent="0.3">
      <c r="D404" s="3" t="s">
        <v>737</v>
      </c>
      <c r="E404" s="41" t="s">
        <v>912</v>
      </c>
      <c r="J404" s="124">
        <v>227</v>
      </c>
      <c r="K404" s="187">
        <v>670</v>
      </c>
      <c r="T404" s="208" t="s">
        <v>919</v>
      </c>
      <c r="X404" s="220">
        <v>7</v>
      </c>
      <c r="Y404" s="221" t="s">
        <v>805</v>
      </c>
      <c r="AB404" s="220">
        <v>3</v>
      </c>
      <c r="AC404" s="208" t="s">
        <v>929</v>
      </c>
      <c r="AD404" s="220">
        <v>9</v>
      </c>
    </row>
    <row r="405" spans="2:30" ht="13" x14ac:dyDescent="0.3">
      <c r="D405" s="3" t="s">
        <v>737</v>
      </c>
      <c r="E405" s="41" t="s">
        <v>913</v>
      </c>
      <c r="J405" s="124">
        <v>37</v>
      </c>
      <c r="K405" s="187">
        <v>61961</v>
      </c>
      <c r="L405">
        <v>145</v>
      </c>
      <c r="M405">
        <v>211</v>
      </c>
      <c r="T405" s="208" t="s">
        <v>920</v>
      </c>
      <c r="AB405" s="220">
        <v>3</v>
      </c>
      <c r="AC405" s="208" t="s">
        <v>930</v>
      </c>
      <c r="AD405" s="220">
        <v>9</v>
      </c>
    </row>
    <row r="406" spans="2:30" ht="13" x14ac:dyDescent="0.3">
      <c r="D406" s="3" t="s">
        <v>737</v>
      </c>
      <c r="E406" s="41" t="s">
        <v>914</v>
      </c>
      <c r="G406" s="4">
        <v>12</v>
      </c>
      <c r="J406" s="124">
        <v>4825</v>
      </c>
      <c r="K406" s="187">
        <v>59865</v>
      </c>
      <c r="T406" s="208" t="s">
        <v>921</v>
      </c>
      <c r="X406" s="219" t="s">
        <v>184</v>
      </c>
      <c r="Y406" s="219" t="s">
        <v>914</v>
      </c>
      <c r="AB406" s="220">
        <v>3</v>
      </c>
      <c r="AC406" s="208" t="s">
        <v>931</v>
      </c>
      <c r="AD406" s="220">
        <v>6</v>
      </c>
    </row>
    <row r="407" spans="2:30" ht="13" x14ac:dyDescent="0.3">
      <c r="D407" s="3" t="s">
        <v>737</v>
      </c>
      <c r="E407" s="41" t="s">
        <v>915</v>
      </c>
      <c r="G407" s="4">
        <v>52</v>
      </c>
      <c r="J407" s="124">
        <v>63895</v>
      </c>
      <c r="K407" s="187">
        <v>41</v>
      </c>
      <c r="T407" s="208" t="s">
        <v>417</v>
      </c>
      <c r="X407" s="220">
        <v>59865</v>
      </c>
      <c r="Y407" s="208" t="s">
        <v>201</v>
      </c>
      <c r="AB407" s="220">
        <v>3</v>
      </c>
      <c r="AC407" s="208" t="s">
        <v>932</v>
      </c>
      <c r="AD407" s="220">
        <v>10</v>
      </c>
    </row>
    <row r="408" spans="2:30" ht="13" x14ac:dyDescent="0.3">
      <c r="X408" s="220">
        <v>2</v>
      </c>
      <c r="Y408" s="208" t="s">
        <v>923</v>
      </c>
      <c r="AB408" s="220">
        <v>3</v>
      </c>
      <c r="AC408" s="208" t="s">
        <v>933</v>
      </c>
      <c r="AD408" s="220">
        <v>10</v>
      </c>
    </row>
    <row r="409" spans="2:30" ht="13" x14ac:dyDescent="0.3">
      <c r="B409" s="3" t="s">
        <v>944</v>
      </c>
      <c r="X409" s="220">
        <v>2</v>
      </c>
      <c r="Y409" s="208" t="s">
        <v>924</v>
      </c>
      <c r="AB409" s="220">
        <v>3</v>
      </c>
      <c r="AC409" s="208" t="s">
        <v>934</v>
      </c>
      <c r="AD409" s="220">
        <v>20</v>
      </c>
    </row>
    <row r="410" spans="2:30" ht="13" x14ac:dyDescent="0.3">
      <c r="D410" s="3" t="s">
        <v>944</v>
      </c>
      <c r="E410" s="41" t="s">
        <v>936</v>
      </c>
      <c r="J410" s="124">
        <v>16058</v>
      </c>
      <c r="K410" s="187"/>
      <c r="L410">
        <v>100001</v>
      </c>
      <c r="M410">
        <v>212598</v>
      </c>
      <c r="T410" s="220">
        <v>100001</v>
      </c>
      <c r="AB410" s="220">
        <v>3</v>
      </c>
      <c r="AC410" s="208" t="s">
        <v>935</v>
      </c>
      <c r="AD410" s="220">
        <v>20</v>
      </c>
    </row>
    <row r="411" spans="2:30" ht="13" x14ac:dyDescent="0.3">
      <c r="D411" s="3" t="s">
        <v>944</v>
      </c>
      <c r="E411" s="41" t="s">
        <v>937</v>
      </c>
      <c r="J411" s="124"/>
      <c r="K411" s="187"/>
      <c r="T411" s="220">
        <v>3</v>
      </c>
    </row>
    <row r="412" spans="2:30" ht="13" x14ac:dyDescent="0.3">
      <c r="D412" s="3" t="s">
        <v>944</v>
      </c>
      <c r="E412" s="41" t="s">
        <v>938</v>
      </c>
      <c r="J412" s="124"/>
      <c r="K412" s="187"/>
      <c r="T412" s="221" t="s">
        <v>942</v>
      </c>
    </row>
    <row r="413" spans="2:30" ht="13" x14ac:dyDescent="0.3">
      <c r="D413" s="3" t="s">
        <v>944</v>
      </c>
      <c r="E413" s="41" t="s">
        <v>939</v>
      </c>
      <c r="J413" s="124"/>
      <c r="K413" s="187"/>
      <c r="T413" s="221" t="s">
        <v>943</v>
      </c>
    </row>
    <row r="414" spans="2:30" ht="13" x14ac:dyDescent="0.3">
      <c r="D414" s="3" t="s">
        <v>944</v>
      </c>
      <c r="E414" s="41" t="s">
        <v>940</v>
      </c>
      <c r="J414" s="124"/>
      <c r="K414" s="187"/>
      <c r="T414" s="220">
        <v>366</v>
      </c>
    </row>
    <row r="415" spans="2:30" ht="12.5" x14ac:dyDescent="0.25">
      <c r="D415" s="3" t="s">
        <v>944</v>
      </c>
      <c r="E415" s="41" t="s">
        <v>941</v>
      </c>
      <c r="F415" s="212"/>
    </row>
    <row r="419" spans="2:25" ht="10.5" x14ac:dyDescent="0.25">
      <c r="B419">
        <v>4306</v>
      </c>
      <c r="D419" s="3" t="s">
        <v>945</v>
      </c>
      <c r="E419" t="s">
        <v>745</v>
      </c>
      <c r="J419" s="4">
        <v>4306</v>
      </c>
    </row>
    <row r="420" spans="2:25" ht="10.5" x14ac:dyDescent="0.25">
      <c r="D420" s="3" t="s">
        <v>946</v>
      </c>
      <c r="E420" t="s">
        <v>751</v>
      </c>
      <c r="J420" s="4">
        <v>7344</v>
      </c>
    </row>
    <row r="423" spans="2:25" ht="13" x14ac:dyDescent="0.3">
      <c r="U423" s="237" t="s">
        <v>184</v>
      </c>
      <c r="V423" s="237" t="s">
        <v>971</v>
      </c>
      <c r="X423" s="237" t="s">
        <v>184</v>
      </c>
      <c r="Y423" s="237" t="s">
        <v>966</v>
      </c>
    </row>
    <row r="424" spans="2:25" ht="13" x14ac:dyDescent="0.3">
      <c r="B424" s="3" t="s">
        <v>972</v>
      </c>
      <c r="D424" s="3" t="s">
        <v>972</v>
      </c>
      <c r="E424" t="s">
        <v>966</v>
      </c>
      <c r="F424" t="s">
        <v>974</v>
      </c>
      <c r="J424" s="124">
        <v>2230</v>
      </c>
      <c r="K424" s="187">
        <v>0</v>
      </c>
      <c r="L424">
        <v>19730827</v>
      </c>
      <c r="M424">
        <v>20231225</v>
      </c>
      <c r="N424" s="4">
        <v>2271</v>
      </c>
      <c r="U424" s="238">
        <v>5026</v>
      </c>
      <c r="V424" s="238">
        <v>1331</v>
      </c>
      <c r="X424" s="238">
        <v>2271</v>
      </c>
      <c r="Y424" s="239" t="s">
        <v>969</v>
      </c>
    </row>
    <row r="425" spans="2:25" ht="13" x14ac:dyDescent="0.3">
      <c r="B425" s="124">
        <v>3200608</v>
      </c>
      <c r="D425" s="3" t="s">
        <v>972</v>
      </c>
      <c r="E425" t="s">
        <v>971</v>
      </c>
      <c r="F425" t="s">
        <v>960</v>
      </c>
      <c r="J425" s="124">
        <v>2266</v>
      </c>
      <c r="K425" s="187">
        <v>0</v>
      </c>
      <c r="L425" s="1">
        <v>1</v>
      </c>
      <c r="M425" s="1">
        <v>2271</v>
      </c>
      <c r="U425" s="238">
        <v>4154</v>
      </c>
      <c r="V425" s="238">
        <v>1304</v>
      </c>
      <c r="X425" s="238">
        <v>2262</v>
      </c>
      <c r="Y425" s="239" t="s">
        <v>970</v>
      </c>
    </row>
    <row r="426" spans="2:25" ht="13" x14ac:dyDescent="0.3">
      <c r="D426" s="3" t="s">
        <v>972</v>
      </c>
      <c r="E426" t="s">
        <v>936</v>
      </c>
      <c r="F426" t="s">
        <v>960</v>
      </c>
      <c r="J426" s="124">
        <v>16058</v>
      </c>
      <c r="K426" s="187">
        <v>0</v>
      </c>
      <c r="U426" s="238">
        <v>2230</v>
      </c>
      <c r="V426" s="238">
        <v>1</v>
      </c>
      <c r="X426" s="238">
        <v>78</v>
      </c>
      <c r="Y426" s="239" t="s">
        <v>967</v>
      </c>
    </row>
    <row r="427" spans="2:25" ht="13" x14ac:dyDescent="0.3">
      <c r="D427" s="3" t="s">
        <v>972</v>
      </c>
      <c r="E427" t="s">
        <v>973</v>
      </c>
      <c r="F427" t="s">
        <v>960</v>
      </c>
      <c r="J427" s="124">
        <v>4520</v>
      </c>
      <c r="K427" s="187">
        <v>376080</v>
      </c>
      <c r="L427">
        <v>1</v>
      </c>
      <c r="M427">
        <v>16950</v>
      </c>
      <c r="U427" s="238">
        <v>2233</v>
      </c>
      <c r="V427" s="238">
        <v>2</v>
      </c>
      <c r="X427" s="238">
        <v>50</v>
      </c>
      <c r="Y427" s="239" t="s">
        <v>968</v>
      </c>
    </row>
    <row r="428" spans="2:25" ht="13" x14ac:dyDescent="0.3">
      <c r="J428" s="124"/>
      <c r="K428" s="187"/>
      <c r="U428" s="238">
        <v>2227</v>
      </c>
      <c r="V428" s="238">
        <v>3</v>
      </c>
    </row>
    <row r="429" spans="2:25" ht="10.5" x14ac:dyDescent="0.25">
      <c r="B429" s="124">
        <v>222955</v>
      </c>
      <c r="J429" s="124"/>
      <c r="K429" s="187"/>
      <c r="L429" s="9">
        <v>26903</v>
      </c>
    </row>
    <row r="430" spans="2:25" ht="10.5" x14ac:dyDescent="0.25">
      <c r="J430" s="124"/>
      <c r="K430" s="187"/>
      <c r="L430">
        <v>1</v>
      </c>
      <c r="M430">
        <v>100</v>
      </c>
    </row>
    <row r="433" spans="1:15" x14ac:dyDescent="0.2">
      <c r="A433" s="2">
        <v>134</v>
      </c>
      <c r="C433" s="56">
        <v>192298</v>
      </c>
      <c r="D433" s="61" t="s">
        <v>248</v>
      </c>
    </row>
    <row r="434" spans="1:15" ht="10.5" x14ac:dyDescent="0.25">
      <c r="A434" s="2">
        <v>138</v>
      </c>
      <c r="D434" s="61" t="s">
        <v>248</v>
      </c>
      <c r="E434" s="69" t="s">
        <v>256</v>
      </c>
      <c r="F434" s="40" t="s">
        <v>440</v>
      </c>
      <c r="G434" s="79">
        <v>50</v>
      </c>
      <c r="J434" s="95">
        <v>1079</v>
      </c>
      <c r="O434" s="1" t="s">
        <v>539</v>
      </c>
    </row>
    <row r="435" spans="1:15" ht="14" x14ac:dyDescent="0.3">
      <c r="A435" s="2">
        <v>137</v>
      </c>
      <c r="D435" s="61" t="s">
        <v>248</v>
      </c>
      <c r="E435" s="108" t="s">
        <v>255</v>
      </c>
      <c r="F435" s="54" t="s">
        <v>440</v>
      </c>
      <c r="G435" s="82">
        <v>12</v>
      </c>
      <c r="H435" s="55" t="s">
        <v>524</v>
      </c>
      <c r="I435" s="1" t="s">
        <v>543</v>
      </c>
      <c r="J435" s="95">
        <v>1079</v>
      </c>
      <c r="N435" s="4">
        <v>1019</v>
      </c>
      <c r="O435" s="1" t="s">
        <v>539</v>
      </c>
    </row>
    <row r="436" spans="1:15" x14ac:dyDescent="0.2">
      <c r="A436" s="2">
        <v>135</v>
      </c>
      <c r="D436" s="61" t="s">
        <v>248</v>
      </c>
      <c r="E436" s="53" t="s">
        <v>457</v>
      </c>
      <c r="F436" s="62" t="s">
        <v>438</v>
      </c>
      <c r="G436" s="82">
        <v>8</v>
      </c>
      <c r="H436" s="55" t="s">
        <v>523</v>
      </c>
      <c r="J436" s="4">
        <v>2005</v>
      </c>
      <c r="L436" s="9">
        <v>26899</v>
      </c>
      <c r="M436" s="9">
        <v>43507</v>
      </c>
      <c r="N436" s="4">
        <v>103</v>
      </c>
      <c r="O436" s="1" t="s">
        <v>539</v>
      </c>
    </row>
    <row r="437" spans="1:15" ht="10.5" x14ac:dyDescent="0.25">
      <c r="A437" s="2">
        <v>136</v>
      </c>
      <c r="D437" s="61" t="s">
        <v>248</v>
      </c>
      <c r="E437" s="90" t="s">
        <v>458</v>
      </c>
      <c r="F437" s="40" t="s">
        <v>443</v>
      </c>
      <c r="G437" s="79">
        <v>2</v>
      </c>
      <c r="L437" s="96">
        <v>1</v>
      </c>
      <c r="M437" s="96">
        <v>100</v>
      </c>
      <c r="N437" s="4">
        <v>1986</v>
      </c>
    </row>
    <row r="438" spans="1:15" x14ac:dyDescent="0.2">
      <c r="A438" s="2">
        <v>139</v>
      </c>
      <c r="D438" s="61" t="s">
        <v>248</v>
      </c>
      <c r="E438" s="90" t="s">
        <v>459</v>
      </c>
      <c r="F438" s="40" t="s">
        <v>443</v>
      </c>
      <c r="G438" s="79">
        <v>2</v>
      </c>
      <c r="K438" s="98">
        <v>74811</v>
      </c>
      <c r="L438">
        <v>366</v>
      </c>
      <c r="M438">
        <v>16950</v>
      </c>
    </row>
  </sheetData>
  <sortState xmlns:xlrd2="http://schemas.microsoft.com/office/spreadsheetml/2017/richdata2" ref="X398:Z398">
    <sortCondition ref="Y398"/>
  </sortState>
  <phoneticPr fontId="52" type="noConversion"/>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28B29F-9218-4A55-B866-FCF4E6F194F3}">
  <dimension ref="C5:E38"/>
  <sheetViews>
    <sheetView workbookViewId="0">
      <selection activeCell="H46" sqref="H46"/>
    </sheetView>
  </sheetViews>
  <sheetFormatPr defaultRowHeight="10" x14ac:dyDescent="0.2"/>
  <sheetData>
    <row r="5" spans="3:4" ht="12" x14ac:dyDescent="0.3">
      <c r="C5" s="215" t="s">
        <v>184</v>
      </c>
      <c r="D5" s="215" t="s">
        <v>859</v>
      </c>
    </row>
    <row r="6" spans="3:4" ht="12" x14ac:dyDescent="0.3">
      <c r="C6" s="216">
        <v>1732</v>
      </c>
      <c r="D6" s="217" t="s">
        <v>198</v>
      </c>
    </row>
    <row r="7" spans="3:4" ht="12" x14ac:dyDescent="0.3">
      <c r="C7" s="216">
        <v>1648</v>
      </c>
      <c r="D7" s="217" t="s">
        <v>199</v>
      </c>
    </row>
    <row r="8" spans="3:4" ht="12" x14ac:dyDescent="0.3">
      <c r="C8" s="216">
        <v>740</v>
      </c>
      <c r="D8" s="217" t="s">
        <v>200</v>
      </c>
    </row>
    <row r="9" spans="3:4" ht="12" x14ac:dyDescent="0.3">
      <c r="C9" s="216">
        <v>663</v>
      </c>
      <c r="D9" s="217" t="s">
        <v>63</v>
      </c>
    </row>
    <row r="10" spans="3:4" ht="12" x14ac:dyDescent="0.3">
      <c r="C10" s="216">
        <v>39</v>
      </c>
      <c r="D10" s="217" t="s">
        <v>201</v>
      </c>
    </row>
    <row r="16" spans="3:4" ht="12" x14ac:dyDescent="0.3">
      <c r="C16" s="215" t="s">
        <v>184</v>
      </c>
      <c r="D16" s="215" t="s">
        <v>855</v>
      </c>
    </row>
    <row r="17" spans="3:4" ht="12" x14ac:dyDescent="0.3">
      <c r="C17" s="216">
        <v>3074</v>
      </c>
      <c r="D17" s="217" t="s">
        <v>201</v>
      </c>
    </row>
    <row r="18" spans="3:4" ht="12" x14ac:dyDescent="0.3">
      <c r="C18" s="216">
        <v>63</v>
      </c>
      <c r="D18" s="217">
        <v>2000</v>
      </c>
    </row>
    <row r="19" spans="3:4" ht="12" x14ac:dyDescent="0.3">
      <c r="C19" s="216">
        <v>16</v>
      </c>
      <c r="D19" s="217">
        <v>1500</v>
      </c>
    </row>
    <row r="20" spans="3:4" ht="12" x14ac:dyDescent="0.3">
      <c r="C20" s="216">
        <v>174</v>
      </c>
      <c r="D20" s="217">
        <v>1000</v>
      </c>
    </row>
    <row r="21" spans="3:4" ht="12" x14ac:dyDescent="0.3">
      <c r="C21" s="216">
        <v>49</v>
      </c>
      <c r="D21" s="217">
        <v>750</v>
      </c>
    </row>
    <row r="22" spans="3:4" ht="12" x14ac:dyDescent="0.3">
      <c r="C22" s="216">
        <v>285</v>
      </c>
      <c r="D22" s="217">
        <v>500</v>
      </c>
    </row>
    <row r="23" spans="3:4" ht="12" x14ac:dyDescent="0.3">
      <c r="C23" s="216">
        <v>70</v>
      </c>
      <c r="D23" s="217">
        <v>370</v>
      </c>
    </row>
    <row r="24" spans="3:4" ht="12" x14ac:dyDescent="0.3">
      <c r="C24" s="216">
        <v>24</v>
      </c>
      <c r="D24" s="217">
        <v>360</v>
      </c>
    </row>
    <row r="25" spans="3:4" ht="12" x14ac:dyDescent="0.3">
      <c r="C25" s="216">
        <v>31</v>
      </c>
      <c r="D25" s="217">
        <v>300</v>
      </c>
    </row>
    <row r="26" spans="3:4" ht="12" x14ac:dyDescent="0.3">
      <c r="C26" s="216">
        <v>5</v>
      </c>
      <c r="D26" s="217">
        <v>251</v>
      </c>
    </row>
    <row r="27" spans="3:4" ht="12" x14ac:dyDescent="0.3">
      <c r="C27" s="216">
        <v>1014</v>
      </c>
      <c r="D27" s="217">
        <v>250</v>
      </c>
    </row>
    <row r="33" spans="3:5" ht="12" x14ac:dyDescent="0.3">
      <c r="C33" s="151" t="s">
        <v>184</v>
      </c>
      <c r="D33" s="151" t="s">
        <v>854</v>
      </c>
      <c r="E33" s="151" t="s">
        <v>883</v>
      </c>
    </row>
    <row r="34" spans="3:5" ht="13" x14ac:dyDescent="0.3">
      <c r="C34" s="153">
        <v>1260</v>
      </c>
      <c r="D34" s="152" t="s">
        <v>201</v>
      </c>
      <c r="E34" s="213"/>
    </row>
    <row r="35" spans="3:5" ht="12" x14ac:dyDescent="0.3">
      <c r="C35" s="153">
        <v>265</v>
      </c>
      <c r="D35" s="152" t="s">
        <v>907</v>
      </c>
      <c r="E35" s="214">
        <v>8</v>
      </c>
    </row>
    <row r="36" spans="3:5" ht="12" x14ac:dyDescent="0.3">
      <c r="C36" s="153">
        <v>406</v>
      </c>
      <c r="D36" s="152" t="s">
        <v>565</v>
      </c>
      <c r="E36" s="153">
        <v>7</v>
      </c>
    </row>
    <row r="37" spans="3:5" ht="12" x14ac:dyDescent="0.3">
      <c r="C37" s="153">
        <v>119</v>
      </c>
      <c r="D37" s="152" t="s">
        <v>714</v>
      </c>
      <c r="E37" s="153">
        <v>7</v>
      </c>
    </row>
    <row r="38" spans="3:5" ht="12" x14ac:dyDescent="0.3">
      <c r="C38" s="153">
        <v>2772</v>
      </c>
      <c r="D38" s="152" t="s">
        <v>906</v>
      </c>
      <c r="E38" s="153">
        <v>6</v>
      </c>
    </row>
  </sheetData>
  <sortState xmlns:xlrd2="http://schemas.microsoft.com/office/spreadsheetml/2017/richdata2" ref="C17:D27">
    <sortCondition descending="1" ref="D18:D27"/>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def</vt:lpstr>
      <vt:lpstr>tasks</vt:lpstr>
      <vt:lpstr>webs</vt:lpstr>
      <vt:lpstr>file</vt:lpstr>
      <vt:lpstr>tables</vt:lpstr>
      <vt:lpstr>columns</vt:lpstr>
      <vt:lpstr>insTables</vt:lpstr>
      <vt:lpstr>cols1</vt:lpstr>
      <vt:lpstr>trn1</vt:lpstr>
      <vt:lpstr>cnt</vt:lpstr>
      <vt:lpstr>AT2_calc</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Aco</dc:creator>
  <cp:lastModifiedBy>Aleksandar Zecevic</cp:lastModifiedBy>
  <dcterms:created xsi:type="dcterms:W3CDTF">2012-09-05T16:12:27Z</dcterms:created>
  <dcterms:modified xsi:type="dcterms:W3CDTF">2024-02-27T18:29:23Z</dcterms:modified>
</cp:coreProperties>
</file>