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riginal" sheetId="1" r:id="rId4"/>
    <sheet name="Transformed" sheetId="2" r:id="rId5"/>
  </sheets>
</workbook>
</file>

<file path=xl/sharedStrings.xml><?xml version="1.0" encoding="utf-8"?>
<sst xmlns="http://schemas.openxmlformats.org/spreadsheetml/2006/main" uniqueCount="143">
  <si>
    <t>MentalHealthSurvey</t>
  </si>
  <si>
    <t>gender</t>
  </si>
  <si>
    <t>age</t>
  </si>
  <si>
    <t>university</t>
  </si>
  <si>
    <t>degree_level</t>
  </si>
  <si>
    <t>degree_major</t>
  </si>
  <si>
    <t>academic_year</t>
  </si>
  <si>
    <t>cgpa</t>
  </si>
  <si>
    <t>residential_status</t>
  </si>
  <si>
    <t>campus_discrimination</t>
  </si>
  <si>
    <t>sports_engagement</t>
  </si>
  <si>
    <t>average_sleep</t>
  </si>
  <si>
    <t>study_satisfaction</t>
  </si>
  <si>
    <t xml:space="preserve">academic_workload </t>
  </si>
  <si>
    <t>academic_pressure</t>
  </si>
  <si>
    <t>financial_concerns</t>
  </si>
  <si>
    <t>social_relationships</t>
  </si>
  <si>
    <t>depression</t>
  </si>
  <si>
    <t>anxiety</t>
  </si>
  <si>
    <t>isolation</t>
  </si>
  <si>
    <t>future_insecurity</t>
  </si>
  <si>
    <t>stress_relief_activities</t>
  </si>
  <si>
    <t>Male</t>
  </si>
  <si>
    <t>PU</t>
  </si>
  <si>
    <t>Undergraduate</t>
  </si>
  <si>
    <t>Data Science</t>
  </si>
  <si>
    <t>2nd year</t>
  </si>
  <si>
    <t>3.0-3.5</t>
  </si>
  <si>
    <t>Off-Campus</t>
  </si>
  <si>
    <t>No</t>
  </si>
  <si>
    <t>No Sports</t>
  </si>
  <si>
    <t>4-6 hrs</t>
  </si>
  <si>
    <t>Religious Activities, Social Connections, Online Entertainment</t>
  </si>
  <si>
    <t>UET</t>
  </si>
  <si>
    <t>Postgraduate</t>
  </si>
  <si>
    <t>Computer Science</t>
  </si>
  <si>
    <t>3rd year</t>
  </si>
  <si>
    <t>1-3 times</t>
  </si>
  <si>
    <t>Online Entertainment</t>
  </si>
  <si>
    <t>FAST</t>
  </si>
  <si>
    <t>2.5-3.0</t>
  </si>
  <si>
    <t>2-4 hrs</t>
  </si>
  <si>
    <t>Religious Activities, Sports and Fitness, Online Entertainment</t>
  </si>
  <si>
    <t>On-Campus</t>
  </si>
  <si>
    <t>Female</t>
  </si>
  <si>
    <t>Yes</t>
  </si>
  <si>
    <t>1st year</t>
  </si>
  <si>
    <t>7-8 hrs</t>
  </si>
  <si>
    <t>Social Connections, Online Entertainment</t>
  </si>
  <si>
    <t>COMSATS</t>
  </si>
  <si>
    <t>Religious Activities, Social Connections, Online Entertainment, Outdoor Activities</t>
  </si>
  <si>
    <t>Sports and Fitness</t>
  </si>
  <si>
    <t>Religious Activities, Online Entertainment</t>
  </si>
  <si>
    <t>Religious Activities, Sports and Fitness, Social Connections, Online Entertainment, Outdoor Activities</t>
  </si>
  <si>
    <t>3.5-4.0</t>
  </si>
  <si>
    <t>Nothing</t>
  </si>
  <si>
    <t>Religious Activities</t>
  </si>
  <si>
    <t>Social Connections</t>
  </si>
  <si>
    <t>Religious Activities, Creative Outlets, Social Connections</t>
  </si>
  <si>
    <t>Religious Activities, Social Connections</t>
  </si>
  <si>
    <t>Outdoor Activities</t>
  </si>
  <si>
    <t>Religious Activities, Creative Outlets</t>
  </si>
  <si>
    <t>7+ times</t>
  </si>
  <si>
    <t>Religious Activities, Online Entertainment, Outdoor Activities</t>
  </si>
  <si>
    <t>1.5-2.0</t>
  </si>
  <si>
    <t>4-6 times</t>
  </si>
  <si>
    <t>Sports and Fitness, Creative Outlets, Online Entertainment, Outdoor Activities</t>
  </si>
  <si>
    <t>Religious Activities, Outdoor Activities</t>
  </si>
  <si>
    <t>Sleep</t>
  </si>
  <si>
    <t>2.0-2.5</t>
  </si>
  <si>
    <t>Creative Outlets, Social Connections, Online Entertainment, Outdoor Activities</t>
  </si>
  <si>
    <t>Creative Outlets</t>
  </si>
  <si>
    <t>Religious Activities, Sports and Fitness, Social Connections</t>
  </si>
  <si>
    <t>NUST</t>
  </si>
  <si>
    <t>Software Engineering</t>
  </si>
  <si>
    <t>4th year</t>
  </si>
  <si>
    <t>Religious Activities, Sports and Fitness, Creative Outlets, Online Entertainment</t>
  </si>
  <si>
    <t>Sports and Fitness, Creative Outlets, Social Connections, Outdoor Activities, Sleep</t>
  </si>
  <si>
    <t>Religious Activities, Social Connections, Online Entertainment, Sleep</t>
  </si>
  <si>
    <t>Information Technology</t>
  </si>
  <si>
    <t>Social Connections, Online Entertainment, Sleep</t>
  </si>
  <si>
    <t>VU</t>
  </si>
  <si>
    <t>Religious Activities, Sports and Fitness, Outdoor Activities</t>
  </si>
  <si>
    <t>Religious Activities, Sports and Fitness</t>
  </si>
  <si>
    <t>UMT</t>
  </si>
  <si>
    <t>Religious Activities, Sports and Fitness, Social Connections, Online Entertainment, Outdoor Activities, Sleep</t>
  </si>
  <si>
    <t>Religious Activities, Social Connections, Sleep</t>
  </si>
  <si>
    <t>Religious Activities, Sports and Fitness, Social Connections, Sleep</t>
  </si>
  <si>
    <t>Social Connections, Sleep</t>
  </si>
  <si>
    <t>UOL</t>
  </si>
  <si>
    <t>Religious Activities, Sports and Fitness, Sleep</t>
  </si>
  <si>
    <t>KUST</t>
  </si>
  <si>
    <t>Creative Outlets, Social Connections, Online Entertainment</t>
  </si>
  <si>
    <t>Social Connections, Outdoor Activities</t>
  </si>
  <si>
    <t>Online Entertainment, Sleep</t>
  </si>
  <si>
    <t>Online Entertainment, Outdoor Activities, Sleep</t>
  </si>
  <si>
    <t>Religious Activities, Sleep</t>
  </si>
  <si>
    <t>Sr. no.</t>
  </si>
  <si>
    <t>Sports engagement</t>
  </si>
  <si>
    <t>average sleep</t>
  </si>
  <si>
    <t>study satisfaction</t>
  </si>
  <si>
    <t>academic pressure</t>
  </si>
  <si>
    <t>financial concerns</t>
  </si>
  <si>
    <t>future insecurity</t>
  </si>
  <si>
    <t>Total mental stress</t>
  </si>
  <si>
    <t>Total mental stress (categories)</t>
  </si>
  <si>
    <t>Helper Column (study satisfaction * Total mental stress)</t>
  </si>
  <si>
    <t>medium</t>
  </si>
  <si>
    <t>high</t>
  </si>
  <si>
    <t>low</t>
  </si>
  <si>
    <t>Correlation test of nominal data (Chi-Square Test)</t>
  </si>
  <si>
    <t>Low Stress</t>
  </si>
  <si>
    <t>Medium Stress</t>
  </si>
  <si>
    <t>High Stress</t>
  </si>
  <si>
    <t>Total</t>
  </si>
  <si>
    <t>No sports</t>
  </si>
  <si>
    <t xml:space="preserve"> values</t>
  </si>
  <si>
    <t>Column 1</t>
  </si>
  <si>
    <t>Column 2</t>
  </si>
  <si>
    <t>Column 3</t>
  </si>
  <si>
    <t>Row 1</t>
  </si>
  <si>
    <t>Row 2</t>
  </si>
  <si>
    <t>Row 3</t>
  </si>
  <si>
    <t>Row 4</t>
  </si>
  <si>
    <t>Chi squared</t>
  </si>
  <si>
    <t>Degree of freedom</t>
  </si>
  <si>
    <t>((4-1)*(3-1)) = 6</t>
  </si>
  <si>
    <r>
      <rPr>
        <sz val="10"/>
        <color indexed="8"/>
        <rFont val="Helvetica Neue"/>
      </rPr>
      <t>Null hypothesis : There is no relation between amount of sports played and stress levels of a person.</t>
    </r>
  </si>
  <si>
    <r>
      <rPr>
        <sz val="10"/>
        <color indexed="8"/>
        <rFont val="Helvetica Neue"/>
      </rPr>
      <t>Alternative hypothesis : There is a relation between amount of sports played and stress levels of a person.</t>
    </r>
  </si>
  <si>
    <t>Considering P=0.05,</t>
  </si>
  <si>
    <t>As 13.36 (chi squared value) &gt; 12.592,</t>
  </si>
  <si>
    <t>Hence, Null hypothesis is rejected and Alternate hypothesis is accepted.</t>
  </si>
  <si>
    <t>Hence, there is a relation between amount of sports played and stress levels of a person.</t>
  </si>
  <si>
    <t>Covariance for numeric data</t>
  </si>
  <si>
    <t>Sum of all values in study satisfaction</t>
  </si>
  <si>
    <t>Number of observations</t>
  </si>
  <si>
    <t>Mean of values in study satisfaction (A’)</t>
  </si>
  <si>
    <t>Sum of all values in total mental stress</t>
  </si>
  <si>
    <t>Mean of values in total mental stress (B’)</t>
  </si>
  <si>
    <t>Covariance = E(A.B) - A’B’</t>
  </si>
  <si>
    <t xml:space="preserve">E(A.B) = </t>
  </si>
  <si>
    <t>Covariance</t>
  </si>
  <si>
    <t>Hence, as covariance is negative, both study satisfaction and mental stress are inversely correlated. That is, if one increases then other decreases and vice-versa.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</si>
</sst>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1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14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4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0"/>
      </top>
      <bottom>
        <color indexed="8"/>
      </bottom>
      <diagonal/>
    </border>
    <border>
      <left>
        <color indexed="8"/>
      </left>
      <right style="thin">
        <color indexed="14"/>
      </right>
      <top>
        <color indexed="8"/>
      </top>
      <bottom>
        <color indexed="8"/>
      </bottom>
      <diagonal/>
    </border>
    <border>
      <left style="thin">
        <color indexed="10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14"/>
      </left>
      <right>
        <color indexed="8"/>
      </right>
      <top style="thin">
        <color indexed="10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1"/>
      </right>
      <top>
        <color indexed="8"/>
      </top>
      <bottom>
        <color indexed="8"/>
      </bottom>
      <diagonal/>
    </border>
    <border>
      <left style="thin">
        <color indexed="14"/>
      </left>
      <right style="thin">
        <color indexed="11"/>
      </right>
      <top>
        <color indexed="8"/>
      </top>
      <bottom style="thin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>
        <color indexed="8"/>
      </right>
      <top>
        <color indexed="8"/>
      </top>
      <bottom style="thin">
        <color indexed="14"/>
      </bottom>
      <diagonal/>
    </border>
    <border>
      <left>
        <color indexed="8"/>
      </left>
      <right style="thin">
        <color indexed="14"/>
      </right>
      <top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>
        <color indexed="8"/>
      </right>
      <top style="thin">
        <color indexed="10"/>
      </top>
      <bottom>
        <color indexed="8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horizontal="right"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0" borderId="4" applyNumberFormat="1" applyFont="1" applyFill="0" applyBorder="1" applyAlignment="1" applyProtection="0">
      <alignment horizontal="right" vertical="top"/>
    </xf>
    <xf numFmtId="49" fontId="0" borderId="4" applyNumberFormat="1" applyFont="1" applyFill="0" applyBorder="1" applyAlignment="1" applyProtection="0">
      <alignment horizontal="center" vertical="top"/>
    </xf>
    <xf numFmtId="0" fontId="0" borderId="4" applyNumberFormat="1" applyFont="1" applyFill="0" applyBorder="1" applyAlignment="1" applyProtection="0">
      <alignment horizontal="center" vertical="top"/>
    </xf>
    <xf numFmtId="0" fontId="0" borderId="7" applyNumberFormat="1" applyFont="1" applyFill="0" applyBorder="1" applyAlignment="1" applyProtection="0">
      <alignment horizontal="right" vertical="top"/>
    </xf>
    <xf numFmtId="49" fontId="0" borderId="7" applyNumberFormat="1" applyFont="1" applyFill="0" applyBorder="1" applyAlignment="1" applyProtection="0">
      <alignment horizontal="center" vertical="top"/>
    </xf>
    <xf numFmtId="0" fontId="0" borderId="7" applyNumberFormat="1" applyFont="1" applyFill="0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top" wrapText="1"/>
    </xf>
    <xf numFmtId="0" fontId="2" fillId="4" borderId="8" applyNumberFormat="0" applyFont="1" applyFill="1" applyBorder="1" applyAlignment="1" applyProtection="0">
      <alignment vertical="top" wrapText="1"/>
    </xf>
    <xf numFmtId="49" fontId="2" fillId="2" borderId="9" applyNumberFormat="1" applyFont="1" applyFill="1" applyBorder="1" applyAlignment="1" applyProtection="0">
      <alignment vertical="top" wrapText="1"/>
    </xf>
    <xf numFmtId="0" fontId="2" fillId="2" borderId="9" applyNumberFormat="0" applyFont="1" applyFill="1" applyBorder="1" applyAlignment="1" applyProtection="0">
      <alignment vertical="top" wrapText="1"/>
    </xf>
    <xf numFmtId="49" fontId="2" fillId="2" borderId="10" applyNumberFormat="1" applyFont="1" applyFill="1" applyBorder="1" applyAlignment="1" applyProtection="0">
      <alignment vertical="top" wrapText="1"/>
    </xf>
    <xf numFmtId="49" fontId="2" fillId="3" borderId="11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borderId="12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borderId="15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49" fontId="2" fillId="4" borderId="13" applyNumberFormat="1" applyFont="1" applyFill="1" applyBorder="1" applyAlignment="1" applyProtection="0">
      <alignment vertical="top" wrapText="1"/>
    </xf>
    <xf numFmtId="49" fontId="2" fillId="4" borderId="6" applyNumberFormat="1" applyFont="1" applyFill="1" applyBorder="1" applyAlignment="1" applyProtection="0">
      <alignment horizontal="center" vertical="top" wrapText="1"/>
    </xf>
    <xf numFmtId="49" fontId="2" fillId="4" borderId="7" applyNumberFormat="1" applyFont="1" applyFill="1" applyBorder="1" applyAlignment="1" applyProtection="0">
      <alignment horizontal="center"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center" vertical="top" wrapText="1"/>
    </xf>
    <xf numFmtId="0" fontId="2" borderId="23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0" fontId="2" borderId="25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2" borderId="26" applyNumberFormat="0" applyFont="1" applyFill="0" applyBorder="1" applyAlignment="1" applyProtection="0">
      <alignment vertical="top" wrapText="1"/>
    </xf>
    <xf numFmtId="49" fontId="0" borderId="27" applyNumberFormat="1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4" borderId="31" applyNumberFormat="1" applyFont="1" applyFill="1" applyBorder="1" applyAlignment="1" applyProtection="0">
      <alignment horizontal="center" vertical="top" wrapText="1"/>
    </xf>
    <xf numFmtId="0" fontId="0" borderId="32" applyNumberFormat="0" applyFont="1" applyFill="0" applyBorder="1" applyAlignment="1" applyProtection="0">
      <alignment vertical="top" wrapText="1"/>
    </xf>
    <xf numFmtId="0" fontId="0" borderId="32" applyNumberFormat="1" applyFont="1" applyFill="0" applyBorder="1" applyAlignment="1" applyProtection="0">
      <alignment horizontal="left" vertical="top" wrapText="1"/>
    </xf>
    <xf numFmtId="49" fontId="0" fillId="4" borderId="32" applyNumberFormat="1" applyFont="1" applyFill="1" applyBorder="1" applyAlignment="1" applyProtection="0">
      <alignment horizontal="center" vertical="top" wrapText="1"/>
    </xf>
    <xf numFmtId="0" fontId="0" borderId="33" applyNumberFormat="1" applyFont="1" applyFill="0" applyBorder="1" applyAlignment="1" applyProtection="0">
      <alignment horizontal="left" vertical="top" wrapText="1"/>
    </xf>
    <xf numFmtId="49" fontId="0" fillId="4" borderId="34" applyNumberFormat="1" applyFont="1" applyFill="1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left" vertical="top" wrapText="1"/>
    </xf>
    <xf numFmtId="0" fontId="0" borderId="35" applyNumberFormat="0" applyFont="1" applyFill="0" applyBorder="1" applyAlignment="1" applyProtection="0">
      <alignment horizontal="center" vertical="top" wrapText="1"/>
    </xf>
    <xf numFmtId="0" fontId="0" borderId="16" applyNumberFormat="0" applyFont="1" applyFill="0" applyBorder="1" applyAlignment="1" applyProtection="0">
      <alignment horizontal="center" vertical="top" wrapText="1"/>
    </xf>
    <xf numFmtId="0" fontId="0" borderId="36" applyNumberFormat="0" applyFont="1" applyFill="0" applyBorder="1" applyAlignment="1" applyProtection="0">
      <alignment horizontal="left" vertical="top" wrapText="1"/>
    </xf>
    <xf numFmtId="49" fontId="0" fillId="4" borderId="7" applyNumberFormat="1" applyFont="1" applyFill="1" applyBorder="1" applyAlignment="1" applyProtection="0">
      <alignment horizontal="center" vertical="top" wrapText="1"/>
    </xf>
    <xf numFmtId="0" fontId="0" borderId="14" applyNumberFormat="1" applyFont="1" applyFill="0" applyBorder="1" applyAlignment="1" applyProtection="0">
      <alignment horizontal="left" vertical="top" wrapText="1"/>
    </xf>
    <xf numFmtId="0" fontId="0" borderId="37" applyNumberFormat="0" applyFont="1" applyFill="0" applyBorder="1" applyAlignment="1" applyProtection="0">
      <alignment horizontal="center" vertical="top" wrapText="1"/>
    </xf>
    <xf numFmtId="0" fontId="0" borderId="19" applyNumberFormat="0" applyFont="1" applyFill="0" applyBorder="1" applyAlignment="1" applyProtection="0">
      <alignment horizontal="center" vertical="top" wrapText="1"/>
    </xf>
    <xf numFmtId="0" fontId="0" borderId="17" applyNumberFormat="0" applyFont="1" applyFill="0" applyBorder="1" applyAlignment="1" applyProtection="0">
      <alignment horizontal="center" vertical="top" wrapText="1"/>
    </xf>
    <xf numFmtId="0" fontId="0" borderId="15" applyNumberFormat="0" applyFont="1" applyFill="0" applyBorder="1" applyAlignment="1" applyProtection="0">
      <alignment horizontal="center" vertical="top" wrapText="1"/>
    </xf>
    <xf numFmtId="0" fontId="0" borderId="22" applyNumberFormat="0" applyFont="1" applyFill="0" applyBorder="1" applyAlignment="1" applyProtection="0">
      <alignment horizontal="center" vertical="top" wrapText="1"/>
    </xf>
    <xf numFmtId="0" fontId="0" borderId="20" applyNumberFormat="0" applyFont="1" applyFill="0" applyBorder="1" applyAlignment="1" applyProtection="0">
      <alignment horizontal="center" vertical="top" wrapText="1"/>
    </xf>
    <xf numFmtId="0" fontId="0" borderId="21" applyNumberFormat="0" applyFont="1" applyFill="0" applyBorder="1" applyAlignment="1" applyProtection="0">
      <alignment horizontal="center" vertical="top" wrapText="1"/>
    </xf>
    <xf numFmtId="49" fontId="0" borderId="34" applyNumberFormat="1" applyFont="1" applyFill="0" applyBorder="1" applyAlignment="1" applyProtection="0">
      <alignment horizontal="center" vertical="top" wrapText="1"/>
    </xf>
    <xf numFmtId="0" fontId="0" borderId="24" applyNumberFormat="0" applyFont="1" applyFill="0" applyBorder="1" applyAlignment="1" applyProtection="0">
      <alignment horizontal="center" vertical="top" wrapText="1"/>
    </xf>
    <xf numFmtId="49" fontId="0" borderId="38" applyNumberFormat="1" applyFont="1" applyFill="0" applyBorder="1" applyAlignment="1" applyProtection="0">
      <alignment horizontal="center" vertical="top" wrapText="1"/>
    </xf>
    <xf numFmtId="0" fontId="0" borderId="29" applyNumberFormat="0" applyFont="1" applyFill="0" applyBorder="1" applyAlignment="1" applyProtection="0">
      <alignment horizontal="center" vertical="top" wrapText="1"/>
    </xf>
    <xf numFmtId="0" fontId="0" borderId="30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fbfbf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89"/>
  <sheetViews>
    <sheetView workbookViewId="0" showGridLines="0" defaultGridColor="1"/>
  </sheetViews>
  <sheetFormatPr defaultColWidth="8.33333" defaultRowHeight="19.9" customHeight="1" outlineLevelRow="0" outlineLevelCol="0"/>
  <cols>
    <col min="1" max="1" width="7.35156" style="1" customWidth="1"/>
    <col min="2" max="2" width="4.5" style="1" customWidth="1"/>
    <col min="3" max="3" width="9.5" style="1" customWidth="1"/>
    <col min="4" max="4" width="12.6719" style="1" customWidth="1"/>
    <col min="5" max="5" width="18.8516" style="1" customWidth="1"/>
    <col min="6" max="6" width="13.5" style="1" customWidth="1"/>
    <col min="7" max="7" width="6.85156" style="1" customWidth="1"/>
    <col min="8" max="8" width="15.5" style="1" customWidth="1"/>
    <col min="9" max="9" width="20" style="1" customWidth="1"/>
    <col min="10" max="10" width="17.3516" style="1" customWidth="1"/>
    <col min="11" max="11" width="13" style="1" customWidth="1"/>
    <col min="12" max="12" width="15.8516" style="1" customWidth="1"/>
    <col min="13" max="13" width="17.8516" style="1" customWidth="1"/>
    <col min="14" max="14" width="17" style="1" customWidth="1"/>
    <col min="15" max="15" width="16.5" style="1" customWidth="1"/>
    <col min="16" max="16" width="17.1719" style="1" customWidth="1"/>
    <col min="17" max="17" width="10.3516" style="1" customWidth="1"/>
    <col min="18" max="18" width="7.17188" style="1" customWidth="1"/>
    <col min="19" max="19" width="8.17188" style="1" customWidth="1"/>
    <col min="20" max="20" width="14.6719" style="1" customWidth="1"/>
    <col min="21" max="21" width="81.6719" style="1" customWidth="1"/>
    <col min="22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</row>
    <row r="3" ht="20.25" customHeight="1">
      <c r="A3" t="s" s="4">
        <v>22</v>
      </c>
      <c r="B3" s="5">
        <v>20</v>
      </c>
      <c r="C3" t="s" s="6">
        <v>23</v>
      </c>
      <c r="D3" t="s" s="6">
        <v>24</v>
      </c>
      <c r="E3" t="s" s="6">
        <v>25</v>
      </c>
      <c r="F3" t="s" s="6">
        <v>26</v>
      </c>
      <c r="G3" t="s" s="6">
        <v>27</v>
      </c>
      <c r="H3" t="s" s="6">
        <v>28</v>
      </c>
      <c r="I3" t="s" s="6">
        <v>29</v>
      </c>
      <c r="J3" t="s" s="6">
        <v>30</v>
      </c>
      <c r="K3" t="s" s="6">
        <v>31</v>
      </c>
      <c r="L3" s="7">
        <v>5</v>
      </c>
      <c r="M3" s="7">
        <v>4</v>
      </c>
      <c r="N3" s="7">
        <v>5</v>
      </c>
      <c r="O3" s="7">
        <v>4</v>
      </c>
      <c r="P3" s="7">
        <v>3</v>
      </c>
      <c r="Q3" s="7">
        <v>2</v>
      </c>
      <c r="R3" s="7">
        <v>1</v>
      </c>
      <c r="S3" s="7">
        <v>1</v>
      </c>
      <c r="T3" s="7">
        <v>2</v>
      </c>
      <c r="U3" t="s" s="6">
        <v>32</v>
      </c>
    </row>
    <row r="4" ht="20.05" customHeight="1">
      <c r="A4" t="s" s="8">
        <v>22</v>
      </c>
      <c r="B4" s="9">
        <v>20</v>
      </c>
      <c r="C4" t="s" s="10">
        <v>33</v>
      </c>
      <c r="D4" t="s" s="10">
        <v>34</v>
      </c>
      <c r="E4" t="s" s="10">
        <v>35</v>
      </c>
      <c r="F4" t="s" s="10">
        <v>36</v>
      </c>
      <c r="G4" t="s" s="10">
        <v>27</v>
      </c>
      <c r="H4" t="s" s="10">
        <v>28</v>
      </c>
      <c r="I4" t="s" s="10">
        <v>29</v>
      </c>
      <c r="J4" t="s" s="10">
        <v>37</v>
      </c>
      <c r="K4" t="s" s="10">
        <v>31</v>
      </c>
      <c r="L4" s="11">
        <v>5</v>
      </c>
      <c r="M4" s="11">
        <v>4</v>
      </c>
      <c r="N4" s="11">
        <v>4</v>
      </c>
      <c r="O4" s="11">
        <v>1</v>
      </c>
      <c r="P4" s="11">
        <v>3</v>
      </c>
      <c r="Q4" s="11">
        <v>3</v>
      </c>
      <c r="R4" s="11">
        <v>3</v>
      </c>
      <c r="S4" s="11">
        <v>3</v>
      </c>
      <c r="T4" s="11">
        <v>4</v>
      </c>
      <c r="U4" t="s" s="10">
        <v>38</v>
      </c>
    </row>
    <row r="5" ht="20.05" customHeight="1">
      <c r="A5" t="s" s="8">
        <v>22</v>
      </c>
      <c r="B5" s="9">
        <v>20</v>
      </c>
      <c r="C5" t="s" s="10">
        <v>39</v>
      </c>
      <c r="D5" t="s" s="10">
        <v>24</v>
      </c>
      <c r="E5" t="s" s="10">
        <v>35</v>
      </c>
      <c r="F5" t="s" s="10">
        <v>36</v>
      </c>
      <c r="G5" t="s" s="10">
        <v>40</v>
      </c>
      <c r="H5" t="s" s="10">
        <v>28</v>
      </c>
      <c r="I5" t="s" s="10">
        <v>29</v>
      </c>
      <c r="J5" t="s" s="10">
        <v>37</v>
      </c>
      <c r="K5" t="s" s="10">
        <v>41</v>
      </c>
      <c r="L5" s="11">
        <v>5</v>
      </c>
      <c r="M5" s="11">
        <v>5</v>
      </c>
      <c r="N5" s="11">
        <v>5</v>
      </c>
      <c r="O5" s="11">
        <v>3</v>
      </c>
      <c r="P5" s="11">
        <v>4</v>
      </c>
      <c r="Q5" s="11">
        <v>2</v>
      </c>
      <c r="R5" s="11">
        <v>3</v>
      </c>
      <c r="S5" s="11">
        <v>3</v>
      </c>
      <c r="T5" s="11">
        <v>1</v>
      </c>
      <c r="U5" t="s" s="10">
        <v>42</v>
      </c>
    </row>
    <row r="6" ht="20.05" customHeight="1">
      <c r="A6" t="s" s="8">
        <v>22</v>
      </c>
      <c r="B6" s="9">
        <v>20</v>
      </c>
      <c r="C6" t="s" s="10">
        <v>33</v>
      </c>
      <c r="D6" t="s" s="10">
        <v>24</v>
      </c>
      <c r="E6" t="s" s="10">
        <v>35</v>
      </c>
      <c r="F6" t="s" s="10">
        <v>36</v>
      </c>
      <c r="G6" t="s" s="10">
        <v>40</v>
      </c>
      <c r="H6" t="s" s="10">
        <v>43</v>
      </c>
      <c r="I6" t="s" s="10">
        <v>29</v>
      </c>
      <c r="J6" t="s" s="10">
        <v>30</v>
      </c>
      <c r="K6" t="s" s="10">
        <v>31</v>
      </c>
      <c r="L6" s="11">
        <v>3</v>
      </c>
      <c r="M6" s="11">
        <v>5</v>
      </c>
      <c r="N6" s="11">
        <v>4</v>
      </c>
      <c r="O6" s="11">
        <v>4</v>
      </c>
      <c r="P6" s="11">
        <v>1</v>
      </c>
      <c r="Q6" s="11">
        <v>5</v>
      </c>
      <c r="R6" s="11">
        <v>5</v>
      </c>
      <c r="S6" s="11">
        <v>5</v>
      </c>
      <c r="T6" s="11">
        <v>3</v>
      </c>
      <c r="U6" t="s" s="10">
        <v>38</v>
      </c>
    </row>
    <row r="7" ht="20.05" customHeight="1">
      <c r="A7" t="s" s="8">
        <v>44</v>
      </c>
      <c r="B7" s="9">
        <v>20</v>
      </c>
      <c r="C7" t="s" s="10">
        <v>33</v>
      </c>
      <c r="D7" t="s" s="10">
        <v>24</v>
      </c>
      <c r="E7" t="s" s="10">
        <v>35</v>
      </c>
      <c r="F7" t="s" s="10">
        <v>36</v>
      </c>
      <c r="G7" t="s" s="10">
        <v>27</v>
      </c>
      <c r="H7" t="s" s="10">
        <v>28</v>
      </c>
      <c r="I7" t="s" s="10">
        <v>45</v>
      </c>
      <c r="J7" t="s" s="10">
        <v>30</v>
      </c>
      <c r="K7" t="s" s="10">
        <v>31</v>
      </c>
      <c r="L7" s="11">
        <v>3</v>
      </c>
      <c r="M7" s="11">
        <v>5</v>
      </c>
      <c r="N7" s="11">
        <v>5</v>
      </c>
      <c r="O7" s="11">
        <v>2</v>
      </c>
      <c r="P7" s="11">
        <v>3</v>
      </c>
      <c r="Q7" s="11">
        <v>5</v>
      </c>
      <c r="R7" s="11">
        <v>5</v>
      </c>
      <c r="S7" s="11">
        <v>4</v>
      </c>
      <c r="T7" s="11">
        <v>4</v>
      </c>
      <c r="U7" t="s" s="10">
        <v>38</v>
      </c>
    </row>
    <row r="8" ht="20.05" customHeight="1">
      <c r="A8" t="s" s="8">
        <v>44</v>
      </c>
      <c r="B8" s="9">
        <v>20</v>
      </c>
      <c r="C8" t="s" s="10">
        <v>33</v>
      </c>
      <c r="D8" t="s" s="10">
        <v>24</v>
      </c>
      <c r="E8" t="s" s="10">
        <v>35</v>
      </c>
      <c r="F8" t="s" s="10">
        <v>36</v>
      </c>
      <c r="G8" t="s" s="10">
        <v>27</v>
      </c>
      <c r="H8" t="s" s="10">
        <v>28</v>
      </c>
      <c r="I8" t="s" s="10">
        <v>29</v>
      </c>
      <c r="J8" t="s" s="10">
        <v>30</v>
      </c>
      <c r="K8" t="s" s="10">
        <v>31</v>
      </c>
      <c r="L8" s="11">
        <v>4</v>
      </c>
      <c r="M8" s="11">
        <v>5</v>
      </c>
      <c r="N8" s="11">
        <v>5</v>
      </c>
      <c r="O8" s="11">
        <v>3</v>
      </c>
      <c r="P8" s="11">
        <v>3</v>
      </c>
      <c r="Q8" s="11">
        <v>5</v>
      </c>
      <c r="R8" s="11">
        <v>5</v>
      </c>
      <c r="S8" s="11">
        <v>5</v>
      </c>
      <c r="T8" s="11">
        <v>5</v>
      </c>
      <c r="U8" t="s" s="10">
        <v>32</v>
      </c>
    </row>
    <row r="9" ht="20.05" customHeight="1">
      <c r="A9" t="s" s="8">
        <v>22</v>
      </c>
      <c r="B9" s="9">
        <v>26</v>
      </c>
      <c r="C9" t="s" s="10">
        <v>23</v>
      </c>
      <c r="D9" t="s" s="10">
        <v>34</v>
      </c>
      <c r="E9" t="s" s="10">
        <v>25</v>
      </c>
      <c r="F9" t="s" s="10">
        <v>46</v>
      </c>
      <c r="G9" t="s" s="10">
        <v>40</v>
      </c>
      <c r="H9" t="s" s="10">
        <v>43</v>
      </c>
      <c r="I9" t="s" s="10">
        <v>45</v>
      </c>
      <c r="J9" t="s" s="10">
        <v>37</v>
      </c>
      <c r="K9" t="s" s="10">
        <v>47</v>
      </c>
      <c r="L9" s="11">
        <v>4</v>
      </c>
      <c r="M9" s="11">
        <v>4</v>
      </c>
      <c r="N9" s="11">
        <v>4</v>
      </c>
      <c r="O9" s="11">
        <v>5</v>
      </c>
      <c r="P9" s="11">
        <v>2</v>
      </c>
      <c r="Q9" s="11">
        <v>5</v>
      </c>
      <c r="R9" s="11">
        <v>4</v>
      </c>
      <c r="S9" s="11">
        <v>4</v>
      </c>
      <c r="T9" s="11">
        <v>5</v>
      </c>
      <c r="U9" t="s" s="10">
        <v>48</v>
      </c>
    </row>
    <row r="10" ht="20.05" customHeight="1">
      <c r="A10" t="s" s="8">
        <v>22</v>
      </c>
      <c r="B10" s="9">
        <v>22</v>
      </c>
      <c r="C10" t="s" s="10">
        <v>23</v>
      </c>
      <c r="D10" t="s" s="10">
        <v>24</v>
      </c>
      <c r="E10" t="s" s="10">
        <v>25</v>
      </c>
      <c r="F10" t="s" s="10">
        <v>26</v>
      </c>
      <c r="G10" t="s" s="10">
        <v>27</v>
      </c>
      <c r="H10" t="s" s="10">
        <v>28</v>
      </c>
      <c r="I10" t="s" s="10">
        <v>45</v>
      </c>
      <c r="J10" t="s" s="10">
        <v>30</v>
      </c>
      <c r="K10" t="s" s="10">
        <v>31</v>
      </c>
      <c r="L10" s="11">
        <v>3</v>
      </c>
      <c r="M10" s="11">
        <v>4</v>
      </c>
      <c r="N10" s="11">
        <v>4</v>
      </c>
      <c r="O10" s="11">
        <v>5</v>
      </c>
      <c r="P10" s="11">
        <v>4</v>
      </c>
      <c r="Q10" s="11">
        <v>3</v>
      </c>
      <c r="R10" s="11">
        <v>2</v>
      </c>
      <c r="S10" s="11">
        <v>2</v>
      </c>
      <c r="T10" s="11">
        <v>4</v>
      </c>
      <c r="U10" t="s" s="10">
        <v>32</v>
      </c>
    </row>
    <row r="11" ht="20.05" customHeight="1">
      <c r="A11" t="s" s="8">
        <v>22</v>
      </c>
      <c r="B11" s="9">
        <v>20</v>
      </c>
      <c r="C11" t="s" s="10">
        <v>49</v>
      </c>
      <c r="D11" t="s" s="10">
        <v>24</v>
      </c>
      <c r="E11" t="s" s="10">
        <v>35</v>
      </c>
      <c r="F11" t="s" s="10">
        <v>36</v>
      </c>
      <c r="G11" t="s" s="10">
        <v>40</v>
      </c>
      <c r="H11" t="s" s="10">
        <v>28</v>
      </c>
      <c r="I11" t="s" s="10">
        <v>45</v>
      </c>
      <c r="J11" t="s" s="10">
        <v>37</v>
      </c>
      <c r="K11" t="s" s="10">
        <v>31</v>
      </c>
      <c r="L11" s="11">
        <v>3</v>
      </c>
      <c r="M11" s="11">
        <v>4</v>
      </c>
      <c r="N11" s="11">
        <v>3</v>
      </c>
      <c r="O11" s="11">
        <v>4</v>
      </c>
      <c r="P11" s="11">
        <v>2</v>
      </c>
      <c r="Q11" s="11">
        <v>3</v>
      </c>
      <c r="R11" s="11">
        <v>4</v>
      </c>
      <c r="S11" s="11">
        <v>3</v>
      </c>
      <c r="T11" s="11">
        <v>5</v>
      </c>
      <c r="U11" t="s" s="10">
        <v>50</v>
      </c>
    </row>
    <row r="12" ht="20.05" customHeight="1">
      <c r="A12" t="s" s="8">
        <v>22</v>
      </c>
      <c r="B12" s="9">
        <v>23</v>
      </c>
      <c r="C12" t="s" s="10">
        <v>49</v>
      </c>
      <c r="D12" t="s" s="10">
        <v>24</v>
      </c>
      <c r="E12" t="s" s="10">
        <v>35</v>
      </c>
      <c r="F12" t="s" s="10">
        <v>36</v>
      </c>
      <c r="G12" t="s" s="10">
        <v>40</v>
      </c>
      <c r="H12" t="s" s="10">
        <v>28</v>
      </c>
      <c r="I12" t="s" s="10">
        <v>29</v>
      </c>
      <c r="J12" t="s" s="10">
        <v>30</v>
      </c>
      <c r="K12" t="s" s="10">
        <v>31</v>
      </c>
      <c r="L12" s="11">
        <v>3</v>
      </c>
      <c r="M12" s="11">
        <v>5</v>
      </c>
      <c r="N12" s="11">
        <v>3</v>
      </c>
      <c r="O12" s="11">
        <v>5</v>
      </c>
      <c r="P12" s="11">
        <v>1</v>
      </c>
      <c r="Q12" s="11">
        <v>5</v>
      </c>
      <c r="R12" s="11">
        <v>5</v>
      </c>
      <c r="S12" s="11">
        <v>5</v>
      </c>
      <c r="T12" s="11">
        <v>5</v>
      </c>
      <c r="U12" t="s" s="10">
        <v>51</v>
      </c>
    </row>
    <row r="13" ht="20.05" customHeight="1">
      <c r="A13" t="s" s="8">
        <v>22</v>
      </c>
      <c r="B13" s="9">
        <v>20</v>
      </c>
      <c r="C13" t="s" s="10">
        <v>49</v>
      </c>
      <c r="D13" t="s" s="10">
        <v>24</v>
      </c>
      <c r="E13" t="s" s="10">
        <v>35</v>
      </c>
      <c r="F13" t="s" s="10">
        <v>26</v>
      </c>
      <c r="G13" t="s" s="10">
        <v>27</v>
      </c>
      <c r="H13" t="s" s="10">
        <v>43</v>
      </c>
      <c r="I13" t="s" s="10">
        <v>29</v>
      </c>
      <c r="J13" t="s" s="10">
        <v>30</v>
      </c>
      <c r="K13" t="s" s="10">
        <v>31</v>
      </c>
      <c r="L13" s="11">
        <v>5</v>
      </c>
      <c r="M13" s="11">
        <v>4</v>
      </c>
      <c r="N13" s="11">
        <v>4</v>
      </c>
      <c r="O13" s="11">
        <v>1</v>
      </c>
      <c r="P13" s="11">
        <v>4</v>
      </c>
      <c r="Q13" s="11">
        <v>3</v>
      </c>
      <c r="R13" s="11">
        <v>3</v>
      </c>
      <c r="S13" s="11">
        <v>1</v>
      </c>
      <c r="T13" s="11">
        <v>3</v>
      </c>
      <c r="U13" t="s" s="10">
        <v>52</v>
      </c>
    </row>
    <row r="14" ht="20.05" customHeight="1">
      <c r="A14" t="s" s="8">
        <v>22</v>
      </c>
      <c r="B14" s="9">
        <v>20</v>
      </c>
      <c r="C14" t="s" s="10">
        <v>49</v>
      </c>
      <c r="D14" t="s" s="10">
        <v>24</v>
      </c>
      <c r="E14" t="s" s="10">
        <v>35</v>
      </c>
      <c r="F14" t="s" s="10">
        <v>36</v>
      </c>
      <c r="G14" t="s" s="10">
        <v>27</v>
      </c>
      <c r="H14" t="s" s="10">
        <v>28</v>
      </c>
      <c r="I14" t="s" s="10">
        <v>29</v>
      </c>
      <c r="J14" t="s" s="10">
        <v>37</v>
      </c>
      <c r="K14" t="s" s="10">
        <v>31</v>
      </c>
      <c r="L14" s="11">
        <v>4</v>
      </c>
      <c r="M14" s="11">
        <v>5</v>
      </c>
      <c r="N14" s="11">
        <v>4</v>
      </c>
      <c r="O14" s="11">
        <v>4</v>
      </c>
      <c r="P14" s="11">
        <v>4</v>
      </c>
      <c r="Q14" s="11">
        <v>2</v>
      </c>
      <c r="R14" s="11">
        <v>3</v>
      </c>
      <c r="S14" s="11">
        <v>1</v>
      </c>
      <c r="T14" s="11">
        <v>2</v>
      </c>
      <c r="U14" t="s" s="10">
        <v>53</v>
      </c>
    </row>
    <row r="15" ht="20.05" customHeight="1">
      <c r="A15" t="s" s="8">
        <v>22</v>
      </c>
      <c r="B15" s="9">
        <v>21</v>
      </c>
      <c r="C15" t="s" s="10">
        <v>49</v>
      </c>
      <c r="D15" t="s" s="10">
        <v>24</v>
      </c>
      <c r="E15" t="s" s="10">
        <v>35</v>
      </c>
      <c r="F15" t="s" s="10">
        <v>36</v>
      </c>
      <c r="G15" t="s" s="10">
        <v>54</v>
      </c>
      <c r="H15" t="s" s="10">
        <v>43</v>
      </c>
      <c r="I15" t="s" s="10">
        <v>29</v>
      </c>
      <c r="J15" t="s" s="10">
        <v>30</v>
      </c>
      <c r="K15" t="s" s="10">
        <v>31</v>
      </c>
      <c r="L15" s="11">
        <v>5</v>
      </c>
      <c r="M15" s="11">
        <v>3</v>
      </c>
      <c r="N15" s="11">
        <v>5</v>
      </c>
      <c r="O15" s="11">
        <v>5</v>
      </c>
      <c r="P15" s="11">
        <v>1</v>
      </c>
      <c r="Q15" s="11">
        <v>4</v>
      </c>
      <c r="R15" s="11">
        <v>4</v>
      </c>
      <c r="S15" s="11">
        <v>4</v>
      </c>
      <c r="T15" s="11">
        <v>2</v>
      </c>
      <c r="U15" t="s" s="10">
        <v>55</v>
      </c>
    </row>
    <row r="16" ht="20.05" customHeight="1">
      <c r="A16" t="s" s="8">
        <v>22</v>
      </c>
      <c r="B16" s="9">
        <v>19</v>
      </c>
      <c r="C16" t="s" s="10">
        <v>23</v>
      </c>
      <c r="D16" t="s" s="10">
        <v>24</v>
      </c>
      <c r="E16" t="s" s="10">
        <v>25</v>
      </c>
      <c r="F16" t="s" s="10">
        <v>46</v>
      </c>
      <c r="G16" t="s" s="10">
        <v>27</v>
      </c>
      <c r="H16" t="s" s="10">
        <v>28</v>
      </c>
      <c r="I16" t="s" s="10">
        <v>29</v>
      </c>
      <c r="J16" t="s" s="10">
        <v>30</v>
      </c>
      <c r="K16" t="s" s="10">
        <v>31</v>
      </c>
      <c r="L16" s="11">
        <v>3</v>
      </c>
      <c r="M16" s="11">
        <v>3</v>
      </c>
      <c r="N16" s="11">
        <v>4</v>
      </c>
      <c r="O16" s="11">
        <v>5</v>
      </c>
      <c r="P16" s="11">
        <v>3</v>
      </c>
      <c r="Q16" s="11">
        <v>5</v>
      </c>
      <c r="R16" s="11">
        <v>4</v>
      </c>
      <c r="S16" s="11">
        <v>5</v>
      </c>
      <c r="T16" s="11">
        <v>1</v>
      </c>
      <c r="U16" t="s" s="10">
        <v>56</v>
      </c>
    </row>
    <row r="17" ht="20.05" customHeight="1">
      <c r="A17" t="s" s="8">
        <v>44</v>
      </c>
      <c r="B17" s="9">
        <v>20</v>
      </c>
      <c r="C17" t="s" s="10">
        <v>23</v>
      </c>
      <c r="D17" t="s" s="10">
        <v>24</v>
      </c>
      <c r="E17" t="s" s="10">
        <v>25</v>
      </c>
      <c r="F17" t="s" s="10">
        <v>46</v>
      </c>
      <c r="G17" t="s" s="10">
        <v>27</v>
      </c>
      <c r="H17" t="s" s="10">
        <v>28</v>
      </c>
      <c r="I17" t="s" s="10">
        <v>29</v>
      </c>
      <c r="J17" t="s" s="10">
        <v>30</v>
      </c>
      <c r="K17" t="s" s="10">
        <v>31</v>
      </c>
      <c r="L17" s="11">
        <v>3</v>
      </c>
      <c r="M17" s="11">
        <v>3</v>
      </c>
      <c r="N17" s="11">
        <v>3</v>
      </c>
      <c r="O17" s="11">
        <v>3</v>
      </c>
      <c r="P17" s="11">
        <v>2</v>
      </c>
      <c r="Q17" s="11">
        <v>4</v>
      </c>
      <c r="R17" s="11">
        <v>3</v>
      </c>
      <c r="S17" s="11">
        <v>5</v>
      </c>
      <c r="T17" s="11">
        <v>3</v>
      </c>
      <c r="U17" t="s" s="10">
        <v>56</v>
      </c>
    </row>
    <row r="18" ht="20.05" customHeight="1">
      <c r="A18" t="s" s="8">
        <v>44</v>
      </c>
      <c r="B18" s="9">
        <v>19</v>
      </c>
      <c r="C18" t="s" s="10">
        <v>23</v>
      </c>
      <c r="D18" t="s" s="10">
        <v>24</v>
      </c>
      <c r="E18" t="s" s="10">
        <v>25</v>
      </c>
      <c r="F18" t="s" s="10">
        <v>46</v>
      </c>
      <c r="G18" t="s" s="10">
        <v>27</v>
      </c>
      <c r="H18" t="s" s="10">
        <v>28</v>
      </c>
      <c r="I18" t="s" s="10">
        <v>45</v>
      </c>
      <c r="J18" t="s" s="10">
        <v>30</v>
      </c>
      <c r="K18" t="s" s="10">
        <v>47</v>
      </c>
      <c r="L18" s="11">
        <v>5</v>
      </c>
      <c r="M18" s="11">
        <v>3</v>
      </c>
      <c r="N18" s="11">
        <v>3</v>
      </c>
      <c r="O18" s="11">
        <v>4</v>
      </c>
      <c r="P18" s="11">
        <v>3</v>
      </c>
      <c r="Q18" s="11">
        <v>1</v>
      </c>
      <c r="R18" s="11">
        <v>1</v>
      </c>
      <c r="S18" s="11">
        <v>1</v>
      </c>
      <c r="T18" s="11">
        <v>3</v>
      </c>
      <c r="U18" t="s" s="10">
        <v>32</v>
      </c>
    </row>
    <row r="19" ht="20.05" customHeight="1">
      <c r="A19" t="s" s="8">
        <v>44</v>
      </c>
      <c r="B19" s="9">
        <v>20</v>
      </c>
      <c r="C19" t="s" s="10">
        <v>23</v>
      </c>
      <c r="D19" t="s" s="10">
        <v>24</v>
      </c>
      <c r="E19" t="s" s="10">
        <v>25</v>
      </c>
      <c r="F19" t="s" s="10">
        <v>46</v>
      </c>
      <c r="G19" t="s" s="10">
        <v>27</v>
      </c>
      <c r="H19" t="s" s="10">
        <v>28</v>
      </c>
      <c r="I19" t="s" s="10">
        <v>29</v>
      </c>
      <c r="J19" t="s" s="10">
        <v>30</v>
      </c>
      <c r="K19" t="s" s="10">
        <v>41</v>
      </c>
      <c r="L19" s="11">
        <v>5</v>
      </c>
      <c r="M19" s="11">
        <v>4</v>
      </c>
      <c r="N19" s="11">
        <v>4</v>
      </c>
      <c r="O19" s="11">
        <v>3</v>
      </c>
      <c r="P19" s="11">
        <v>1</v>
      </c>
      <c r="Q19" s="11">
        <v>3</v>
      </c>
      <c r="R19" s="11">
        <v>2</v>
      </c>
      <c r="S19" s="11">
        <v>3</v>
      </c>
      <c r="T19" s="11">
        <v>1</v>
      </c>
      <c r="U19" t="s" s="10">
        <v>57</v>
      </c>
    </row>
    <row r="20" ht="20.05" customHeight="1">
      <c r="A20" t="s" s="8">
        <v>22</v>
      </c>
      <c r="B20" s="9">
        <v>19</v>
      </c>
      <c r="C20" t="s" s="10">
        <v>23</v>
      </c>
      <c r="D20" t="s" s="10">
        <v>24</v>
      </c>
      <c r="E20" t="s" s="10">
        <v>25</v>
      </c>
      <c r="F20" t="s" s="10">
        <v>46</v>
      </c>
      <c r="G20" t="s" s="10">
        <v>40</v>
      </c>
      <c r="H20" t="s" s="10">
        <v>28</v>
      </c>
      <c r="I20" t="s" s="10">
        <v>29</v>
      </c>
      <c r="J20" t="s" s="10">
        <v>30</v>
      </c>
      <c r="K20" t="s" s="10">
        <v>47</v>
      </c>
      <c r="L20" s="11">
        <v>5</v>
      </c>
      <c r="M20" s="11">
        <v>3</v>
      </c>
      <c r="N20" s="11">
        <v>5</v>
      </c>
      <c r="O20" s="11">
        <v>3</v>
      </c>
      <c r="P20" s="11">
        <v>3</v>
      </c>
      <c r="Q20" s="11">
        <v>2</v>
      </c>
      <c r="R20" s="11">
        <v>2</v>
      </c>
      <c r="S20" s="11">
        <v>3</v>
      </c>
      <c r="T20" s="11">
        <v>1</v>
      </c>
      <c r="U20" t="s" s="10">
        <v>56</v>
      </c>
    </row>
    <row r="21" ht="20.05" customHeight="1">
      <c r="A21" t="s" s="8">
        <v>44</v>
      </c>
      <c r="B21" s="9">
        <v>19</v>
      </c>
      <c r="C21" t="s" s="10">
        <v>23</v>
      </c>
      <c r="D21" t="s" s="10">
        <v>24</v>
      </c>
      <c r="E21" t="s" s="10">
        <v>25</v>
      </c>
      <c r="F21" t="s" s="10">
        <v>46</v>
      </c>
      <c r="G21" t="s" s="10">
        <v>54</v>
      </c>
      <c r="H21" t="s" s="10">
        <v>28</v>
      </c>
      <c r="I21" t="s" s="10">
        <v>29</v>
      </c>
      <c r="J21" t="s" s="10">
        <v>37</v>
      </c>
      <c r="K21" t="s" s="10">
        <v>31</v>
      </c>
      <c r="L21" s="11">
        <v>4</v>
      </c>
      <c r="M21" s="11">
        <v>4</v>
      </c>
      <c r="N21" s="11">
        <v>3</v>
      </c>
      <c r="O21" s="11">
        <v>3</v>
      </c>
      <c r="P21" s="11">
        <v>2</v>
      </c>
      <c r="Q21" s="11">
        <v>4</v>
      </c>
      <c r="R21" s="11">
        <v>4</v>
      </c>
      <c r="S21" s="11">
        <v>3</v>
      </c>
      <c r="T21" s="11">
        <v>2</v>
      </c>
      <c r="U21" t="s" s="10">
        <v>58</v>
      </c>
    </row>
    <row r="22" ht="20.05" customHeight="1">
      <c r="A22" t="s" s="8">
        <v>22</v>
      </c>
      <c r="B22" s="9">
        <v>19</v>
      </c>
      <c r="C22" t="s" s="10">
        <v>23</v>
      </c>
      <c r="D22" t="s" s="10">
        <v>24</v>
      </c>
      <c r="E22" t="s" s="10">
        <v>25</v>
      </c>
      <c r="F22" t="s" s="10">
        <v>46</v>
      </c>
      <c r="G22" t="s" s="10">
        <v>54</v>
      </c>
      <c r="H22" t="s" s="10">
        <v>28</v>
      </c>
      <c r="I22" t="s" s="10">
        <v>45</v>
      </c>
      <c r="J22" t="s" s="10">
        <v>37</v>
      </c>
      <c r="K22" t="s" s="10">
        <v>31</v>
      </c>
      <c r="L22" s="11">
        <v>5</v>
      </c>
      <c r="M22" s="11">
        <v>4</v>
      </c>
      <c r="N22" s="11">
        <v>4</v>
      </c>
      <c r="O22" s="11">
        <v>5</v>
      </c>
      <c r="P22" s="11">
        <v>3</v>
      </c>
      <c r="Q22" s="11">
        <v>5</v>
      </c>
      <c r="R22" s="11">
        <v>5</v>
      </c>
      <c r="S22" s="11">
        <v>4</v>
      </c>
      <c r="T22" s="11">
        <v>3</v>
      </c>
      <c r="U22" t="s" s="10">
        <v>51</v>
      </c>
    </row>
    <row r="23" ht="20.05" customHeight="1">
      <c r="A23" t="s" s="8">
        <v>44</v>
      </c>
      <c r="B23" s="9">
        <v>20</v>
      </c>
      <c r="C23" t="s" s="10">
        <v>23</v>
      </c>
      <c r="D23" t="s" s="10">
        <v>24</v>
      </c>
      <c r="E23" t="s" s="10">
        <v>25</v>
      </c>
      <c r="F23" t="s" s="10">
        <v>46</v>
      </c>
      <c r="G23" t="s" s="10">
        <v>27</v>
      </c>
      <c r="H23" t="s" s="10">
        <v>28</v>
      </c>
      <c r="I23" t="s" s="10">
        <v>29</v>
      </c>
      <c r="J23" t="s" s="10">
        <v>37</v>
      </c>
      <c r="K23" t="s" s="10">
        <v>47</v>
      </c>
      <c r="L23" s="11">
        <v>5</v>
      </c>
      <c r="M23" s="11">
        <v>4</v>
      </c>
      <c r="N23" s="11">
        <v>4</v>
      </c>
      <c r="O23" s="11">
        <v>2</v>
      </c>
      <c r="P23" s="11">
        <v>3</v>
      </c>
      <c r="Q23" s="11">
        <v>1</v>
      </c>
      <c r="R23" s="11">
        <v>2</v>
      </c>
      <c r="S23" s="11">
        <v>2</v>
      </c>
      <c r="T23" s="11">
        <v>2</v>
      </c>
      <c r="U23" t="s" s="10">
        <v>57</v>
      </c>
    </row>
    <row r="24" ht="20.05" customHeight="1">
      <c r="A24" t="s" s="8">
        <v>44</v>
      </c>
      <c r="B24" s="9">
        <v>19</v>
      </c>
      <c r="C24" t="s" s="10">
        <v>23</v>
      </c>
      <c r="D24" t="s" s="10">
        <v>24</v>
      </c>
      <c r="E24" t="s" s="10">
        <v>25</v>
      </c>
      <c r="F24" t="s" s="10">
        <v>46</v>
      </c>
      <c r="G24" t="s" s="10">
        <v>27</v>
      </c>
      <c r="H24" t="s" s="10">
        <v>28</v>
      </c>
      <c r="I24" t="s" s="10">
        <v>45</v>
      </c>
      <c r="J24" t="s" s="10">
        <v>30</v>
      </c>
      <c r="K24" t="s" s="10">
        <v>31</v>
      </c>
      <c r="L24" s="11">
        <v>4</v>
      </c>
      <c r="M24" s="11">
        <v>5</v>
      </c>
      <c r="N24" s="11">
        <v>5</v>
      </c>
      <c r="O24" s="11">
        <v>2</v>
      </c>
      <c r="P24" s="11">
        <v>2</v>
      </c>
      <c r="Q24" s="11">
        <v>4</v>
      </c>
      <c r="R24" s="11">
        <v>4</v>
      </c>
      <c r="S24" s="11">
        <v>5</v>
      </c>
      <c r="T24" s="11">
        <v>5</v>
      </c>
      <c r="U24" t="s" s="10">
        <v>59</v>
      </c>
    </row>
    <row r="25" ht="20.05" customHeight="1">
      <c r="A25" t="s" s="8">
        <v>22</v>
      </c>
      <c r="B25" s="9">
        <v>20</v>
      </c>
      <c r="C25" t="s" s="10">
        <v>23</v>
      </c>
      <c r="D25" t="s" s="10">
        <v>24</v>
      </c>
      <c r="E25" t="s" s="10">
        <v>25</v>
      </c>
      <c r="F25" t="s" s="10">
        <v>26</v>
      </c>
      <c r="G25" t="s" s="10">
        <v>40</v>
      </c>
      <c r="H25" t="s" s="10">
        <v>28</v>
      </c>
      <c r="I25" t="s" s="10">
        <v>29</v>
      </c>
      <c r="J25" t="s" s="10">
        <v>30</v>
      </c>
      <c r="K25" t="s" s="10">
        <v>31</v>
      </c>
      <c r="L25" s="11">
        <v>3</v>
      </c>
      <c r="M25" s="11">
        <v>5</v>
      </c>
      <c r="N25" s="11">
        <v>5</v>
      </c>
      <c r="O25" s="11">
        <v>3</v>
      </c>
      <c r="P25" s="11">
        <v>3</v>
      </c>
      <c r="Q25" s="11">
        <v>4</v>
      </c>
      <c r="R25" s="11">
        <v>4</v>
      </c>
      <c r="S25" s="11">
        <v>3</v>
      </c>
      <c r="T25" s="11">
        <v>4</v>
      </c>
      <c r="U25" t="s" s="10">
        <v>60</v>
      </c>
    </row>
    <row r="26" ht="20.05" customHeight="1">
      <c r="A26" t="s" s="8">
        <v>22</v>
      </c>
      <c r="B26" s="9">
        <v>20</v>
      </c>
      <c r="C26" t="s" s="10">
        <v>33</v>
      </c>
      <c r="D26" t="s" s="10">
        <v>24</v>
      </c>
      <c r="E26" t="s" s="10">
        <v>35</v>
      </c>
      <c r="F26" t="s" s="10">
        <v>36</v>
      </c>
      <c r="G26" t="s" s="10">
        <v>54</v>
      </c>
      <c r="H26" t="s" s="10">
        <v>28</v>
      </c>
      <c r="I26" t="s" s="10">
        <v>29</v>
      </c>
      <c r="J26" t="s" s="10">
        <v>37</v>
      </c>
      <c r="K26" t="s" s="10">
        <v>31</v>
      </c>
      <c r="L26" s="11">
        <v>5</v>
      </c>
      <c r="M26" s="11">
        <v>5</v>
      </c>
      <c r="N26" s="11">
        <v>4</v>
      </c>
      <c r="O26" s="11">
        <v>5</v>
      </c>
      <c r="P26" s="11">
        <v>3</v>
      </c>
      <c r="Q26" s="11">
        <v>5</v>
      </c>
      <c r="R26" s="11">
        <v>5</v>
      </c>
      <c r="S26" s="11">
        <v>5</v>
      </c>
      <c r="T26" s="11">
        <v>3</v>
      </c>
      <c r="U26" t="s" s="10">
        <v>52</v>
      </c>
    </row>
    <row r="27" ht="20.05" customHeight="1">
      <c r="A27" t="s" s="8">
        <v>44</v>
      </c>
      <c r="B27" s="9">
        <v>19</v>
      </c>
      <c r="C27" t="s" s="10">
        <v>23</v>
      </c>
      <c r="D27" t="s" s="10">
        <v>24</v>
      </c>
      <c r="E27" t="s" s="10">
        <v>25</v>
      </c>
      <c r="F27" t="s" s="10">
        <v>46</v>
      </c>
      <c r="G27" t="s" s="10">
        <v>54</v>
      </c>
      <c r="H27" t="s" s="10">
        <v>28</v>
      </c>
      <c r="I27" t="s" s="10">
        <v>29</v>
      </c>
      <c r="J27" t="s" s="10">
        <v>37</v>
      </c>
      <c r="K27" t="s" s="10">
        <v>31</v>
      </c>
      <c r="L27" s="11">
        <v>5</v>
      </c>
      <c r="M27" s="11">
        <v>4</v>
      </c>
      <c r="N27" s="11">
        <v>4</v>
      </c>
      <c r="O27" s="11">
        <v>1</v>
      </c>
      <c r="P27" s="11">
        <v>3</v>
      </c>
      <c r="Q27" s="11">
        <v>3</v>
      </c>
      <c r="R27" s="11">
        <v>4</v>
      </c>
      <c r="S27" s="11">
        <v>3</v>
      </c>
      <c r="T27" s="11">
        <v>3</v>
      </c>
      <c r="U27" t="s" s="10">
        <v>61</v>
      </c>
    </row>
    <row r="28" ht="20.05" customHeight="1">
      <c r="A28" t="s" s="8">
        <v>22</v>
      </c>
      <c r="B28" s="9">
        <v>19</v>
      </c>
      <c r="C28" t="s" s="10">
        <v>23</v>
      </c>
      <c r="D28" t="s" s="10">
        <v>24</v>
      </c>
      <c r="E28" t="s" s="10">
        <v>25</v>
      </c>
      <c r="F28" t="s" s="10">
        <v>46</v>
      </c>
      <c r="G28" t="s" s="10">
        <v>27</v>
      </c>
      <c r="H28" t="s" s="10">
        <v>28</v>
      </c>
      <c r="I28" t="s" s="10">
        <v>29</v>
      </c>
      <c r="J28" t="s" s="10">
        <v>62</v>
      </c>
      <c r="K28" t="s" s="10">
        <v>31</v>
      </c>
      <c r="L28" s="11">
        <v>5</v>
      </c>
      <c r="M28" s="11">
        <v>5</v>
      </c>
      <c r="N28" s="11">
        <v>3</v>
      </c>
      <c r="O28" s="11">
        <v>5</v>
      </c>
      <c r="P28" s="11">
        <v>5</v>
      </c>
      <c r="Q28" s="11">
        <v>4</v>
      </c>
      <c r="R28" s="11">
        <v>1</v>
      </c>
      <c r="S28" s="11">
        <v>3</v>
      </c>
      <c r="T28" s="11">
        <v>2</v>
      </c>
      <c r="U28" t="s" s="10">
        <v>53</v>
      </c>
    </row>
    <row r="29" ht="20.05" customHeight="1">
      <c r="A29" t="s" s="8">
        <v>22</v>
      </c>
      <c r="B29" s="9">
        <v>23</v>
      </c>
      <c r="C29" t="s" s="10">
        <v>23</v>
      </c>
      <c r="D29" t="s" s="10">
        <v>24</v>
      </c>
      <c r="E29" t="s" s="10">
        <v>25</v>
      </c>
      <c r="F29" t="s" s="10">
        <v>26</v>
      </c>
      <c r="G29" t="s" s="10">
        <v>40</v>
      </c>
      <c r="H29" t="s" s="10">
        <v>28</v>
      </c>
      <c r="I29" t="s" s="10">
        <v>45</v>
      </c>
      <c r="J29" t="s" s="10">
        <v>37</v>
      </c>
      <c r="K29" t="s" s="10">
        <v>47</v>
      </c>
      <c r="L29" s="11">
        <v>3</v>
      </c>
      <c r="M29" s="11">
        <v>3</v>
      </c>
      <c r="N29" s="11">
        <v>4</v>
      </c>
      <c r="O29" s="11">
        <v>1</v>
      </c>
      <c r="P29" s="11">
        <v>4</v>
      </c>
      <c r="Q29" s="11">
        <v>3</v>
      </c>
      <c r="R29" s="11">
        <v>3</v>
      </c>
      <c r="S29" s="11">
        <v>2</v>
      </c>
      <c r="T29" s="11">
        <v>3</v>
      </c>
      <c r="U29" t="s" s="10">
        <v>63</v>
      </c>
    </row>
    <row r="30" ht="20.05" customHeight="1">
      <c r="A30" t="s" s="8">
        <v>22</v>
      </c>
      <c r="B30" s="9">
        <v>20</v>
      </c>
      <c r="C30" t="s" s="10">
        <v>23</v>
      </c>
      <c r="D30" t="s" s="10">
        <v>24</v>
      </c>
      <c r="E30" t="s" s="10">
        <v>35</v>
      </c>
      <c r="F30" t="s" s="10">
        <v>46</v>
      </c>
      <c r="G30" t="s" s="10">
        <v>64</v>
      </c>
      <c r="H30" t="s" s="10">
        <v>28</v>
      </c>
      <c r="I30" t="s" s="10">
        <v>45</v>
      </c>
      <c r="J30" t="s" s="10">
        <v>62</v>
      </c>
      <c r="K30" t="s" s="10">
        <v>41</v>
      </c>
      <c r="L30" s="11">
        <v>1</v>
      </c>
      <c r="M30" s="11">
        <v>4</v>
      </c>
      <c r="N30" s="11">
        <v>5</v>
      </c>
      <c r="O30" s="11">
        <v>5</v>
      </c>
      <c r="P30" s="11">
        <v>1</v>
      </c>
      <c r="Q30" s="11">
        <v>5</v>
      </c>
      <c r="R30" s="11">
        <v>5</v>
      </c>
      <c r="S30" s="11">
        <v>5</v>
      </c>
      <c r="T30" s="11">
        <v>5</v>
      </c>
      <c r="U30" t="s" s="10">
        <v>38</v>
      </c>
    </row>
    <row r="31" ht="20.05" customHeight="1">
      <c r="A31" t="s" s="8">
        <v>22</v>
      </c>
      <c r="B31" s="9">
        <v>18</v>
      </c>
      <c r="C31" t="s" s="10">
        <v>23</v>
      </c>
      <c r="D31" t="s" s="10">
        <v>24</v>
      </c>
      <c r="E31" t="s" s="10">
        <v>25</v>
      </c>
      <c r="F31" t="s" s="10">
        <v>46</v>
      </c>
      <c r="G31" t="s" s="10">
        <v>40</v>
      </c>
      <c r="H31" t="s" s="10">
        <v>28</v>
      </c>
      <c r="I31" t="s" s="10">
        <v>29</v>
      </c>
      <c r="J31" t="s" s="10">
        <v>65</v>
      </c>
      <c r="K31" t="s" s="10">
        <v>31</v>
      </c>
      <c r="L31" s="11">
        <v>4</v>
      </c>
      <c r="M31" s="11">
        <v>3</v>
      </c>
      <c r="N31" s="11">
        <v>4</v>
      </c>
      <c r="O31" s="11">
        <v>4</v>
      </c>
      <c r="P31" s="11">
        <v>4</v>
      </c>
      <c r="Q31" s="11">
        <v>3</v>
      </c>
      <c r="R31" s="11">
        <v>4</v>
      </c>
      <c r="S31" s="11">
        <v>4</v>
      </c>
      <c r="T31" s="11">
        <v>2</v>
      </c>
      <c r="U31" t="s" s="10">
        <v>66</v>
      </c>
    </row>
    <row r="32" ht="20.05" customHeight="1">
      <c r="A32" t="s" s="8">
        <v>22</v>
      </c>
      <c r="B32" s="9">
        <v>20</v>
      </c>
      <c r="C32" t="s" s="10">
        <v>23</v>
      </c>
      <c r="D32" t="s" s="10">
        <v>24</v>
      </c>
      <c r="E32" t="s" s="10">
        <v>25</v>
      </c>
      <c r="F32" t="s" s="10">
        <v>46</v>
      </c>
      <c r="G32" t="s" s="10">
        <v>54</v>
      </c>
      <c r="H32" t="s" s="10">
        <v>28</v>
      </c>
      <c r="I32" t="s" s="10">
        <v>29</v>
      </c>
      <c r="J32" t="s" s="10">
        <v>65</v>
      </c>
      <c r="K32" t="s" s="10">
        <v>47</v>
      </c>
      <c r="L32" s="11">
        <v>5</v>
      </c>
      <c r="M32" s="11">
        <v>5</v>
      </c>
      <c r="N32" s="11">
        <v>5</v>
      </c>
      <c r="O32" s="11">
        <v>3</v>
      </c>
      <c r="P32" s="11">
        <v>5</v>
      </c>
      <c r="Q32" s="11">
        <v>5</v>
      </c>
      <c r="R32" s="11">
        <v>3</v>
      </c>
      <c r="S32" s="11">
        <v>3</v>
      </c>
      <c r="T32" s="11">
        <v>2</v>
      </c>
      <c r="U32" t="s" s="10">
        <v>67</v>
      </c>
    </row>
    <row r="33" ht="20.05" customHeight="1">
      <c r="A33" t="s" s="8">
        <v>22</v>
      </c>
      <c r="B33" s="9">
        <v>18</v>
      </c>
      <c r="C33" t="s" s="10">
        <v>23</v>
      </c>
      <c r="D33" t="s" s="10">
        <v>24</v>
      </c>
      <c r="E33" t="s" s="10">
        <v>25</v>
      </c>
      <c r="F33" t="s" s="10">
        <v>46</v>
      </c>
      <c r="G33" t="s" s="10">
        <v>54</v>
      </c>
      <c r="H33" t="s" s="10">
        <v>28</v>
      </c>
      <c r="I33" t="s" s="10">
        <v>29</v>
      </c>
      <c r="J33" t="s" s="10">
        <v>30</v>
      </c>
      <c r="K33" t="s" s="10">
        <v>47</v>
      </c>
      <c r="L33" s="11">
        <v>5</v>
      </c>
      <c r="M33" s="11">
        <v>3</v>
      </c>
      <c r="N33" s="11">
        <v>1</v>
      </c>
      <c r="O33" s="11">
        <v>1</v>
      </c>
      <c r="P33" s="11">
        <v>3</v>
      </c>
      <c r="Q33" s="11">
        <v>1</v>
      </c>
      <c r="R33" s="11">
        <v>2</v>
      </c>
      <c r="S33" s="11">
        <v>2</v>
      </c>
      <c r="T33" s="11">
        <v>1</v>
      </c>
      <c r="U33" t="s" s="10">
        <v>68</v>
      </c>
    </row>
    <row r="34" ht="20.05" customHeight="1">
      <c r="A34" t="s" s="8">
        <v>22</v>
      </c>
      <c r="B34" s="9">
        <v>19</v>
      </c>
      <c r="C34" t="s" s="10">
        <v>23</v>
      </c>
      <c r="D34" t="s" s="10">
        <v>24</v>
      </c>
      <c r="E34" t="s" s="10">
        <v>25</v>
      </c>
      <c r="F34" t="s" s="10">
        <v>46</v>
      </c>
      <c r="G34" t="s" s="10">
        <v>69</v>
      </c>
      <c r="H34" t="s" s="10">
        <v>43</v>
      </c>
      <c r="I34" t="s" s="10">
        <v>29</v>
      </c>
      <c r="J34" t="s" s="10">
        <v>30</v>
      </c>
      <c r="K34" t="s" s="10">
        <v>31</v>
      </c>
      <c r="L34" s="11">
        <v>2</v>
      </c>
      <c r="M34" s="11">
        <v>4</v>
      </c>
      <c r="N34" s="11">
        <v>1</v>
      </c>
      <c r="O34" s="11">
        <v>5</v>
      </c>
      <c r="P34" s="11">
        <v>3</v>
      </c>
      <c r="Q34" s="11">
        <v>3</v>
      </c>
      <c r="R34" s="11">
        <v>3</v>
      </c>
      <c r="S34" s="11">
        <v>3</v>
      </c>
      <c r="T34" s="11">
        <v>2</v>
      </c>
      <c r="U34" t="s" s="10">
        <v>70</v>
      </c>
    </row>
    <row r="35" ht="20.05" customHeight="1">
      <c r="A35" t="s" s="8">
        <v>22</v>
      </c>
      <c r="B35" s="9">
        <v>18</v>
      </c>
      <c r="C35" t="s" s="10">
        <v>23</v>
      </c>
      <c r="D35" t="s" s="10">
        <v>24</v>
      </c>
      <c r="E35" t="s" s="10">
        <v>25</v>
      </c>
      <c r="F35" t="s" s="10">
        <v>46</v>
      </c>
      <c r="G35" t="s" s="10">
        <v>64</v>
      </c>
      <c r="H35" t="s" s="10">
        <v>43</v>
      </c>
      <c r="I35" t="s" s="10">
        <v>29</v>
      </c>
      <c r="J35" t="s" s="10">
        <v>30</v>
      </c>
      <c r="K35" t="s" s="10">
        <v>31</v>
      </c>
      <c r="L35" s="11">
        <v>5</v>
      </c>
      <c r="M35" s="11">
        <v>4</v>
      </c>
      <c r="N35" s="11">
        <v>5</v>
      </c>
      <c r="O35" s="11">
        <v>2</v>
      </c>
      <c r="P35" s="11">
        <v>3</v>
      </c>
      <c r="Q35" s="11">
        <v>4</v>
      </c>
      <c r="R35" s="11">
        <v>3</v>
      </c>
      <c r="S35" s="11">
        <v>4</v>
      </c>
      <c r="T35" s="11">
        <v>4</v>
      </c>
      <c r="U35" t="s" s="10">
        <v>56</v>
      </c>
    </row>
    <row r="36" ht="20.05" customHeight="1">
      <c r="A36" t="s" s="8">
        <v>44</v>
      </c>
      <c r="B36" s="9">
        <v>19</v>
      </c>
      <c r="C36" t="s" s="10">
        <v>23</v>
      </c>
      <c r="D36" t="s" s="10">
        <v>24</v>
      </c>
      <c r="E36" t="s" s="10">
        <v>25</v>
      </c>
      <c r="F36" t="s" s="10">
        <v>46</v>
      </c>
      <c r="G36" t="s" s="10">
        <v>27</v>
      </c>
      <c r="H36" t="s" s="10">
        <v>43</v>
      </c>
      <c r="I36" t="s" s="10">
        <v>29</v>
      </c>
      <c r="J36" t="s" s="10">
        <v>30</v>
      </c>
      <c r="K36" t="s" s="10">
        <v>47</v>
      </c>
      <c r="L36" s="11">
        <v>5</v>
      </c>
      <c r="M36" s="11">
        <v>4</v>
      </c>
      <c r="N36" s="11">
        <v>4</v>
      </c>
      <c r="O36" s="11">
        <v>3</v>
      </c>
      <c r="P36" s="11">
        <v>2</v>
      </c>
      <c r="Q36" s="11">
        <v>4</v>
      </c>
      <c r="R36" s="11">
        <v>2</v>
      </c>
      <c r="S36" s="11">
        <v>3</v>
      </c>
      <c r="T36" s="11">
        <v>1</v>
      </c>
      <c r="U36" t="s" s="10">
        <v>71</v>
      </c>
    </row>
    <row r="37" ht="20.05" customHeight="1">
      <c r="A37" t="s" s="8">
        <v>44</v>
      </c>
      <c r="B37" s="9">
        <v>17</v>
      </c>
      <c r="C37" t="s" s="10">
        <v>23</v>
      </c>
      <c r="D37" t="s" s="10">
        <v>24</v>
      </c>
      <c r="E37" t="s" s="10">
        <v>35</v>
      </c>
      <c r="F37" t="s" s="10">
        <v>46</v>
      </c>
      <c r="G37" t="s" s="10">
        <v>54</v>
      </c>
      <c r="H37" t="s" s="10">
        <v>43</v>
      </c>
      <c r="I37" t="s" s="10">
        <v>29</v>
      </c>
      <c r="J37" t="s" s="10">
        <v>30</v>
      </c>
      <c r="K37" t="s" s="10">
        <v>31</v>
      </c>
      <c r="L37" s="11">
        <v>4</v>
      </c>
      <c r="M37" s="11">
        <v>5</v>
      </c>
      <c r="N37" s="11">
        <v>5</v>
      </c>
      <c r="O37" s="11">
        <v>5</v>
      </c>
      <c r="P37" s="11">
        <v>1</v>
      </c>
      <c r="Q37" s="11">
        <v>5</v>
      </c>
      <c r="R37" s="11">
        <v>5</v>
      </c>
      <c r="S37" s="11">
        <v>5</v>
      </c>
      <c r="T37" s="11">
        <v>3</v>
      </c>
      <c r="U37" t="s" s="10">
        <v>68</v>
      </c>
    </row>
    <row r="38" ht="20.05" customHeight="1">
      <c r="A38" t="s" s="8">
        <v>22</v>
      </c>
      <c r="B38" s="9">
        <v>18</v>
      </c>
      <c r="C38" t="s" s="10">
        <v>23</v>
      </c>
      <c r="D38" t="s" s="10">
        <v>24</v>
      </c>
      <c r="E38" t="s" s="10">
        <v>35</v>
      </c>
      <c r="F38" t="s" s="10">
        <v>46</v>
      </c>
      <c r="G38" t="s" s="10">
        <v>54</v>
      </c>
      <c r="H38" t="s" s="10">
        <v>28</v>
      </c>
      <c r="I38" t="s" s="10">
        <v>29</v>
      </c>
      <c r="J38" t="s" s="10">
        <v>62</v>
      </c>
      <c r="K38" t="s" s="10">
        <v>31</v>
      </c>
      <c r="L38" s="11">
        <v>3</v>
      </c>
      <c r="M38" s="11">
        <v>3</v>
      </c>
      <c r="N38" s="11">
        <v>4</v>
      </c>
      <c r="O38" s="11">
        <v>5</v>
      </c>
      <c r="P38" s="11">
        <v>2</v>
      </c>
      <c r="Q38" s="11">
        <v>4</v>
      </c>
      <c r="R38" s="11">
        <v>3</v>
      </c>
      <c r="S38" s="11">
        <v>4</v>
      </c>
      <c r="T38" s="11">
        <v>5</v>
      </c>
      <c r="U38" t="s" s="10">
        <v>72</v>
      </c>
    </row>
    <row r="39" ht="20.05" customHeight="1">
      <c r="A39" t="s" s="8">
        <v>44</v>
      </c>
      <c r="B39" s="9">
        <v>17</v>
      </c>
      <c r="C39" t="s" s="10">
        <v>23</v>
      </c>
      <c r="D39" t="s" s="10">
        <v>24</v>
      </c>
      <c r="E39" t="s" s="10">
        <v>35</v>
      </c>
      <c r="F39" t="s" s="10">
        <v>46</v>
      </c>
      <c r="G39" t="s" s="10">
        <v>54</v>
      </c>
      <c r="H39" t="s" s="10">
        <v>43</v>
      </c>
      <c r="I39" t="s" s="10">
        <v>29</v>
      </c>
      <c r="J39" t="s" s="10">
        <v>30</v>
      </c>
      <c r="K39" t="s" s="10">
        <v>31</v>
      </c>
      <c r="L39" s="11">
        <v>4</v>
      </c>
      <c r="M39" s="11">
        <v>4</v>
      </c>
      <c r="N39" s="11">
        <v>4</v>
      </c>
      <c r="O39" s="11">
        <v>5</v>
      </c>
      <c r="P39" s="11">
        <v>3</v>
      </c>
      <c r="Q39" s="11">
        <v>4</v>
      </c>
      <c r="R39" s="11">
        <v>4</v>
      </c>
      <c r="S39" s="11">
        <v>5</v>
      </c>
      <c r="T39" s="11">
        <v>2</v>
      </c>
      <c r="U39" t="s" s="10">
        <v>56</v>
      </c>
    </row>
    <row r="40" ht="20.05" customHeight="1">
      <c r="A40" t="s" s="8">
        <v>44</v>
      </c>
      <c r="B40" s="9">
        <v>19</v>
      </c>
      <c r="C40" t="s" s="10">
        <v>23</v>
      </c>
      <c r="D40" t="s" s="10">
        <v>24</v>
      </c>
      <c r="E40" t="s" s="10">
        <v>25</v>
      </c>
      <c r="F40" t="s" s="10">
        <v>46</v>
      </c>
      <c r="G40" t="s" s="10">
        <v>27</v>
      </c>
      <c r="H40" t="s" s="10">
        <v>28</v>
      </c>
      <c r="I40" t="s" s="10">
        <v>29</v>
      </c>
      <c r="J40" t="s" s="10">
        <v>65</v>
      </c>
      <c r="K40" t="s" s="10">
        <v>47</v>
      </c>
      <c r="L40" s="11">
        <v>5</v>
      </c>
      <c r="M40" s="11">
        <v>3</v>
      </c>
      <c r="N40" s="11">
        <v>2</v>
      </c>
      <c r="O40" s="11">
        <v>2</v>
      </c>
      <c r="P40" s="11">
        <v>4</v>
      </c>
      <c r="Q40" s="11">
        <v>1</v>
      </c>
      <c r="R40" s="11">
        <v>2</v>
      </c>
      <c r="S40" s="11">
        <v>1</v>
      </c>
      <c r="T40" s="11">
        <v>1</v>
      </c>
      <c r="U40" t="s" s="10">
        <v>56</v>
      </c>
    </row>
    <row r="41" ht="20.05" customHeight="1">
      <c r="A41" t="s" s="8">
        <v>44</v>
      </c>
      <c r="B41" s="9">
        <v>18</v>
      </c>
      <c r="C41" t="s" s="10">
        <v>23</v>
      </c>
      <c r="D41" t="s" s="10">
        <v>24</v>
      </c>
      <c r="E41" t="s" s="10">
        <v>25</v>
      </c>
      <c r="F41" t="s" s="10">
        <v>46</v>
      </c>
      <c r="G41" t="s" s="10">
        <v>40</v>
      </c>
      <c r="H41" t="s" s="10">
        <v>28</v>
      </c>
      <c r="I41" t="s" s="10">
        <v>29</v>
      </c>
      <c r="J41" t="s" s="10">
        <v>30</v>
      </c>
      <c r="K41" t="s" s="10">
        <v>31</v>
      </c>
      <c r="L41" s="11">
        <v>1</v>
      </c>
      <c r="M41" s="11">
        <v>4</v>
      </c>
      <c r="N41" s="11">
        <v>5</v>
      </c>
      <c r="O41" s="11">
        <v>5</v>
      </c>
      <c r="P41" s="11">
        <v>2</v>
      </c>
      <c r="Q41" s="11">
        <v>5</v>
      </c>
      <c r="R41" s="11">
        <v>5</v>
      </c>
      <c r="S41" s="11">
        <v>5</v>
      </c>
      <c r="T41" s="11">
        <v>5</v>
      </c>
      <c r="U41" t="s" s="10">
        <v>71</v>
      </c>
    </row>
    <row r="42" ht="20.05" customHeight="1">
      <c r="A42" t="s" s="8">
        <v>44</v>
      </c>
      <c r="B42" s="9">
        <v>19</v>
      </c>
      <c r="C42" t="s" s="10">
        <v>23</v>
      </c>
      <c r="D42" t="s" s="10">
        <v>24</v>
      </c>
      <c r="E42" t="s" s="10">
        <v>25</v>
      </c>
      <c r="F42" t="s" s="10">
        <v>26</v>
      </c>
      <c r="G42" t="s" s="10">
        <v>40</v>
      </c>
      <c r="H42" t="s" s="10">
        <v>43</v>
      </c>
      <c r="I42" t="s" s="10">
        <v>29</v>
      </c>
      <c r="J42" t="s" s="10">
        <v>30</v>
      </c>
      <c r="K42" t="s" s="10">
        <v>41</v>
      </c>
      <c r="L42" s="11">
        <v>2</v>
      </c>
      <c r="M42" s="11">
        <v>4</v>
      </c>
      <c r="N42" s="11">
        <v>4</v>
      </c>
      <c r="O42" s="11">
        <v>1</v>
      </c>
      <c r="P42" s="11">
        <v>2</v>
      </c>
      <c r="Q42" s="11">
        <v>3</v>
      </c>
      <c r="R42" s="11">
        <v>3</v>
      </c>
      <c r="S42" s="11">
        <v>4</v>
      </c>
      <c r="T42" s="11">
        <v>3</v>
      </c>
      <c r="U42" t="s" s="10">
        <v>56</v>
      </c>
    </row>
    <row r="43" ht="20.05" customHeight="1">
      <c r="A43" t="s" s="8">
        <v>44</v>
      </c>
      <c r="B43" s="9">
        <v>19</v>
      </c>
      <c r="C43" t="s" s="10">
        <v>23</v>
      </c>
      <c r="D43" t="s" s="10">
        <v>24</v>
      </c>
      <c r="E43" t="s" s="10">
        <v>25</v>
      </c>
      <c r="F43" t="s" s="10">
        <v>26</v>
      </c>
      <c r="G43" t="s" s="10">
        <v>40</v>
      </c>
      <c r="H43" t="s" s="10">
        <v>28</v>
      </c>
      <c r="I43" t="s" s="10">
        <v>29</v>
      </c>
      <c r="J43" t="s" s="10">
        <v>37</v>
      </c>
      <c r="K43" t="s" s="10">
        <v>31</v>
      </c>
      <c r="L43" s="11">
        <v>4</v>
      </c>
      <c r="M43" s="11">
        <v>4</v>
      </c>
      <c r="N43" s="11">
        <v>4</v>
      </c>
      <c r="O43" s="11">
        <v>4</v>
      </c>
      <c r="P43" s="11">
        <v>1</v>
      </c>
      <c r="Q43" s="11">
        <v>1</v>
      </c>
      <c r="R43" s="11">
        <v>1</v>
      </c>
      <c r="S43" s="11">
        <v>1</v>
      </c>
      <c r="T43" s="11">
        <v>4</v>
      </c>
      <c r="U43" t="s" s="10">
        <v>32</v>
      </c>
    </row>
    <row r="44" ht="20.05" customHeight="1">
      <c r="A44" t="s" s="8">
        <v>22</v>
      </c>
      <c r="B44" s="9">
        <v>18</v>
      </c>
      <c r="C44" t="s" s="10">
        <v>23</v>
      </c>
      <c r="D44" t="s" s="10">
        <v>24</v>
      </c>
      <c r="E44" t="s" s="10">
        <v>25</v>
      </c>
      <c r="F44" t="s" s="10">
        <v>46</v>
      </c>
      <c r="G44" t="s" s="10">
        <v>27</v>
      </c>
      <c r="H44" t="s" s="10">
        <v>28</v>
      </c>
      <c r="I44" t="s" s="10">
        <v>29</v>
      </c>
      <c r="J44" t="s" s="10">
        <v>30</v>
      </c>
      <c r="K44" t="s" s="10">
        <v>47</v>
      </c>
      <c r="L44" s="11">
        <v>2</v>
      </c>
      <c r="M44" s="11">
        <v>4</v>
      </c>
      <c r="N44" s="11">
        <v>4</v>
      </c>
      <c r="O44" s="11">
        <v>5</v>
      </c>
      <c r="P44" s="11">
        <v>1</v>
      </c>
      <c r="Q44" s="11">
        <v>5</v>
      </c>
      <c r="R44" s="11">
        <v>4</v>
      </c>
      <c r="S44" s="11">
        <v>5</v>
      </c>
      <c r="T44" s="11">
        <v>5</v>
      </c>
      <c r="U44" t="s" s="10">
        <v>38</v>
      </c>
    </row>
    <row r="45" ht="20.05" customHeight="1">
      <c r="A45" t="s" s="8">
        <v>22</v>
      </c>
      <c r="B45" s="9">
        <v>18</v>
      </c>
      <c r="C45" t="s" s="10">
        <v>23</v>
      </c>
      <c r="D45" t="s" s="10">
        <v>24</v>
      </c>
      <c r="E45" t="s" s="10">
        <v>25</v>
      </c>
      <c r="F45" t="s" s="10">
        <v>46</v>
      </c>
      <c r="G45" t="s" s="10">
        <v>54</v>
      </c>
      <c r="H45" t="s" s="10">
        <v>28</v>
      </c>
      <c r="I45" t="s" s="10">
        <v>45</v>
      </c>
      <c r="J45" t="s" s="10">
        <v>37</v>
      </c>
      <c r="K45" t="s" s="10">
        <v>31</v>
      </c>
      <c r="L45" s="11">
        <v>4</v>
      </c>
      <c r="M45" s="11">
        <v>3</v>
      </c>
      <c r="N45" s="11">
        <v>3</v>
      </c>
      <c r="O45" s="11">
        <v>2</v>
      </c>
      <c r="P45" s="11">
        <v>3</v>
      </c>
      <c r="Q45" s="11">
        <v>3</v>
      </c>
      <c r="R45" s="11">
        <v>3</v>
      </c>
      <c r="S45" s="11">
        <v>3</v>
      </c>
      <c r="T45" s="11">
        <v>4</v>
      </c>
      <c r="U45" t="s" s="10">
        <v>38</v>
      </c>
    </row>
    <row r="46" ht="20.05" customHeight="1">
      <c r="A46" t="s" s="8">
        <v>22</v>
      </c>
      <c r="B46" s="9">
        <v>18</v>
      </c>
      <c r="C46" t="s" s="10">
        <v>23</v>
      </c>
      <c r="D46" t="s" s="10">
        <v>24</v>
      </c>
      <c r="E46" t="s" s="10">
        <v>35</v>
      </c>
      <c r="F46" t="s" s="10">
        <v>46</v>
      </c>
      <c r="G46" t="s" s="10">
        <v>54</v>
      </c>
      <c r="H46" t="s" s="10">
        <v>28</v>
      </c>
      <c r="I46" t="s" s="10">
        <v>45</v>
      </c>
      <c r="J46" t="s" s="10">
        <v>65</v>
      </c>
      <c r="K46" t="s" s="10">
        <v>47</v>
      </c>
      <c r="L46" s="11">
        <v>4</v>
      </c>
      <c r="M46" s="11">
        <v>2</v>
      </c>
      <c r="N46" s="11">
        <v>2</v>
      </c>
      <c r="O46" s="11">
        <v>1</v>
      </c>
      <c r="P46" s="11">
        <v>3</v>
      </c>
      <c r="Q46" s="11">
        <v>1</v>
      </c>
      <c r="R46" s="11">
        <v>1</v>
      </c>
      <c r="S46" s="11">
        <v>2</v>
      </c>
      <c r="T46" s="11">
        <v>3</v>
      </c>
      <c r="U46" t="s" s="10">
        <v>38</v>
      </c>
    </row>
    <row r="47" ht="20.05" customHeight="1">
      <c r="A47" t="s" s="8">
        <v>22</v>
      </c>
      <c r="B47" s="9">
        <v>19</v>
      </c>
      <c r="C47" t="s" s="10">
        <v>73</v>
      </c>
      <c r="D47" t="s" s="10">
        <v>24</v>
      </c>
      <c r="E47" t="s" s="10">
        <v>35</v>
      </c>
      <c r="F47" t="s" s="10">
        <v>36</v>
      </c>
      <c r="G47" t="s" s="10">
        <v>54</v>
      </c>
      <c r="H47" t="s" s="10">
        <v>43</v>
      </c>
      <c r="I47" t="s" s="10">
        <v>29</v>
      </c>
      <c r="J47" t="s" s="10">
        <v>37</v>
      </c>
      <c r="K47" t="s" s="10">
        <v>47</v>
      </c>
      <c r="L47" s="11">
        <v>4</v>
      </c>
      <c r="M47" s="11">
        <v>4</v>
      </c>
      <c r="N47" s="11">
        <v>4</v>
      </c>
      <c r="O47" s="11">
        <v>3</v>
      </c>
      <c r="P47" s="11">
        <v>4</v>
      </c>
      <c r="Q47" s="11">
        <v>2</v>
      </c>
      <c r="R47" s="11">
        <v>2</v>
      </c>
      <c r="S47" s="11">
        <v>2</v>
      </c>
      <c r="T47" s="11">
        <v>4</v>
      </c>
      <c r="U47" t="s" s="10">
        <v>63</v>
      </c>
    </row>
    <row r="48" ht="20.05" customHeight="1">
      <c r="A48" t="s" s="8">
        <v>22</v>
      </c>
      <c r="B48" s="9">
        <v>18</v>
      </c>
      <c r="C48" t="s" s="10">
        <v>23</v>
      </c>
      <c r="D48" t="s" s="10">
        <v>24</v>
      </c>
      <c r="E48" t="s" s="10">
        <v>25</v>
      </c>
      <c r="F48" t="s" s="10">
        <v>46</v>
      </c>
      <c r="G48" t="s" s="10">
        <v>40</v>
      </c>
      <c r="H48" t="s" s="10">
        <v>28</v>
      </c>
      <c r="I48" t="s" s="10">
        <v>29</v>
      </c>
      <c r="J48" t="s" s="10">
        <v>62</v>
      </c>
      <c r="K48" t="s" s="10">
        <v>47</v>
      </c>
      <c r="L48" s="11">
        <v>4</v>
      </c>
      <c r="M48" s="11">
        <v>4</v>
      </c>
      <c r="N48" s="11">
        <v>4</v>
      </c>
      <c r="O48" s="11">
        <v>4</v>
      </c>
      <c r="P48" s="11">
        <v>5</v>
      </c>
      <c r="Q48" s="11">
        <v>3</v>
      </c>
      <c r="R48" s="11">
        <v>3</v>
      </c>
      <c r="S48" s="11">
        <v>1</v>
      </c>
      <c r="T48" s="11">
        <v>3</v>
      </c>
      <c r="U48" t="s" s="10">
        <v>51</v>
      </c>
    </row>
    <row r="49" ht="20.05" customHeight="1">
      <c r="A49" t="s" s="8">
        <v>22</v>
      </c>
      <c r="B49" s="9">
        <v>21</v>
      </c>
      <c r="C49" t="s" s="10">
        <v>23</v>
      </c>
      <c r="D49" t="s" s="10">
        <v>24</v>
      </c>
      <c r="E49" t="s" s="10">
        <v>74</v>
      </c>
      <c r="F49" t="s" s="10">
        <v>75</v>
      </c>
      <c r="G49" t="s" s="10">
        <v>54</v>
      </c>
      <c r="H49" t="s" s="10">
        <v>28</v>
      </c>
      <c r="I49" t="s" s="10">
        <v>45</v>
      </c>
      <c r="J49" t="s" s="10">
        <v>37</v>
      </c>
      <c r="K49" t="s" s="10">
        <v>31</v>
      </c>
      <c r="L49" s="11">
        <v>3</v>
      </c>
      <c r="M49" s="11">
        <v>4</v>
      </c>
      <c r="N49" s="11">
        <v>5</v>
      </c>
      <c r="O49" s="11">
        <v>4</v>
      </c>
      <c r="P49" s="11">
        <v>3</v>
      </c>
      <c r="Q49" s="11">
        <v>5</v>
      </c>
      <c r="R49" s="11">
        <v>5</v>
      </c>
      <c r="S49" s="11">
        <v>5</v>
      </c>
      <c r="T49" s="11">
        <v>5</v>
      </c>
      <c r="U49" t="s" s="10">
        <v>76</v>
      </c>
    </row>
    <row r="50" ht="20.05" customHeight="1">
      <c r="A50" t="s" s="8">
        <v>22</v>
      </c>
      <c r="B50" s="9">
        <v>20</v>
      </c>
      <c r="C50" t="s" s="10">
        <v>23</v>
      </c>
      <c r="D50" t="s" s="10">
        <v>24</v>
      </c>
      <c r="E50" t="s" s="10">
        <v>25</v>
      </c>
      <c r="F50" t="s" s="10">
        <v>36</v>
      </c>
      <c r="G50" t="s" s="10">
        <v>54</v>
      </c>
      <c r="H50" t="s" s="10">
        <v>28</v>
      </c>
      <c r="I50" t="s" s="10">
        <v>45</v>
      </c>
      <c r="J50" t="s" s="10">
        <v>30</v>
      </c>
      <c r="K50" t="s" s="10">
        <v>47</v>
      </c>
      <c r="L50" s="11">
        <v>4</v>
      </c>
      <c r="M50" s="11">
        <v>4</v>
      </c>
      <c r="N50" s="11">
        <v>3</v>
      </c>
      <c r="O50" s="11">
        <v>1</v>
      </c>
      <c r="P50" s="11">
        <v>1</v>
      </c>
      <c r="Q50" s="11">
        <v>3</v>
      </c>
      <c r="R50" s="11">
        <v>3</v>
      </c>
      <c r="S50" s="11">
        <v>5</v>
      </c>
      <c r="T50" s="11">
        <v>2</v>
      </c>
      <c r="U50" t="s" s="10">
        <v>38</v>
      </c>
    </row>
    <row r="51" ht="20.05" customHeight="1">
      <c r="A51" t="s" s="8">
        <v>22</v>
      </c>
      <c r="B51" s="9">
        <v>19</v>
      </c>
      <c r="C51" t="s" s="10">
        <v>23</v>
      </c>
      <c r="D51" t="s" s="10">
        <v>24</v>
      </c>
      <c r="E51" t="s" s="10">
        <v>35</v>
      </c>
      <c r="F51" t="s" s="10">
        <v>46</v>
      </c>
      <c r="G51" t="s" s="10">
        <v>69</v>
      </c>
      <c r="H51" t="s" s="10">
        <v>43</v>
      </c>
      <c r="I51" t="s" s="10">
        <v>29</v>
      </c>
      <c r="J51" t="s" s="10">
        <v>37</v>
      </c>
      <c r="K51" t="s" s="10">
        <v>31</v>
      </c>
      <c r="L51" s="11">
        <v>5</v>
      </c>
      <c r="M51" s="11">
        <v>4</v>
      </c>
      <c r="N51" s="11">
        <v>5</v>
      </c>
      <c r="O51" s="11">
        <v>5</v>
      </c>
      <c r="P51" s="11">
        <v>1</v>
      </c>
      <c r="Q51" s="11">
        <v>3</v>
      </c>
      <c r="R51" s="11">
        <v>4</v>
      </c>
      <c r="S51" s="11">
        <v>5</v>
      </c>
      <c r="T51" s="11">
        <v>1</v>
      </c>
      <c r="U51" t="s" s="10">
        <v>77</v>
      </c>
    </row>
    <row r="52" ht="20.05" customHeight="1">
      <c r="A52" t="s" s="8">
        <v>22</v>
      </c>
      <c r="B52" s="9">
        <v>20</v>
      </c>
      <c r="C52" t="s" s="10">
        <v>23</v>
      </c>
      <c r="D52" t="s" s="10">
        <v>24</v>
      </c>
      <c r="E52" t="s" s="10">
        <v>25</v>
      </c>
      <c r="F52" t="s" s="10">
        <v>26</v>
      </c>
      <c r="G52" t="s" s="10">
        <v>27</v>
      </c>
      <c r="H52" t="s" s="10">
        <v>43</v>
      </c>
      <c r="I52" t="s" s="10">
        <v>29</v>
      </c>
      <c r="J52" t="s" s="10">
        <v>30</v>
      </c>
      <c r="K52" t="s" s="10">
        <v>31</v>
      </c>
      <c r="L52" s="11">
        <v>5</v>
      </c>
      <c r="M52" s="11">
        <v>3</v>
      </c>
      <c r="N52" s="11">
        <v>1</v>
      </c>
      <c r="O52" s="11">
        <v>5</v>
      </c>
      <c r="P52" s="11">
        <v>3</v>
      </c>
      <c r="Q52" s="11">
        <v>1</v>
      </c>
      <c r="R52" s="11">
        <v>1</v>
      </c>
      <c r="S52" s="11">
        <v>2</v>
      </c>
      <c r="T52" s="11">
        <v>1</v>
      </c>
      <c r="U52" t="s" s="10">
        <v>56</v>
      </c>
    </row>
    <row r="53" ht="20.05" customHeight="1">
      <c r="A53" t="s" s="8">
        <v>22</v>
      </c>
      <c r="B53" s="9">
        <v>21</v>
      </c>
      <c r="C53" t="s" s="10">
        <v>23</v>
      </c>
      <c r="D53" t="s" s="10">
        <v>24</v>
      </c>
      <c r="E53" t="s" s="10">
        <v>25</v>
      </c>
      <c r="F53" t="s" s="10">
        <v>26</v>
      </c>
      <c r="G53" t="s" s="10">
        <v>54</v>
      </c>
      <c r="H53" t="s" s="10">
        <v>43</v>
      </c>
      <c r="I53" t="s" s="10">
        <v>29</v>
      </c>
      <c r="J53" t="s" s="10">
        <v>37</v>
      </c>
      <c r="K53" t="s" s="10">
        <v>31</v>
      </c>
      <c r="L53" s="11">
        <v>5</v>
      </c>
      <c r="M53" s="11">
        <v>4</v>
      </c>
      <c r="N53" s="11">
        <v>3</v>
      </c>
      <c r="O53" s="11">
        <v>4</v>
      </c>
      <c r="P53" s="11">
        <v>5</v>
      </c>
      <c r="Q53" s="11">
        <v>2</v>
      </c>
      <c r="R53" s="11">
        <v>2</v>
      </c>
      <c r="S53" s="11">
        <v>2</v>
      </c>
      <c r="T53" s="11">
        <v>3</v>
      </c>
      <c r="U53" t="s" s="10">
        <v>78</v>
      </c>
    </row>
    <row r="54" ht="20.05" customHeight="1">
      <c r="A54" t="s" s="8">
        <v>22</v>
      </c>
      <c r="B54" s="9">
        <v>17</v>
      </c>
      <c r="C54" t="s" s="10">
        <v>23</v>
      </c>
      <c r="D54" t="s" s="10">
        <v>24</v>
      </c>
      <c r="E54" t="s" s="10">
        <v>79</v>
      </c>
      <c r="F54" t="s" s="10">
        <v>46</v>
      </c>
      <c r="G54" t="s" s="10">
        <v>40</v>
      </c>
      <c r="H54" t="s" s="10">
        <v>28</v>
      </c>
      <c r="I54" t="s" s="10">
        <v>29</v>
      </c>
      <c r="J54" t="s" s="10">
        <v>62</v>
      </c>
      <c r="K54" t="s" s="10">
        <v>47</v>
      </c>
      <c r="L54" s="11">
        <v>3</v>
      </c>
      <c r="M54" s="11">
        <v>5</v>
      </c>
      <c r="N54" s="11">
        <v>5</v>
      </c>
      <c r="O54" s="11">
        <v>1</v>
      </c>
      <c r="P54" s="11">
        <v>3</v>
      </c>
      <c r="Q54" s="11">
        <v>4</v>
      </c>
      <c r="R54" s="11">
        <v>4</v>
      </c>
      <c r="S54" s="11">
        <v>4</v>
      </c>
      <c r="T54" s="11">
        <v>5</v>
      </c>
      <c r="U54" t="s" s="10">
        <v>60</v>
      </c>
    </row>
    <row r="55" ht="20.05" customHeight="1">
      <c r="A55" t="s" s="8">
        <v>22</v>
      </c>
      <c r="B55" s="9">
        <v>18</v>
      </c>
      <c r="C55" t="s" s="10">
        <v>23</v>
      </c>
      <c r="D55" t="s" s="10">
        <v>24</v>
      </c>
      <c r="E55" t="s" s="10">
        <v>79</v>
      </c>
      <c r="F55" t="s" s="10">
        <v>46</v>
      </c>
      <c r="G55" t="s" s="10">
        <v>40</v>
      </c>
      <c r="H55" t="s" s="10">
        <v>28</v>
      </c>
      <c r="I55" t="s" s="10">
        <v>29</v>
      </c>
      <c r="J55" t="s" s="10">
        <v>62</v>
      </c>
      <c r="K55" t="s" s="10">
        <v>47</v>
      </c>
      <c r="L55" s="11">
        <v>5</v>
      </c>
      <c r="M55" s="11">
        <v>3</v>
      </c>
      <c r="N55" s="11">
        <v>4</v>
      </c>
      <c r="O55" s="11">
        <v>3</v>
      </c>
      <c r="P55" s="11">
        <v>5</v>
      </c>
      <c r="Q55" s="11">
        <v>3</v>
      </c>
      <c r="R55" s="11">
        <v>3</v>
      </c>
      <c r="S55" s="11">
        <v>3</v>
      </c>
      <c r="T55" s="11">
        <v>1</v>
      </c>
      <c r="U55" t="s" s="10">
        <v>72</v>
      </c>
    </row>
    <row r="56" ht="20.05" customHeight="1">
      <c r="A56" t="s" s="8">
        <v>22</v>
      </c>
      <c r="B56" s="9">
        <v>18</v>
      </c>
      <c r="C56" t="s" s="10">
        <v>23</v>
      </c>
      <c r="D56" t="s" s="10">
        <v>24</v>
      </c>
      <c r="E56" t="s" s="10">
        <v>79</v>
      </c>
      <c r="F56" t="s" s="10">
        <v>46</v>
      </c>
      <c r="G56" t="s" s="10">
        <v>40</v>
      </c>
      <c r="H56" t="s" s="10">
        <v>28</v>
      </c>
      <c r="I56" t="s" s="10">
        <v>29</v>
      </c>
      <c r="J56" t="s" s="10">
        <v>37</v>
      </c>
      <c r="K56" t="s" s="10">
        <v>31</v>
      </c>
      <c r="L56" s="11">
        <v>5</v>
      </c>
      <c r="M56" s="11">
        <v>5</v>
      </c>
      <c r="N56" s="11">
        <v>3</v>
      </c>
      <c r="O56" s="11">
        <v>2</v>
      </c>
      <c r="P56" s="11">
        <v>1</v>
      </c>
      <c r="Q56" s="11">
        <v>2</v>
      </c>
      <c r="R56" s="11">
        <v>4</v>
      </c>
      <c r="S56" s="11">
        <v>5</v>
      </c>
      <c r="T56" s="11">
        <v>2</v>
      </c>
      <c r="U56" t="s" s="10">
        <v>80</v>
      </c>
    </row>
    <row r="57" ht="20.05" customHeight="1">
      <c r="A57" t="s" s="8">
        <v>22</v>
      </c>
      <c r="B57" s="9">
        <v>22</v>
      </c>
      <c r="C57" t="s" s="10">
        <v>81</v>
      </c>
      <c r="D57" t="s" s="10">
        <v>24</v>
      </c>
      <c r="E57" t="s" s="10">
        <v>74</v>
      </c>
      <c r="F57" t="s" s="10">
        <v>75</v>
      </c>
      <c r="G57" t="s" s="10">
        <v>27</v>
      </c>
      <c r="H57" t="s" s="10">
        <v>28</v>
      </c>
      <c r="I57" t="s" s="10">
        <v>29</v>
      </c>
      <c r="J57" t="s" s="10">
        <v>37</v>
      </c>
      <c r="K57" t="s" s="10">
        <v>47</v>
      </c>
      <c r="L57" s="11">
        <v>4</v>
      </c>
      <c r="M57" s="11">
        <v>4</v>
      </c>
      <c r="N57" s="11">
        <v>3</v>
      </c>
      <c r="O57" s="11">
        <v>5</v>
      </c>
      <c r="P57" s="11">
        <v>1</v>
      </c>
      <c r="Q57" s="11">
        <v>3</v>
      </c>
      <c r="R57" s="11">
        <v>3</v>
      </c>
      <c r="S57" s="11">
        <v>4</v>
      </c>
      <c r="T57" s="11">
        <v>1</v>
      </c>
      <c r="U57" t="s" s="10">
        <v>82</v>
      </c>
    </row>
    <row r="58" ht="20.05" customHeight="1">
      <c r="A58" t="s" s="8">
        <v>22</v>
      </c>
      <c r="B58" s="9">
        <v>21</v>
      </c>
      <c r="C58" t="s" s="10">
        <v>23</v>
      </c>
      <c r="D58" t="s" s="10">
        <v>24</v>
      </c>
      <c r="E58" t="s" s="10">
        <v>25</v>
      </c>
      <c r="F58" t="s" s="10">
        <v>26</v>
      </c>
      <c r="G58" t="s" s="10">
        <v>40</v>
      </c>
      <c r="H58" t="s" s="10">
        <v>43</v>
      </c>
      <c r="I58" t="s" s="10">
        <v>45</v>
      </c>
      <c r="J58" t="s" s="10">
        <v>65</v>
      </c>
      <c r="K58" t="s" s="10">
        <v>31</v>
      </c>
      <c r="L58" s="11">
        <v>3</v>
      </c>
      <c r="M58" s="11">
        <v>4</v>
      </c>
      <c r="N58" s="11">
        <v>5</v>
      </c>
      <c r="O58" s="11">
        <v>3</v>
      </c>
      <c r="P58" s="11">
        <v>4</v>
      </c>
      <c r="Q58" s="11">
        <v>1</v>
      </c>
      <c r="R58" s="11">
        <v>1</v>
      </c>
      <c r="S58" s="11">
        <v>1</v>
      </c>
      <c r="T58" s="11">
        <v>1</v>
      </c>
      <c r="U58" t="s" s="10">
        <v>59</v>
      </c>
    </row>
    <row r="59" ht="20.05" customHeight="1">
      <c r="A59" t="s" s="8">
        <v>22</v>
      </c>
      <c r="B59" s="9">
        <v>20</v>
      </c>
      <c r="C59" t="s" s="10">
        <v>49</v>
      </c>
      <c r="D59" t="s" s="10">
        <v>24</v>
      </c>
      <c r="E59" t="s" s="10">
        <v>35</v>
      </c>
      <c r="F59" t="s" s="10">
        <v>36</v>
      </c>
      <c r="G59" t="s" s="10">
        <v>54</v>
      </c>
      <c r="H59" t="s" s="10">
        <v>28</v>
      </c>
      <c r="I59" t="s" s="10">
        <v>45</v>
      </c>
      <c r="J59" t="s" s="10">
        <v>65</v>
      </c>
      <c r="K59" t="s" s="10">
        <v>47</v>
      </c>
      <c r="L59" s="11">
        <v>4</v>
      </c>
      <c r="M59" s="11">
        <v>3</v>
      </c>
      <c r="N59" s="11">
        <v>5</v>
      </c>
      <c r="O59" s="11">
        <v>3</v>
      </c>
      <c r="P59" s="11">
        <v>3</v>
      </c>
      <c r="Q59" s="11">
        <v>4</v>
      </c>
      <c r="R59" s="11">
        <v>4</v>
      </c>
      <c r="S59" s="11">
        <v>4</v>
      </c>
      <c r="T59" s="11">
        <v>4</v>
      </c>
      <c r="U59" t="s" s="10">
        <v>60</v>
      </c>
    </row>
    <row r="60" ht="20.05" customHeight="1">
      <c r="A60" t="s" s="8">
        <v>22</v>
      </c>
      <c r="B60" s="9">
        <v>20</v>
      </c>
      <c r="C60" t="s" s="10">
        <v>23</v>
      </c>
      <c r="D60" t="s" s="10">
        <v>24</v>
      </c>
      <c r="E60" t="s" s="10">
        <v>25</v>
      </c>
      <c r="F60" t="s" s="10">
        <v>46</v>
      </c>
      <c r="G60" t="s" s="10">
        <v>40</v>
      </c>
      <c r="H60" t="s" s="10">
        <v>43</v>
      </c>
      <c r="I60" t="s" s="10">
        <v>29</v>
      </c>
      <c r="J60" t="s" s="10">
        <v>30</v>
      </c>
      <c r="K60" t="s" s="10">
        <v>31</v>
      </c>
      <c r="L60" s="11">
        <v>4</v>
      </c>
      <c r="M60" s="11">
        <v>4</v>
      </c>
      <c r="N60" s="11">
        <v>4</v>
      </c>
      <c r="O60" s="11">
        <v>5</v>
      </c>
      <c r="P60" s="11">
        <v>2</v>
      </c>
      <c r="Q60" s="11">
        <v>3</v>
      </c>
      <c r="R60" s="11">
        <v>2</v>
      </c>
      <c r="S60" s="11">
        <v>4</v>
      </c>
      <c r="T60" s="11">
        <v>2</v>
      </c>
      <c r="U60" t="s" s="10">
        <v>68</v>
      </c>
    </row>
    <row r="61" ht="20.05" customHeight="1">
      <c r="A61" t="s" s="8">
        <v>22</v>
      </c>
      <c r="B61" s="9">
        <v>20</v>
      </c>
      <c r="C61" t="s" s="10">
        <v>23</v>
      </c>
      <c r="D61" t="s" s="10">
        <v>24</v>
      </c>
      <c r="E61" t="s" s="10">
        <v>25</v>
      </c>
      <c r="F61" t="s" s="10">
        <v>26</v>
      </c>
      <c r="G61" t="s" s="10">
        <v>54</v>
      </c>
      <c r="H61" t="s" s="10">
        <v>28</v>
      </c>
      <c r="I61" t="s" s="10">
        <v>29</v>
      </c>
      <c r="J61" t="s" s="10">
        <v>65</v>
      </c>
      <c r="K61" t="s" s="10">
        <v>47</v>
      </c>
      <c r="L61" s="11">
        <v>5</v>
      </c>
      <c r="M61" s="11">
        <v>2</v>
      </c>
      <c r="N61" s="11">
        <v>2</v>
      </c>
      <c r="O61" s="11">
        <v>1</v>
      </c>
      <c r="P61" s="11">
        <v>3</v>
      </c>
      <c r="Q61" s="11">
        <v>1</v>
      </c>
      <c r="R61" s="11">
        <v>1</v>
      </c>
      <c r="S61" s="11">
        <v>1</v>
      </c>
      <c r="T61" s="11">
        <v>1</v>
      </c>
      <c r="U61" t="s" s="10">
        <v>59</v>
      </c>
    </row>
    <row r="62" ht="20.05" customHeight="1">
      <c r="A62" t="s" s="8">
        <v>22</v>
      </c>
      <c r="B62" s="9">
        <v>21</v>
      </c>
      <c r="C62" t="s" s="10">
        <v>39</v>
      </c>
      <c r="D62" t="s" s="10">
        <v>24</v>
      </c>
      <c r="E62" t="s" s="10">
        <v>25</v>
      </c>
      <c r="F62" t="s" s="10">
        <v>36</v>
      </c>
      <c r="G62" t="s" s="10">
        <v>69</v>
      </c>
      <c r="H62" t="s" s="10">
        <v>28</v>
      </c>
      <c r="I62" t="s" s="10">
        <v>29</v>
      </c>
      <c r="J62" t="s" s="10">
        <v>37</v>
      </c>
      <c r="K62" t="s" s="10">
        <v>47</v>
      </c>
      <c r="L62" s="11">
        <v>3</v>
      </c>
      <c r="M62" s="11">
        <v>5</v>
      </c>
      <c r="N62" s="11">
        <v>4</v>
      </c>
      <c r="O62" s="11">
        <v>1</v>
      </c>
      <c r="P62" s="11">
        <v>3</v>
      </c>
      <c r="Q62" s="11">
        <v>2</v>
      </c>
      <c r="R62" s="11">
        <v>2</v>
      </c>
      <c r="S62" s="11">
        <v>4</v>
      </c>
      <c r="T62" s="11">
        <v>4</v>
      </c>
      <c r="U62" t="s" s="10">
        <v>83</v>
      </c>
    </row>
    <row r="63" ht="20.05" customHeight="1">
      <c r="A63" t="s" s="8">
        <v>22</v>
      </c>
      <c r="B63" s="9">
        <v>21</v>
      </c>
      <c r="C63" t="s" s="10">
        <v>39</v>
      </c>
      <c r="D63" t="s" s="10">
        <v>24</v>
      </c>
      <c r="E63" t="s" s="10">
        <v>35</v>
      </c>
      <c r="F63" t="s" s="10">
        <v>36</v>
      </c>
      <c r="G63" t="s" s="10">
        <v>40</v>
      </c>
      <c r="H63" t="s" s="10">
        <v>28</v>
      </c>
      <c r="I63" t="s" s="10">
        <v>29</v>
      </c>
      <c r="J63" t="s" s="10">
        <v>65</v>
      </c>
      <c r="K63" t="s" s="10">
        <v>47</v>
      </c>
      <c r="L63" s="11">
        <v>4</v>
      </c>
      <c r="M63" s="11">
        <v>4</v>
      </c>
      <c r="N63" s="11">
        <v>4</v>
      </c>
      <c r="O63" s="11">
        <v>2</v>
      </c>
      <c r="P63" s="11">
        <v>4</v>
      </c>
      <c r="Q63" s="11">
        <v>2</v>
      </c>
      <c r="R63" s="11">
        <v>2</v>
      </c>
      <c r="S63" s="11">
        <v>2</v>
      </c>
      <c r="T63" s="11">
        <v>3</v>
      </c>
      <c r="U63" t="s" s="10">
        <v>60</v>
      </c>
    </row>
    <row r="64" ht="20.05" customHeight="1">
      <c r="A64" t="s" s="8">
        <v>22</v>
      </c>
      <c r="B64" s="9">
        <v>20</v>
      </c>
      <c r="C64" t="s" s="10">
        <v>49</v>
      </c>
      <c r="D64" t="s" s="10">
        <v>24</v>
      </c>
      <c r="E64" t="s" s="10">
        <v>35</v>
      </c>
      <c r="F64" t="s" s="10">
        <v>36</v>
      </c>
      <c r="G64" t="s" s="10">
        <v>27</v>
      </c>
      <c r="H64" t="s" s="10">
        <v>28</v>
      </c>
      <c r="I64" t="s" s="10">
        <v>29</v>
      </c>
      <c r="J64" t="s" s="10">
        <v>37</v>
      </c>
      <c r="K64" t="s" s="10">
        <v>31</v>
      </c>
      <c r="L64" s="11">
        <v>3</v>
      </c>
      <c r="M64" s="11">
        <v>4</v>
      </c>
      <c r="N64" s="11">
        <v>3</v>
      </c>
      <c r="O64" s="11">
        <v>4</v>
      </c>
      <c r="P64" s="11">
        <v>1</v>
      </c>
      <c r="Q64" s="11">
        <v>1</v>
      </c>
      <c r="R64" s="11">
        <v>2</v>
      </c>
      <c r="S64" s="11">
        <v>1</v>
      </c>
      <c r="T64" s="11">
        <v>3</v>
      </c>
      <c r="U64" t="s" s="10">
        <v>32</v>
      </c>
    </row>
    <row r="65" ht="20.05" customHeight="1">
      <c r="A65" t="s" s="8">
        <v>22</v>
      </c>
      <c r="B65" s="9">
        <v>20</v>
      </c>
      <c r="C65" t="s" s="10">
        <v>84</v>
      </c>
      <c r="D65" t="s" s="10">
        <v>24</v>
      </c>
      <c r="E65" t="s" s="10">
        <v>35</v>
      </c>
      <c r="F65" t="s" s="10">
        <v>36</v>
      </c>
      <c r="G65" t="s" s="10">
        <v>54</v>
      </c>
      <c r="H65" t="s" s="10">
        <v>28</v>
      </c>
      <c r="I65" t="s" s="10">
        <v>29</v>
      </c>
      <c r="J65" t="s" s="10">
        <v>62</v>
      </c>
      <c r="K65" t="s" s="10">
        <v>47</v>
      </c>
      <c r="L65" s="11">
        <v>5</v>
      </c>
      <c r="M65" s="11">
        <v>3</v>
      </c>
      <c r="N65" s="11">
        <v>4</v>
      </c>
      <c r="O65" s="11">
        <v>3</v>
      </c>
      <c r="P65" s="11">
        <v>2</v>
      </c>
      <c r="Q65" s="11">
        <v>4</v>
      </c>
      <c r="R65" s="11">
        <v>4</v>
      </c>
      <c r="S65" s="11">
        <v>4</v>
      </c>
      <c r="T65" s="11">
        <v>5</v>
      </c>
      <c r="U65" t="s" s="10">
        <v>85</v>
      </c>
    </row>
    <row r="66" ht="20.05" customHeight="1">
      <c r="A66" t="s" s="8">
        <v>44</v>
      </c>
      <c r="B66" s="9">
        <v>19</v>
      </c>
      <c r="C66" t="s" s="10">
        <v>23</v>
      </c>
      <c r="D66" t="s" s="10">
        <v>24</v>
      </c>
      <c r="E66" t="s" s="10">
        <v>35</v>
      </c>
      <c r="F66" t="s" s="10">
        <v>26</v>
      </c>
      <c r="G66" t="s" s="10">
        <v>27</v>
      </c>
      <c r="H66" t="s" s="10">
        <v>28</v>
      </c>
      <c r="I66" t="s" s="10">
        <v>29</v>
      </c>
      <c r="J66" t="s" s="10">
        <v>30</v>
      </c>
      <c r="K66" t="s" s="10">
        <v>47</v>
      </c>
      <c r="L66" s="11">
        <v>4</v>
      </c>
      <c r="M66" s="11">
        <v>3</v>
      </c>
      <c r="N66" s="11">
        <v>3</v>
      </c>
      <c r="O66" s="11">
        <v>3</v>
      </c>
      <c r="P66" s="11">
        <v>3</v>
      </c>
      <c r="Q66" s="11">
        <v>4</v>
      </c>
      <c r="R66" s="11">
        <v>4</v>
      </c>
      <c r="S66" s="11">
        <v>3</v>
      </c>
      <c r="T66" s="11">
        <v>2</v>
      </c>
      <c r="U66" t="s" s="10">
        <v>86</v>
      </c>
    </row>
    <row r="67" ht="20.05" customHeight="1">
      <c r="A67" t="s" s="8">
        <v>22</v>
      </c>
      <c r="B67" s="9">
        <v>20</v>
      </c>
      <c r="C67" t="s" s="10">
        <v>49</v>
      </c>
      <c r="D67" t="s" s="10">
        <v>24</v>
      </c>
      <c r="E67" t="s" s="10">
        <v>35</v>
      </c>
      <c r="F67" t="s" s="10">
        <v>36</v>
      </c>
      <c r="G67" t="s" s="10">
        <v>40</v>
      </c>
      <c r="H67" t="s" s="10">
        <v>28</v>
      </c>
      <c r="I67" t="s" s="10">
        <v>45</v>
      </c>
      <c r="J67" t="s" s="10">
        <v>37</v>
      </c>
      <c r="K67" t="s" s="10">
        <v>31</v>
      </c>
      <c r="L67" s="11">
        <v>3</v>
      </c>
      <c r="M67" s="11">
        <v>4</v>
      </c>
      <c r="N67" s="11">
        <v>4</v>
      </c>
      <c r="O67" s="11">
        <v>5</v>
      </c>
      <c r="P67" s="11">
        <v>3</v>
      </c>
      <c r="Q67" s="11">
        <v>5</v>
      </c>
      <c r="R67" s="11">
        <v>5</v>
      </c>
      <c r="S67" s="11">
        <v>5</v>
      </c>
      <c r="T67" s="11">
        <v>4</v>
      </c>
      <c r="U67" t="s" s="10">
        <v>76</v>
      </c>
    </row>
    <row r="68" ht="20.05" customHeight="1">
      <c r="A68" t="s" s="8">
        <v>22</v>
      </c>
      <c r="B68" s="9">
        <v>20</v>
      </c>
      <c r="C68" t="s" s="10">
        <v>84</v>
      </c>
      <c r="D68" t="s" s="10">
        <v>24</v>
      </c>
      <c r="E68" t="s" s="10">
        <v>35</v>
      </c>
      <c r="F68" t="s" s="10">
        <v>36</v>
      </c>
      <c r="G68" t="s" s="10">
        <v>54</v>
      </c>
      <c r="H68" t="s" s="10">
        <v>43</v>
      </c>
      <c r="I68" t="s" s="10">
        <v>29</v>
      </c>
      <c r="J68" t="s" s="10">
        <v>30</v>
      </c>
      <c r="K68" t="s" s="10">
        <v>47</v>
      </c>
      <c r="L68" s="11">
        <v>3</v>
      </c>
      <c r="M68" s="11">
        <v>3</v>
      </c>
      <c r="N68" s="11">
        <v>4</v>
      </c>
      <c r="O68" s="11">
        <v>5</v>
      </c>
      <c r="P68" s="11">
        <v>3</v>
      </c>
      <c r="Q68" s="11">
        <v>4</v>
      </c>
      <c r="R68" s="11">
        <v>4</v>
      </c>
      <c r="S68" s="11">
        <v>4</v>
      </c>
      <c r="T68" s="11">
        <v>4</v>
      </c>
      <c r="U68" t="s" s="10">
        <v>57</v>
      </c>
    </row>
    <row r="69" ht="20.05" customHeight="1">
      <c r="A69" t="s" s="8">
        <v>22</v>
      </c>
      <c r="B69" s="9">
        <v>20</v>
      </c>
      <c r="C69" t="s" s="10">
        <v>39</v>
      </c>
      <c r="D69" t="s" s="10">
        <v>24</v>
      </c>
      <c r="E69" t="s" s="10">
        <v>35</v>
      </c>
      <c r="F69" t="s" s="10">
        <v>36</v>
      </c>
      <c r="G69" t="s" s="10">
        <v>40</v>
      </c>
      <c r="H69" t="s" s="10">
        <v>28</v>
      </c>
      <c r="I69" t="s" s="10">
        <v>29</v>
      </c>
      <c r="J69" t="s" s="10">
        <v>37</v>
      </c>
      <c r="K69" t="s" s="10">
        <v>31</v>
      </c>
      <c r="L69" s="11">
        <v>4</v>
      </c>
      <c r="M69" s="11">
        <v>5</v>
      </c>
      <c r="N69" s="11">
        <v>5</v>
      </c>
      <c r="O69" s="11">
        <v>1</v>
      </c>
      <c r="P69" s="11">
        <v>5</v>
      </c>
      <c r="Q69" s="11">
        <v>3</v>
      </c>
      <c r="R69" s="11">
        <v>4</v>
      </c>
      <c r="S69" s="11">
        <v>1</v>
      </c>
      <c r="T69" s="11">
        <v>1</v>
      </c>
      <c r="U69" t="s" s="10">
        <v>87</v>
      </c>
    </row>
    <row r="70" ht="20.05" customHeight="1">
      <c r="A70" t="s" s="8">
        <v>22</v>
      </c>
      <c r="B70" s="9">
        <v>20</v>
      </c>
      <c r="C70" t="s" s="10">
        <v>39</v>
      </c>
      <c r="D70" t="s" s="10">
        <v>24</v>
      </c>
      <c r="E70" t="s" s="10">
        <v>35</v>
      </c>
      <c r="F70" t="s" s="10">
        <v>36</v>
      </c>
      <c r="G70" t="s" s="10">
        <v>54</v>
      </c>
      <c r="H70" t="s" s="10">
        <v>43</v>
      </c>
      <c r="I70" t="s" s="10">
        <v>29</v>
      </c>
      <c r="J70" t="s" s="10">
        <v>30</v>
      </c>
      <c r="K70" t="s" s="10">
        <v>31</v>
      </c>
      <c r="L70" s="11">
        <v>4</v>
      </c>
      <c r="M70" s="11">
        <v>5</v>
      </c>
      <c r="N70" s="11">
        <v>5</v>
      </c>
      <c r="O70" s="11">
        <v>3</v>
      </c>
      <c r="P70" s="11">
        <v>3</v>
      </c>
      <c r="Q70" s="11">
        <v>2</v>
      </c>
      <c r="R70" s="11">
        <v>2</v>
      </c>
      <c r="S70" s="11">
        <v>3</v>
      </c>
      <c r="T70" s="11">
        <v>3</v>
      </c>
      <c r="U70" t="s" s="10">
        <v>78</v>
      </c>
    </row>
    <row r="71" ht="20.05" customHeight="1">
      <c r="A71" t="s" s="8">
        <v>22</v>
      </c>
      <c r="B71" s="9">
        <v>20</v>
      </c>
      <c r="C71" t="s" s="10">
        <v>39</v>
      </c>
      <c r="D71" t="s" s="10">
        <v>24</v>
      </c>
      <c r="E71" t="s" s="10">
        <v>35</v>
      </c>
      <c r="F71" t="s" s="10">
        <v>36</v>
      </c>
      <c r="G71" t="s" s="10">
        <v>40</v>
      </c>
      <c r="H71" t="s" s="10">
        <v>43</v>
      </c>
      <c r="I71" t="s" s="10">
        <v>29</v>
      </c>
      <c r="J71" t="s" s="10">
        <v>62</v>
      </c>
      <c r="K71" t="s" s="10">
        <v>31</v>
      </c>
      <c r="L71" s="11">
        <v>4</v>
      </c>
      <c r="M71" s="11">
        <v>5</v>
      </c>
      <c r="N71" s="11">
        <v>5</v>
      </c>
      <c r="O71" s="11">
        <v>5</v>
      </c>
      <c r="P71" s="11">
        <v>4</v>
      </c>
      <c r="Q71" s="11">
        <v>3</v>
      </c>
      <c r="R71" s="11">
        <v>4</v>
      </c>
      <c r="S71" s="11">
        <v>2</v>
      </c>
      <c r="T71" s="11">
        <v>3</v>
      </c>
      <c r="U71" t="s" s="10">
        <v>88</v>
      </c>
    </row>
    <row r="72" ht="20.05" customHeight="1">
      <c r="A72" t="s" s="8">
        <v>22</v>
      </c>
      <c r="B72" s="9">
        <v>19</v>
      </c>
      <c r="C72" t="s" s="10">
        <v>89</v>
      </c>
      <c r="D72" t="s" s="10">
        <v>24</v>
      </c>
      <c r="E72" t="s" s="10">
        <v>35</v>
      </c>
      <c r="F72" t="s" s="10">
        <v>36</v>
      </c>
      <c r="G72" t="s" s="10">
        <v>40</v>
      </c>
      <c r="H72" t="s" s="10">
        <v>28</v>
      </c>
      <c r="I72" t="s" s="10">
        <v>45</v>
      </c>
      <c r="J72" t="s" s="10">
        <v>65</v>
      </c>
      <c r="K72" t="s" s="10">
        <v>47</v>
      </c>
      <c r="L72" s="11">
        <v>3</v>
      </c>
      <c r="M72" s="11">
        <v>2</v>
      </c>
      <c r="N72" s="11">
        <v>4</v>
      </c>
      <c r="O72" s="11">
        <v>4</v>
      </c>
      <c r="P72" s="11">
        <v>4</v>
      </c>
      <c r="Q72" s="11">
        <v>1</v>
      </c>
      <c r="R72" s="11">
        <v>1</v>
      </c>
      <c r="S72" s="11">
        <v>3</v>
      </c>
      <c r="T72" s="11">
        <v>3</v>
      </c>
      <c r="U72" t="s" s="10">
        <v>60</v>
      </c>
    </row>
    <row r="73" ht="20.05" customHeight="1">
      <c r="A73" t="s" s="8">
        <v>22</v>
      </c>
      <c r="B73" s="9">
        <v>22</v>
      </c>
      <c r="C73" t="s" s="10">
        <v>33</v>
      </c>
      <c r="D73" t="s" s="10">
        <v>24</v>
      </c>
      <c r="E73" t="s" s="10">
        <v>35</v>
      </c>
      <c r="F73" t="s" s="10">
        <v>36</v>
      </c>
      <c r="G73" t="s" s="10">
        <v>40</v>
      </c>
      <c r="H73" t="s" s="10">
        <v>28</v>
      </c>
      <c r="I73" t="s" s="10">
        <v>29</v>
      </c>
      <c r="J73" t="s" s="10">
        <v>30</v>
      </c>
      <c r="K73" t="s" s="10">
        <v>31</v>
      </c>
      <c r="L73" s="11">
        <v>4</v>
      </c>
      <c r="M73" s="11">
        <v>4</v>
      </c>
      <c r="N73" s="11">
        <v>5</v>
      </c>
      <c r="O73" s="11">
        <v>4</v>
      </c>
      <c r="P73" s="11">
        <v>3</v>
      </c>
      <c r="Q73" s="11">
        <v>4</v>
      </c>
      <c r="R73" s="11">
        <v>4</v>
      </c>
      <c r="S73" s="11">
        <v>4</v>
      </c>
      <c r="T73" s="11">
        <v>5</v>
      </c>
      <c r="U73" t="s" s="10">
        <v>56</v>
      </c>
    </row>
    <row r="74" ht="20.05" customHeight="1">
      <c r="A74" t="s" s="8">
        <v>22</v>
      </c>
      <c r="B74" s="9">
        <v>20</v>
      </c>
      <c r="C74" t="s" s="10">
        <v>33</v>
      </c>
      <c r="D74" t="s" s="10">
        <v>24</v>
      </c>
      <c r="E74" t="s" s="10">
        <v>35</v>
      </c>
      <c r="F74" t="s" s="10">
        <v>36</v>
      </c>
      <c r="G74" t="s" s="10">
        <v>27</v>
      </c>
      <c r="H74" t="s" s="10">
        <v>28</v>
      </c>
      <c r="I74" t="s" s="10">
        <v>29</v>
      </c>
      <c r="J74" t="s" s="10">
        <v>62</v>
      </c>
      <c r="K74" t="s" s="10">
        <v>47</v>
      </c>
      <c r="L74" s="11">
        <v>4</v>
      </c>
      <c r="M74" s="11">
        <v>2</v>
      </c>
      <c r="N74" s="11">
        <v>3</v>
      </c>
      <c r="O74" s="11">
        <v>4</v>
      </c>
      <c r="P74" s="11">
        <v>2</v>
      </c>
      <c r="Q74" s="11">
        <v>3</v>
      </c>
      <c r="R74" s="11">
        <v>3</v>
      </c>
      <c r="S74" s="11">
        <v>4</v>
      </c>
      <c r="T74" s="11">
        <v>3</v>
      </c>
      <c r="U74" t="s" s="10">
        <v>90</v>
      </c>
    </row>
    <row r="75" ht="20.05" customHeight="1">
      <c r="A75" t="s" s="8">
        <v>44</v>
      </c>
      <c r="B75" s="9">
        <v>20</v>
      </c>
      <c r="C75" t="s" s="10">
        <v>33</v>
      </c>
      <c r="D75" t="s" s="10">
        <v>24</v>
      </c>
      <c r="E75" t="s" s="10">
        <v>35</v>
      </c>
      <c r="F75" t="s" s="10">
        <v>36</v>
      </c>
      <c r="G75" t="s" s="10">
        <v>54</v>
      </c>
      <c r="H75" t="s" s="10">
        <v>28</v>
      </c>
      <c r="I75" t="s" s="10">
        <v>29</v>
      </c>
      <c r="J75" t="s" s="10">
        <v>30</v>
      </c>
      <c r="K75" t="s" s="10">
        <v>31</v>
      </c>
      <c r="L75" s="11">
        <v>5</v>
      </c>
      <c r="M75" s="11">
        <v>4</v>
      </c>
      <c r="N75" s="11">
        <v>5</v>
      </c>
      <c r="O75" s="11">
        <v>4</v>
      </c>
      <c r="P75" s="11">
        <v>1</v>
      </c>
      <c r="Q75" s="11">
        <v>4</v>
      </c>
      <c r="R75" s="11">
        <v>5</v>
      </c>
      <c r="S75" s="11">
        <v>5</v>
      </c>
      <c r="T75" s="11">
        <v>4</v>
      </c>
      <c r="U75" t="s" s="10">
        <v>38</v>
      </c>
    </row>
    <row r="76" ht="20.05" customHeight="1">
      <c r="A76" t="s" s="8">
        <v>44</v>
      </c>
      <c r="B76" s="9">
        <v>19</v>
      </c>
      <c r="C76" t="s" s="10">
        <v>33</v>
      </c>
      <c r="D76" t="s" s="10">
        <v>24</v>
      </c>
      <c r="E76" t="s" s="10">
        <v>35</v>
      </c>
      <c r="F76" t="s" s="10">
        <v>36</v>
      </c>
      <c r="G76" t="s" s="10">
        <v>27</v>
      </c>
      <c r="H76" t="s" s="10">
        <v>43</v>
      </c>
      <c r="I76" t="s" s="10">
        <v>29</v>
      </c>
      <c r="J76" t="s" s="10">
        <v>30</v>
      </c>
      <c r="K76" t="s" s="10">
        <v>31</v>
      </c>
      <c r="L76" s="11">
        <v>3</v>
      </c>
      <c r="M76" s="11">
        <v>5</v>
      </c>
      <c r="N76" s="11">
        <v>5</v>
      </c>
      <c r="O76" s="11">
        <v>3</v>
      </c>
      <c r="P76" s="11">
        <v>3</v>
      </c>
      <c r="Q76" s="11">
        <v>5</v>
      </c>
      <c r="R76" s="11">
        <v>5</v>
      </c>
      <c r="S76" s="11">
        <v>3</v>
      </c>
      <c r="T76" s="11">
        <v>5</v>
      </c>
      <c r="U76" t="s" s="10">
        <v>68</v>
      </c>
    </row>
    <row r="77" ht="20.05" customHeight="1">
      <c r="A77" t="s" s="8">
        <v>22</v>
      </c>
      <c r="B77" s="9">
        <v>21</v>
      </c>
      <c r="C77" t="s" s="10">
        <v>23</v>
      </c>
      <c r="D77" t="s" s="10">
        <v>24</v>
      </c>
      <c r="E77" t="s" s="10">
        <v>25</v>
      </c>
      <c r="F77" t="s" s="10">
        <v>46</v>
      </c>
      <c r="G77" t="s" s="10">
        <v>54</v>
      </c>
      <c r="H77" t="s" s="10">
        <v>28</v>
      </c>
      <c r="I77" t="s" s="10">
        <v>29</v>
      </c>
      <c r="J77" t="s" s="10">
        <v>62</v>
      </c>
      <c r="K77" t="s" s="10">
        <v>47</v>
      </c>
      <c r="L77" s="11">
        <v>5</v>
      </c>
      <c r="M77" s="11">
        <v>3</v>
      </c>
      <c r="N77" s="11">
        <v>3</v>
      </c>
      <c r="O77" s="11">
        <v>2</v>
      </c>
      <c r="P77" s="11">
        <v>4</v>
      </c>
      <c r="Q77" s="11">
        <v>1</v>
      </c>
      <c r="R77" s="11">
        <v>1</v>
      </c>
      <c r="S77" s="11">
        <v>2</v>
      </c>
      <c r="T77" s="11">
        <v>2</v>
      </c>
      <c r="U77" t="s" s="10">
        <v>59</v>
      </c>
    </row>
    <row r="78" ht="20.05" customHeight="1">
      <c r="A78" t="s" s="8">
        <v>22</v>
      </c>
      <c r="B78" s="9">
        <v>26</v>
      </c>
      <c r="C78" t="s" s="10">
        <v>91</v>
      </c>
      <c r="D78" t="s" s="10">
        <v>24</v>
      </c>
      <c r="E78" t="s" s="10">
        <v>25</v>
      </c>
      <c r="F78" t="s" s="10">
        <v>75</v>
      </c>
      <c r="G78" t="s" s="10">
        <v>54</v>
      </c>
      <c r="H78" t="s" s="10">
        <v>28</v>
      </c>
      <c r="I78" t="s" s="10">
        <v>45</v>
      </c>
      <c r="J78" t="s" s="10">
        <v>37</v>
      </c>
      <c r="K78" t="s" s="10">
        <v>47</v>
      </c>
      <c r="L78" s="11">
        <v>5</v>
      </c>
      <c r="M78" s="11">
        <v>5</v>
      </c>
      <c r="N78" s="11">
        <v>1</v>
      </c>
      <c r="O78" s="11">
        <v>5</v>
      </c>
      <c r="P78" s="11">
        <v>1</v>
      </c>
      <c r="Q78" s="11">
        <v>5</v>
      </c>
      <c r="R78" s="11">
        <v>5</v>
      </c>
      <c r="S78" s="11">
        <v>3</v>
      </c>
      <c r="T78" s="11">
        <v>5</v>
      </c>
      <c r="U78" t="s" s="10">
        <v>92</v>
      </c>
    </row>
    <row r="79" ht="20.05" customHeight="1">
      <c r="A79" t="s" s="8">
        <v>44</v>
      </c>
      <c r="B79" s="9">
        <v>19</v>
      </c>
      <c r="C79" t="s" s="10">
        <v>33</v>
      </c>
      <c r="D79" t="s" s="10">
        <v>24</v>
      </c>
      <c r="E79" t="s" s="10">
        <v>35</v>
      </c>
      <c r="F79" t="s" s="10">
        <v>36</v>
      </c>
      <c r="G79" t="s" s="10">
        <v>40</v>
      </c>
      <c r="H79" t="s" s="10">
        <v>28</v>
      </c>
      <c r="I79" t="s" s="10">
        <v>45</v>
      </c>
      <c r="J79" t="s" s="10">
        <v>30</v>
      </c>
      <c r="K79" t="s" s="10">
        <v>31</v>
      </c>
      <c r="L79" s="11">
        <v>3</v>
      </c>
      <c r="M79" s="11">
        <v>5</v>
      </c>
      <c r="N79" s="11">
        <v>5</v>
      </c>
      <c r="O79" s="11">
        <v>5</v>
      </c>
      <c r="P79" s="11">
        <v>3</v>
      </c>
      <c r="Q79" s="11">
        <v>4</v>
      </c>
      <c r="R79" s="11">
        <v>3</v>
      </c>
      <c r="S79" s="11">
        <v>3</v>
      </c>
      <c r="T79" s="11">
        <v>4</v>
      </c>
      <c r="U79" t="s" s="10">
        <v>88</v>
      </c>
    </row>
    <row r="80" ht="20.05" customHeight="1">
      <c r="A80" t="s" s="8">
        <v>22</v>
      </c>
      <c r="B80" s="9">
        <v>22</v>
      </c>
      <c r="C80" t="s" s="10">
        <v>23</v>
      </c>
      <c r="D80" t="s" s="10">
        <v>24</v>
      </c>
      <c r="E80" t="s" s="10">
        <v>79</v>
      </c>
      <c r="F80" t="s" s="10">
        <v>75</v>
      </c>
      <c r="G80" t="s" s="10">
        <v>27</v>
      </c>
      <c r="H80" t="s" s="10">
        <v>28</v>
      </c>
      <c r="I80" t="s" s="10">
        <v>29</v>
      </c>
      <c r="J80" t="s" s="10">
        <v>65</v>
      </c>
      <c r="K80" t="s" s="10">
        <v>31</v>
      </c>
      <c r="L80" s="11">
        <v>5</v>
      </c>
      <c r="M80" s="11">
        <v>3</v>
      </c>
      <c r="N80" s="11">
        <v>3</v>
      </c>
      <c r="O80" s="11">
        <v>3</v>
      </c>
      <c r="P80" s="11">
        <v>4</v>
      </c>
      <c r="Q80" s="11">
        <v>2</v>
      </c>
      <c r="R80" s="11">
        <v>2</v>
      </c>
      <c r="S80" s="11">
        <v>2</v>
      </c>
      <c r="T80" s="11">
        <v>4</v>
      </c>
      <c r="U80" t="s" s="10">
        <v>93</v>
      </c>
    </row>
    <row r="81" ht="20.05" customHeight="1">
      <c r="A81" t="s" s="8">
        <v>22</v>
      </c>
      <c r="B81" s="9">
        <v>22</v>
      </c>
      <c r="C81" t="s" s="10">
        <v>23</v>
      </c>
      <c r="D81" t="s" s="10">
        <v>24</v>
      </c>
      <c r="E81" t="s" s="10">
        <v>79</v>
      </c>
      <c r="F81" t="s" s="10">
        <v>75</v>
      </c>
      <c r="G81" t="s" s="10">
        <v>27</v>
      </c>
      <c r="H81" t="s" s="10">
        <v>28</v>
      </c>
      <c r="I81" t="s" s="10">
        <v>45</v>
      </c>
      <c r="J81" t="s" s="10">
        <v>30</v>
      </c>
      <c r="K81" t="s" s="10">
        <v>31</v>
      </c>
      <c r="L81" s="11">
        <v>5</v>
      </c>
      <c r="M81" s="11">
        <v>4</v>
      </c>
      <c r="N81" s="11">
        <v>2</v>
      </c>
      <c r="O81" s="11">
        <v>5</v>
      </c>
      <c r="P81" s="11">
        <v>1</v>
      </c>
      <c r="Q81" s="11">
        <v>5</v>
      </c>
      <c r="R81" s="11">
        <v>5</v>
      </c>
      <c r="S81" s="11">
        <v>5</v>
      </c>
      <c r="T81" s="11">
        <v>3</v>
      </c>
      <c r="U81" t="s" s="10">
        <v>42</v>
      </c>
    </row>
    <row r="82" ht="20.05" customHeight="1">
      <c r="A82" t="s" s="8">
        <v>44</v>
      </c>
      <c r="B82" s="9">
        <v>21</v>
      </c>
      <c r="C82" t="s" s="10">
        <v>23</v>
      </c>
      <c r="D82" t="s" s="10">
        <v>24</v>
      </c>
      <c r="E82" t="s" s="10">
        <v>79</v>
      </c>
      <c r="F82" t="s" s="10">
        <v>75</v>
      </c>
      <c r="G82" t="s" s="10">
        <v>54</v>
      </c>
      <c r="H82" t="s" s="10">
        <v>28</v>
      </c>
      <c r="I82" t="s" s="10">
        <v>45</v>
      </c>
      <c r="J82" t="s" s="10">
        <v>30</v>
      </c>
      <c r="K82" t="s" s="10">
        <v>47</v>
      </c>
      <c r="L82" s="11">
        <v>3</v>
      </c>
      <c r="M82" s="11">
        <v>3</v>
      </c>
      <c r="N82" s="11">
        <v>3</v>
      </c>
      <c r="O82" s="11">
        <v>3</v>
      </c>
      <c r="P82" s="11">
        <v>3</v>
      </c>
      <c r="Q82" s="11">
        <v>5</v>
      </c>
      <c r="R82" s="11">
        <v>5</v>
      </c>
      <c r="S82" s="11">
        <v>5</v>
      </c>
      <c r="T82" s="11">
        <v>1</v>
      </c>
      <c r="U82" t="s" s="10">
        <v>68</v>
      </c>
    </row>
    <row r="83" ht="20.05" customHeight="1">
      <c r="A83" t="s" s="8">
        <v>44</v>
      </c>
      <c r="B83" s="9">
        <v>21</v>
      </c>
      <c r="C83" t="s" s="10">
        <v>23</v>
      </c>
      <c r="D83" t="s" s="10">
        <v>24</v>
      </c>
      <c r="E83" t="s" s="10">
        <v>79</v>
      </c>
      <c r="F83" t="s" s="10">
        <v>75</v>
      </c>
      <c r="G83" t="s" s="10">
        <v>27</v>
      </c>
      <c r="H83" t="s" s="10">
        <v>28</v>
      </c>
      <c r="I83" t="s" s="10">
        <v>29</v>
      </c>
      <c r="J83" t="s" s="10">
        <v>30</v>
      </c>
      <c r="K83" t="s" s="10">
        <v>47</v>
      </c>
      <c r="L83" s="11">
        <v>3</v>
      </c>
      <c r="M83" s="11">
        <v>4</v>
      </c>
      <c r="N83" s="11">
        <v>4</v>
      </c>
      <c r="O83" s="11">
        <v>3</v>
      </c>
      <c r="P83" s="11">
        <v>4</v>
      </c>
      <c r="Q83" s="11">
        <v>4</v>
      </c>
      <c r="R83" s="11">
        <v>4</v>
      </c>
      <c r="S83" s="11">
        <v>2</v>
      </c>
      <c r="T83" s="11">
        <v>4</v>
      </c>
      <c r="U83" t="s" s="10">
        <v>94</v>
      </c>
    </row>
    <row r="84" ht="20.05" customHeight="1">
      <c r="A84" t="s" s="8">
        <v>22</v>
      </c>
      <c r="B84" s="9">
        <v>22</v>
      </c>
      <c r="C84" t="s" s="10">
        <v>23</v>
      </c>
      <c r="D84" t="s" s="10">
        <v>24</v>
      </c>
      <c r="E84" t="s" s="10">
        <v>79</v>
      </c>
      <c r="F84" t="s" s="10">
        <v>75</v>
      </c>
      <c r="G84" t="s" s="10">
        <v>40</v>
      </c>
      <c r="H84" t="s" s="10">
        <v>28</v>
      </c>
      <c r="I84" t="s" s="10">
        <v>29</v>
      </c>
      <c r="J84" t="s" s="10">
        <v>30</v>
      </c>
      <c r="K84" t="s" s="10">
        <v>47</v>
      </c>
      <c r="L84" s="11">
        <v>1</v>
      </c>
      <c r="M84" s="11">
        <v>2</v>
      </c>
      <c r="N84" s="11">
        <v>2</v>
      </c>
      <c r="O84" s="11">
        <v>1</v>
      </c>
      <c r="P84" s="11">
        <v>2</v>
      </c>
      <c r="Q84" s="11">
        <v>2</v>
      </c>
      <c r="R84" s="11">
        <v>2</v>
      </c>
      <c r="S84" s="11">
        <v>5</v>
      </c>
      <c r="T84" s="11">
        <v>2</v>
      </c>
      <c r="U84" t="s" s="10">
        <v>56</v>
      </c>
    </row>
    <row r="85" ht="20.05" customHeight="1">
      <c r="A85" t="s" s="8">
        <v>22</v>
      </c>
      <c r="B85" s="9">
        <v>22</v>
      </c>
      <c r="C85" t="s" s="10">
        <v>23</v>
      </c>
      <c r="D85" t="s" s="10">
        <v>24</v>
      </c>
      <c r="E85" t="s" s="10">
        <v>79</v>
      </c>
      <c r="F85" t="s" s="10">
        <v>75</v>
      </c>
      <c r="G85" t="s" s="10">
        <v>27</v>
      </c>
      <c r="H85" t="s" s="10">
        <v>43</v>
      </c>
      <c r="I85" t="s" s="10">
        <v>29</v>
      </c>
      <c r="J85" t="s" s="10">
        <v>30</v>
      </c>
      <c r="K85" t="s" s="10">
        <v>47</v>
      </c>
      <c r="L85" s="11">
        <v>4</v>
      </c>
      <c r="M85" s="11">
        <v>3</v>
      </c>
      <c r="N85" s="11">
        <v>1</v>
      </c>
      <c r="O85" s="11">
        <v>4</v>
      </c>
      <c r="P85" s="11">
        <v>4</v>
      </c>
      <c r="Q85" s="11">
        <v>2</v>
      </c>
      <c r="R85" s="11">
        <v>3</v>
      </c>
      <c r="S85" s="11">
        <v>1</v>
      </c>
      <c r="T85" s="11">
        <v>2</v>
      </c>
      <c r="U85" t="s" s="10">
        <v>95</v>
      </c>
    </row>
    <row r="86" ht="20.05" customHeight="1">
      <c r="A86" t="s" s="8">
        <v>44</v>
      </c>
      <c r="B86" s="9">
        <v>22</v>
      </c>
      <c r="C86" t="s" s="10">
        <v>49</v>
      </c>
      <c r="D86" t="s" s="10">
        <v>24</v>
      </c>
      <c r="E86" t="s" s="10">
        <v>74</v>
      </c>
      <c r="F86" t="s" s="10">
        <v>75</v>
      </c>
      <c r="G86" t="s" s="10">
        <v>54</v>
      </c>
      <c r="H86" t="s" s="10">
        <v>28</v>
      </c>
      <c r="I86" t="s" s="10">
        <v>45</v>
      </c>
      <c r="J86" t="s" s="10">
        <v>30</v>
      </c>
      <c r="K86" t="s" s="10">
        <v>41</v>
      </c>
      <c r="L86" s="11">
        <v>5</v>
      </c>
      <c r="M86" s="11">
        <v>5</v>
      </c>
      <c r="N86" s="11">
        <v>5</v>
      </c>
      <c r="O86" s="11">
        <v>5</v>
      </c>
      <c r="P86" s="11">
        <v>1</v>
      </c>
      <c r="Q86" s="11">
        <v>5</v>
      </c>
      <c r="R86" s="11">
        <v>5</v>
      </c>
      <c r="S86" s="11">
        <v>5</v>
      </c>
      <c r="T86" s="11">
        <v>5</v>
      </c>
      <c r="U86" t="s" s="10">
        <v>96</v>
      </c>
    </row>
    <row r="87" ht="20.05" customHeight="1">
      <c r="A87" t="s" s="8">
        <v>22</v>
      </c>
      <c r="B87" s="9">
        <v>21</v>
      </c>
      <c r="C87" t="s" s="10">
        <v>23</v>
      </c>
      <c r="D87" t="s" s="10">
        <v>24</v>
      </c>
      <c r="E87" t="s" s="10">
        <v>25</v>
      </c>
      <c r="F87" t="s" s="10">
        <v>26</v>
      </c>
      <c r="G87" t="s" s="10">
        <v>69</v>
      </c>
      <c r="H87" t="s" s="10">
        <v>28</v>
      </c>
      <c r="I87" t="s" s="10">
        <v>29</v>
      </c>
      <c r="J87" t="s" s="10">
        <v>30</v>
      </c>
      <c r="K87" t="s" s="10">
        <v>31</v>
      </c>
      <c r="L87" s="11">
        <v>5</v>
      </c>
      <c r="M87" s="11">
        <v>4</v>
      </c>
      <c r="N87" s="11">
        <v>2</v>
      </c>
      <c r="O87" s="11">
        <v>4</v>
      </c>
      <c r="P87" s="11">
        <v>3</v>
      </c>
      <c r="Q87" s="11">
        <v>1</v>
      </c>
      <c r="R87" s="11">
        <v>2</v>
      </c>
      <c r="S87" s="11">
        <v>1</v>
      </c>
      <c r="T87" s="11">
        <v>1</v>
      </c>
      <c r="U87" t="s" s="10">
        <v>85</v>
      </c>
    </row>
    <row r="88" ht="20.05" customHeight="1">
      <c r="A88" t="s" s="8">
        <v>22</v>
      </c>
      <c r="B88" s="9">
        <v>22</v>
      </c>
      <c r="C88" t="s" s="10">
        <v>23</v>
      </c>
      <c r="D88" t="s" s="10">
        <v>24</v>
      </c>
      <c r="E88" t="s" s="10">
        <v>25</v>
      </c>
      <c r="F88" t="s" s="10">
        <v>26</v>
      </c>
      <c r="G88" t="s" s="10">
        <v>40</v>
      </c>
      <c r="H88" t="s" s="10">
        <v>28</v>
      </c>
      <c r="I88" t="s" s="10">
        <v>29</v>
      </c>
      <c r="J88" t="s" s="10">
        <v>30</v>
      </c>
      <c r="K88" t="s" s="10">
        <v>31</v>
      </c>
      <c r="L88" s="11">
        <v>3</v>
      </c>
      <c r="M88" s="11">
        <v>3</v>
      </c>
      <c r="N88" s="11">
        <v>3</v>
      </c>
      <c r="O88" s="11">
        <v>3</v>
      </c>
      <c r="P88" s="11">
        <v>2</v>
      </c>
      <c r="Q88" s="11">
        <v>3</v>
      </c>
      <c r="R88" s="11">
        <v>4</v>
      </c>
      <c r="S88" s="11">
        <v>4</v>
      </c>
      <c r="T88" s="11">
        <v>5</v>
      </c>
      <c r="U88" t="s" s="10">
        <v>68</v>
      </c>
    </row>
    <row r="89" ht="20.05" customHeight="1">
      <c r="A89" t="s" s="8">
        <v>44</v>
      </c>
      <c r="B89" s="9">
        <v>19</v>
      </c>
      <c r="C89" t="s" s="10">
        <v>23</v>
      </c>
      <c r="D89" t="s" s="10">
        <v>24</v>
      </c>
      <c r="E89" t="s" s="10">
        <v>25</v>
      </c>
      <c r="F89" t="s" s="10">
        <v>26</v>
      </c>
      <c r="G89" t="s" s="10">
        <v>54</v>
      </c>
      <c r="H89" t="s" s="10">
        <v>43</v>
      </c>
      <c r="I89" t="s" s="10">
        <v>29</v>
      </c>
      <c r="J89" t="s" s="10">
        <v>65</v>
      </c>
      <c r="K89" t="s" s="10">
        <v>31</v>
      </c>
      <c r="L89" s="11">
        <v>4</v>
      </c>
      <c r="M89" s="11">
        <v>4</v>
      </c>
      <c r="N89" s="11">
        <v>4</v>
      </c>
      <c r="O89" s="11">
        <v>3</v>
      </c>
      <c r="P89" s="11">
        <v>4</v>
      </c>
      <c r="Q89" s="11">
        <v>2</v>
      </c>
      <c r="R89" s="11">
        <v>2</v>
      </c>
      <c r="S89" s="11">
        <v>1</v>
      </c>
      <c r="T89" s="11">
        <v>3</v>
      </c>
      <c r="U89" t="s" s="10">
        <v>51</v>
      </c>
    </row>
  </sheetData>
  <mergeCells count="1">
    <mergeCell ref="A1: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C123"/>
  <sheetViews>
    <sheetView workbookViewId="0" showGridLines="0" defaultGridColor="1"/>
  </sheetViews>
  <sheetFormatPr defaultColWidth="8.33333" defaultRowHeight="19.9" customHeight="1" outlineLevelRow="0" outlineLevelCol="0"/>
  <cols>
    <col min="1" max="1" width="6.57812" style="12" customWidth="1"/>
    <col min="2" max="2" width="10.5547" style="12" customWidth="1"/>
    <col min="3" max="3" width="17.2266" style="12" customWidth="1"/>
    <col min="4" max="4" width="12.5781" style="12" customWidth="1"/>
    <col min="5" max="5" width="15.8516" style="12" customWidth="1"/>
    <col min="6" max="6" width="16.7266" style="12" customWidth="1"/>
    <col min="7" max="7" width="16.5" style="12" customWidth="1"/>
    <col min="8" max="8" width="10.3516" style="12" customWidth="1"/>
    <col min="9" max="9" width="7.17188" style="12" customWidth="1"/>
    <col min="10" max="10" width="8.17188" style="12" customWidth="1"/>
    <col min="11" max="11" width="14.6719" style="12" customWidth="1"/>
    <col min="12" max="12" width="16.5781" style="12" customWidth="1"/>
    <col min="13" max="13" width="26.4062" style="12" customWidth="1"/>
    <col min="14" max="14" width="16.2344" style="12" customWidth="1"/>
    <col min="15" max="22" width="16.3516" style="21" customWidth="1"/>
    <col min="23" max="29" width="16.3516" style="56" customWidth="1"/>
    <col min="30" max="16384" width="8.35156" style="5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t="s" s="13">
        <v>97</v>
      </c>
      <c r="B2" t="s" s="14">
        <v>7</v>
      </c>
      <c r="C2" t="s" s="14">
        <v>98</v>
      </c>
      <c r="D2" t="s" s="3">
        <v>99</v>
      </c>
      <c r="E2" t="s" s="14">
        <v>100</v>
      </c>
      <c r="F2" t="s" s="14">
        <v>101</v>
      </c>
      <c r="G2" t="s" s="14">
        <v>102</v>
      </c>
      <c r="H2" t="s" s="14">
        <v>17</v>
      </c>
      <c r="I2" t="s" s="14">
        <v>18</v>
      </c>
      <c r="J2" t="s" s="14">
        <v>19</v>
      </c>
      <c r="K2" t="s" s="14">
        <v>103</v>
      </c>
      <c r="L2" t="s" s="14">
        <v>104</v>
      </c>
      <c r="M2" t="s" s="14">
        <v>105</v>
      </c>
      <c r="N2" t="s" s="14">
        <v>106</v>
      </c>
    </row>
    <row r="3" ht="20.25" customHeight="1">
      <c r="A3" s="15">
        <v>1</v>
      </c>
      <c r="B3" t="s" s="16">
        <v>27</v>
      </c>
      <c r="C3" t="s" s="16">
        <v>30</v>
      </c>
      <c r="D3" t="s" s="6">
        <v>31</v>
      </c>
      <c r="E3" s="17">
        <v>5</v>
      </c>
      <c r="F3" s="17">
        <v>5</v>
      </c>
      <c r="G3" s="17">
        <v>4</v>
      </c>
      <c r="H3" s="17">
        <v>2</v>
      </c>
      <c r="I3" s="17">
        <v>1</v>
      </c>
      <c r="J3" s="17">
        <v>1</v>
      </c>
      <c r="K3" s="17">
        <v>2</v>
      </c>
      <c r="L3" s="17">
        <f>F3+G3+H3+I3+J3+K3</f>
        <v>15</v>
      </c>
      <c r="M3" t="s" s="16">
        <f>IF(L3&lt;(13)+(1/3),"low",IF(L3&lt;(21)+(2/3),"medium","high"))</f>
        <v>107</v>
      </c>
      <c r="N3" s="17">
        <f>E3*L3</f>
        <v>75</v>
      </c>
    </row>
    <row r="4" ht="20.05" customHeight="1">
      <c r="A4" s="18">
        <v>2</v>
      </c>
      <c r="B4" t="s" s="19">
        <v>40</v>
      </c>
      <c r="C4" t="s" s="19">
        <v>37</v>
      </c>
      <c r="D4" t="s" s="10">
        <v>41</v>
      </c>
      <c r="E4" s="20">
        <v>5</v>
      </c>
      <c r="F4" s="20">
        <v>5</v>
      </c>
      <c r="G4" s="20">
        <v>3</v>
      </c>
      <c r="H4" s="20">
        <v>2</v>
      </c>
      <c r="I4" s="20">
        <v>3</v>
      </c>
      <c r="J4" s="20">
        <v>3</v>
      </c>
      <c r="K4" s="20">
        <v>1</v>
      </c>
      <c r="L4" s="20">
        <f>F4+G4+H4+I4+J4+K4</f>
        <v>17</v>
      </c>
      <c r="M4" t="s" s="19">
        <f>IF(L4&lt;(13)+(1/3),"low",IF(L4&lt;(21)+(2/3),"medium","high"))</f>
        <v>107</v>
      </c>
      <c r="N4" s="20">
        <f>E4*L4</f>
        <v>85</v>
      </c>
    </row>
    <row r="5" ht="20.05" customHeight="1">
      <c r="A5" s="18">
        <v>3</v>
      </c>
      <c r="B5" t="s" s="19">
        <v>40</v>
      </c>
      <c r="C5" t="s" s="19">
        <v>30</v>
      </c>
      <c r="D5" t="s" s="10">
        <v>31</v>
      </c>
      <c r="E5" s="20">
        <v>3</v>
      </c>
      <c r="F5" s="20">
        <v>4</v>
      </c>
      <c r="G5" s="20">
        <v>4</v>
      </c>
      <c r="H5" s="20">
        <v>5</v>
      </c>
      <c r="I5" s="20">
        <v>5</v>
      </c>
      <c r="J5" s="20">
        <v>5</v>
      </c>
      <c r="K5" s="20">
        <v>3</v>
      </c>
      <c r="L5" s="20">
        <f>F5+G5+H5+I5+J5+K5</f>
        <v>26</v>
      </c>
      <c r="M5" t="s" s="19">
        <f>IF(L5&lt;(13)+(1/3),"low",IF(L5&lt;(21)+(2/3),"medium","high"))</f>
        <v>108</v>
      </c>
      <c r="N5" s="20">
        <f>E5*L5</f>
        <v>78</v>
      </c>
    </row>
    <row r="6" ht="20.05" customHeight="1">
      <c r="A6" s="18">
        <v>4</v>
      </c>
      <c r="B6" t="s" s="19">
        <v>27</v>
      </c>
      <c r="C6" t="s" s="19">
        <v>30</v>
      </c>
      <c r="D6" t="s" s="10">
        <v>31</v>
      </c>
      <c r="E6" s="20">
        <v>3</v>
      </c>
      <c r="F6" s="20">
        <v>5</v>
      </c>
      <c r="G6" s="20">
        <v>2</v>
      </c>
      <c r="H6" s="20">
        <v>5</v>
      </c>
      <c r="I6" s="20">
        <v>5</v>
      </c>
      <c r="J6" s="20">
        <v>4</v>
      </c>
      <c r="K6" s="20">
        <v>4</v>
      </c>
      <c r="L6" s="20">
        <f>F6+G6+H6+I6+J6+K6</f>
        <v>25</v>
      </c>
      <c r="M6" t="s" s="19">
        <f>IF(L6&lt;(13)+(1/3),"low",IF(L6&lt;(21)+(2/3),"medium","high"))</f>
        <v>108</v>
      </c>
      <c r="N6" s="20">
        <f>E6*L6</f>
        <v>75</v>
      </c>
    </row>
    <row r="7" ht="20.05" customHeight="1">
      <c r="A7" s="18">
        <v>5</v>
      </c>
      <c r="B7" t="s" s="19">
        <v>27</v>
      </c>
      <c r="C7" t="s" s="19">
        <v>30</v>
      </c>
      <c r="D7" t="s" s="10">
        <v>31</v>
      </c>
      <c r="E7" s="20">
        <v>4</v>
      </c>
      <c r="F7" s="20">
        <v>5</v>
      </c>
      <c r="G7" s="20">
        <v>3</v>
      </c>
      <c r="H7" s="20">
        <v>5</v>
      </c>
      <c r="I7" s="20">
        <v>5</v>
      </c>
      <c r="J7" s="20">
        <v>5</v>
      </c>
      <c r="K7" s="20">
        <v>5</v>
      </c>
      <c r="L7" s="20">
        <f>F7+G7+H7+I7+J7+K7</f>
        <v>28</v>
      </c>
      <c r="M7" t="s" s="19">
        <f>IF(L7&lt;(13)+(1/3),"low",IF(L7&lt;(21)+(2/3),"medium","high"))</f>
        <v>108</v>
      </c>
      <c r="N7" s="20">
        <f>E7*L7</f>
        <v>112</v>
      </c>
    </row>
    <row r="8" ht="20.05" customHeight="1">
      <c r="A8" s="18">
        <v>6</v>
      </c>
      <c r="B8" t="s" s="19">
        <v>27</v>
      </c>
      <c r="C8" t="s" s="19">
        <v>30</v>
      </c>
      <c r="D8" t="s" s="10">
        <v>31</v>
      </c>
      <c r="E8" s="20">
        <v>3</v>
      </c>
      <c r="F8" s="20">
        <v>4</v>
      </c>
      <c r="G8" s="20">
        <v>5</v>
      </c>
      <c r="H8" s="20">
        <v>3</v>
      </c>
      <c r="I8" s="20">
        <v>2</v>
      </c>
      <c r="J8" s="20">
        <v>2</v>
      </c>
      <c r="K8" s="20">
        <v>4</v>
      </c>
      <c r="L8" s="20">
        <f>F8+G8+H8+I8+J8+K8+$O107</f>
        <v>20</v>
      </c>
      <c r="M8" t="s" s="19">
        <f>IF(L8&lt;(13)+(1/3),"low",IF(L8&lt;(21)+(2/3),"medium","high"))</f>
        <v>107</v>
      </c>
      <c r="N8" s="20">
        <f>E8*L8</f>
        <v>60</v>
      </c>
    </row>
    <row r="9" ht="20.05" customHeight="1">
      <c r="A9" s="18">
        <v>7</v>
      </c>
      <c r="B9" t="s" s="19">
        <v>40</v>
      </c>
      <c r="C9" t="s" s="19">
        <v>37</v>
      </c>
      <c r="D9" t="s" s="10">
        <v>31</v>
      </c>
      <c r="E9" s="20">
        <v>3</v>
      </c>
      <c r="F9" s="20">
        <v>3</v>
      </c>
      <c r="G9" s="20">
        <v>4</v>
      </c>
      <c r="H9" s="20">
        <v>3</v>
      </c>
      <c r="I9" s="20">
        <v>4</v>
      </c>
      <c r="J9" s="20">
        <v>3</v>
      </c>
      <c r="K9" s="20">
        <v>5</v>
      </c>
      <c r="L9" s="20">
        <f>F9+G9+H9+I9+J9+K9</f>
        <v>22</v>
      </c>
      <c r="M9" t="s" s="19">
        <f>IF(L9&lt;(13)+(1/3),"low",IF(L9&lt;(21)+(2/3),"medium","high"))</f>
        <v>108</v>
      </c>
      <c r="N9" s="20">
        <f>E9*L9</f>
        <v>66</v>
      </c>
    </row>
    <row r="10" ht="20.05" customHeight="1">
      <c r="A10" s="18">
        <v>8</v>
      </c>
      <c r="B10" t="s" s="19">
        <v>40</v>
      </c>
      <c r="C10" t="s" s="19">
        <v>30</v>
      </c>
      <c r="D10" t="s" s="10">
        <v>31</v>
      </c>
      <c r="E10" s="20">
        <v>3</v>
      </c>
      <c r="F10" s="20">
        <v>3</v>
      </c>
      <c r="G10" s="20">
        <v>5</v>
      </c>
      <c r="H10" s="20">
        <v>5</v>
      </c>
      <c r="I10" s="20">
        <v>5</v>
      </c>
      <c r="J10" s="20">
        <v>5</v>
      </c>
      <c r="K10" s="20">
        <v>5</v>
      </c>
      <c r="L10" s="20">
        <f>F10+G10+H10+I10+J10+K10</f>
        <v>28</v>
      </c>
      <c r="M10" t="s" s="19">
        <f>IF(L10&lt;(13)+(1/3),"low",IF(L10&lt;(21)+(2/3),"medium","high"))</f>
        <v>108</v>
      </c>
      <c r="N10" s="20">
        <f>E10*L10</f>
        <v>84</v>
      </c>
    </row>
    <row r="11" ht="20.05" customHeight="1">
      <c r="A11" s="18">
        <v>9</v>
      </c>
      <c r="B11" t="s" s="19">
        <v>27</v>
      </c>
      <c r="C11" t="s" s="19">
        <v>30</v>
      </c>
      <c r="D11" t="s" s="10">
        <v>31</v>
      </c>
      <c r="E11" s="20">
        <v>5</v>
      </c>
      <c r="F11" s="20">
        <v>4</v>
      </c>
      <c r="G11" s="20">
        <v>1</v>
      </c>
      <c r="H11" s="20">
        <v>3</v>
      </c>
      <c r="I11" s="20">
        <v>3</v>
      </c>
      <c r="J11" s="20">
        <v>1</v>
      </c>
      <c r="K11" s="20">
        <v>3</v>
      </c>
      <c r="L11" s="20">
        <f>F11+G11+H11+I11+J11+K11</f>
        <v>15</v>
      </c>
      <c r="M11" t="s" s="19">
        <f>IF(L11&lt;(13)+(1/3),"low",IF(L11&lt;(21)+(2/3),"medium","high"))</f>
        <v>107</v>
      </c>
      <c r="N11" s="20">
        <f>E11*L11</f>
        <v>75</v>
      </c>
    </row>
    <row r="12" ht="20.05" customHeight="1">
      <c r="A12" s="18">
        <v>10</v>
      </c>
      <c r="B12" t="s" s="19">
        <v>27</v>
      </c>
      <c r="C12" t="s" s="19">
        <v>37</v>
      </c>
      <c r="D12" t="s" s="10">
        <v>31</v>
      </c>
      <c r="E12" s="20">
        <v>4</v>
      </c>
      <c r="F12" s="20">
        <v>4</v>
      </c>
      <c r="G12" s="20">
        <v>4</v>
      </c>
      <c r="H12" s="20">
        <v>2</v>
      </c>
      <c r="I12" s="20">
        <v>3</v>
      </c>
      <c r="J12" s="20">
        <v>1</v>
      </c>
      <c r="K12" s="20">
        <v>2</v>
      </c>
      <c r="L12" s="20">
        <f>F12+G12+H12+I12+J12+K12</f>
        <v>16</v>
      </c>
      <c r="M12" t="s" s="19">
        <f>IF(L12&lt;(13)+(1/3),"low",IF(L12&lt;(21)+(2/3),"medium","high"))</f>
        <v>107</v>
      </c>
      <c r="N12" s="20">
        <f>E12*L12</f>
        <v>64</v>
      </c>
    </row>
    <row r="13" ht="20.05" customHeight="1">
      <c r="A13" s="18">
        <v>11</v>
      </c>
      <c r="B13" t="s" s="19">
        <v>54</v>
      </c>
      <c r="C13" t="s" s="19">
        <v>30</v>
      </c>
      <c r="D13" t="s" s="10">
        <v>31</v>
      </c>
      <c r="E13" s="20">
        <v>5</v>
      </c>
      <c r="F13" s="20">
        <v>5</v>
      </c>
      <c r="G13" s="20">
        <v>5</v>
      </c>
      <c r="H13" s="20">
        <v>4</v>
      </c>
      <c r="I13" s="20">
        <v>4</v>
      </c>
      <c r="J13" s="20">
        <v>4</v>
      </c>
      <c r="K13" s="20">
        <v>2</v>
      </c>
      <c r="L13" s="20">
        <f>F13+G13+H13+I13+J13+K13</f>
        <v>24</v>
      </c>
      <c r="M13" t="s" s="19">
        <f>IF(L13&lt;(13)+(1/3),"low",IF(L13&lt;(21)+(2/3),"medium","high"))</f>
        <v>108</v>
      </c>
      <c r="N13" s="20">
        <f>E13*L13</f>
        <v>120</v>
      </c>
    </row>
    <row r="14" ht="20.05" customHeight="1">
      <c r="A14" s="18">
        <v>12</v>
      </c>
      <c r="B14" t="s" s="19">
        <v>27</v>
      </c>
      <c r="C14" t="s" s="19">
        <v>30</v>
      </c>
      <c r="D14" t="s" s="10">
        <v>31</v>
      </c>
      <c r="E14" s="20">
        <v>3</v>
      </c>
      <c r="F14" s="20">
        <v>4</v>
      </c>
      <c r="G14" s="20">
        <v>5</v>
      </c>
      <c r="H14" s="20">
        <v>5</v>
      </c>
      <c r="I14" s="20">
        <v>4</v>
      </c>
      <c r="J14" s="20">
        <v>5</v>
      </c>
      <c r="K14" s="20">
        <v>1</v>
      </c>
      <c r="L14" s="20">
        <f>F14+G14+H14+I14+J14+K14</f>
        <v>24</v>
      </c>
      <c r="M14" t="s" s="19">
        <f>IF(L14&lt;(13)+(1/3),"low",IF(L14&lt;(21)+(2/3),"medium","high"))</f>
        <v>108</v>
      </c>
      <c r="N14" s="20">
        <f>E14*L14</f>
        <v>72</v>
      </c>
    </row>
    <row r="15" ht="20.05" customHeight="1">
      <c r="A15" s="18">
        <v>13</v>
      </c>
      <c r="B15" t="s" s="19">
        <v>27</v>
      </c>
      <c r="C15" t="s" s="19">
        <v>30</v>
      </c>
      <c r="D15" t="s" s="10">
        <v>31</v>
      </c>
      <c r="E15" s="20">
        <v>3</v>
      </c>
      <c r="F15" s="20">
        <v>3</v>
      </c>
      <c r="G15" s="20">
        <v>3</v>
      </c>
      <c r="H15" s="20">
        <v>4</v>
      </c>
      <c r="I15" s="20">
        <v>3</v>
      </c>
      <c r="J15" s="20">
        <v>5</v>
      </c>
      <c r="K15" s="20">
        <v>3</v>
      </c>
      <c r="L15" s="20">
        <f>F15+G15+H15+I15+J15+K15</f>
        <v>21</v>
      </c>
      <c r="M15" t="s" s="19">
        <f>IF(L15&lt;(13)+(1/3),"low",IF(L15&lt;(21)+(2/3),"medium","high"))</f>
        <v>107</v>
      </c>
      <c r="N15" s="20">
        <f>E15*L15</f>
        <v>63</v>
      </c>
    </row>
    <row r="16" ht="20.05" customHeight="1">
      <c r="A16" s="18">
        <v>14</v>
      </c>
      <c r="B16" t="s" s="19">
        <v>27</v>
      </c>
      <c r="C16" t="s" s="19">
        <v>30</v>
      </c>
      <c r="D16" t="s" s="10">
        <v>47</v>
      </c>
      <c r="E16" s="20">
        <v>5</v>
      </c>
      <c r="F16" s="20">
        <v>3</v>
      </c>
      <c r="G16" s="20">
        <v>4</v>
      </c>
      <c r="H16" s="20">
        <v>1</v>
      </c>
      <c r="I16" s="20">
        <v>1</v>
      </c>
      <c r="J16" s="20">
        <v>1</v>
      </c>
      <c r="K16" s="20">
        <v>3</v>
      </c>
      <c r="L16" s="20">
        <f>F16+G16+H16+I16+J16+K16</f>
        <v>13</v>
      </c>
      <c r="M16" t="s" s="19">
        <f>IF(L16&lt;(13)+(1/3),"low",IF(L16&lt;(21)+(2/3),"medium","high"))</f>
        <v>109</v>
      </c>
      <c r="N16" s="20">
        <f>E16*L16</f>
        <v>65</v>
      </c>
    </row>
    <row r="17" ht="20.05" customHeight="1">
      <c r="A17" s="18">
        <v>15</v>
      </c>
      <c r="B17" t="s" s="19">
        <v>27</v>
      </c>
      <c r="C17" t="s" s="19">
        <v>30</v>
      </c>
      <c r="D17" t="s" s="10">
        <v>41</v>
      </c>
      <c r="E17" s="20">
        <v>5</v>
      </c>
      <c r="F17" s="20">
        <v>4</v>
      </c>
      <c r="G17" s="20">
        <v>3</v>
      </c>
      <c r="H17" s="20">
        <v>3</v>
      </c>
      <c r="I17" s="20">
        <v>2</v>
      </c>
      <c r="J17" s="20">
        <v>3</v>
      </c>
      <c r="K17" s="20">
        <v>1</v>
      </c>
      <c r="L17" s="20">
        <f>F17+G17+H17+I17+J17+K17</f>
        <v>16</v>
      </c>
      <c r="M17" t="s" s="19">
        <f>IF(L17&lt;(13)+(1/3),"low",IF(L17&lt;(21)+(2/3),"medium","high"))</f>
        <v>107</v>
      </c>
      <c r="N17" s="20">
        <f>E17*L17</f>
        <v>80</v>
      </c>
    </row>
    <row r="18" ht="20.05" customHeight="1">
      <c r="A18" s="18">
        <v>16</v>
      </c>
      <c r="B18" t="s" s="19">
        <v>40</v>
      </c>
      <c r="C18" t="s" s="19">
        <v>30</v>
      </c>
      <c r="D18" t="s" s="10">
        <v>47</v>
      </c>
      <c r="E18" s="20">
        <v>5</v>
      </c>
      <c r="F18" s="20">
        <v>5</v>
      </c>
      <c r="G18" s="20">
        <v>3</v>
      </c>
      <c r="H18" s="20">
        <v>2</v>
      </c>
      <c r="I18" s="20">
        <v>2</v>
      </c>
      <c r="J18" s="20">
        <v>3</v>
      </c>
      <c r="K18" s="20">
        <v>1</v>
      </c>
      <c r="L18" s="20">
        <f>F18+G18+H18+I18+J18+K18</f>
        <v>16</v>
      </c>
      <c r="M18" t="s" s="19">
        <f>IF(L18&lt;(13)+(1/3),"low",IF(L18&lt;(21)+(2/3),"medium","high"))</f>
        <v>107</v>
      </c>
      <c r="N18" s="20">
        <f>E18*L18</f>
        <v>80</v>
      </c>
    </row>
    <row r="19" ht="20.05" customHeight="1">
      <c r="A19" s="18">
        <v>17</v>
      </c>
      <c r="B19" t="s" s="19">
        <v>54</v>
      </c>
      <c r="C19" t="s" s="19">
        <v>37</v>
      </c>
      <c r="D19" t="s" s="10">
        <v>31</v>
      </c>
      <c r="E19" s="20">
        <v>4</v>
      </c>
      <c r="F19" s="20">
        <v>3</v>
      </c>
      <c r="G19" s="20">
        <v>3</v>
      </c>
      <c r="H19" s="20">
        <v>4</v>
      </c>
      <c r="I19" s="20">
        <v>4</v>
      </c>
      <c r="J19" s="20">
        <v>3</v>
      </c>
      <c r="K19" s="20">
        <v>2</v>
      </c>
      <c r="L19" s="20">
        <f>F19+G19+H19+I19+J19+K19</f>
        <v>19</v>
      </c>
      <c r="M19" t="s" s="19">
        <f>IF(L19&lt;(13)+(1/3),"low",IF(L19&lt;(21)+(2/3),"medium","high"))</f>
        <v>107</v>
      </c>
      <c r="N19" s="20">
        <f>E19*L19</f>
        <v>76</v>
      </c>
    </row>
    <row r="20" ht="20.05" customHeight="1">
      <c r="A20" s="18">
        <v>18</v>
      </c>
      <c r="B20" t="s" s="19">
        <v>54</v>
      </c>
      <c r="C20" t="s" s="19">
        <v>37</v>
      </c>
      <c r="D20" t="s" s="10">
        <v>31</v>
      </c>
      <c r="E20" s="20">
        <v>5</v>
      </c>
      <c r="F20" s="20">
        <v>4</v>
      </c>
      <c r="G20" s="20">
        <v>5</v>
      </c>
      <c r="H20" s="20">
        <v>5</v>
      </c>
      <c r="I20" s="20">
        <v>5</v>
      </c>
      <c r="J20" s="20">
        <v>4</v>
      </c>
      <c r="K20" s="20">
        <v>3</v>
      </c>
      <c r="L20" s="20">
        <f>F20+G20+H20+I20+J20+K20</f>
        <v>26</v>
      </c>
      <c r="M20" t="s" s="19">
        <f>IF(L20&lt;(13)+(1/3),"low",IF(L20&lt;(21)+(2/3),"medium","high"))</f>
        <v>108</v>
      </c>
      <c r="N20" s="20">
        <f>E20*L20</f>
        <v>130</v>
      </c>
    </row>
    <row r="21" ht="20.05" customHeight="1">
      <c r="A21" s="18">
        <v>19</v>
      </c>
      <c r="B21" t="s" s="19">
        <v>27</v>
      </c>
      <c r="C21" t="s" s="19">
        <v>37</v>
      </c>
      <c r="D21" t="s" s="10">
        <v>47</v>
      </c>
      <c r="E21" s="20">
        <v>5</v>
      </c>
      <c r="F21" s="20">
        <v>4</v>
      </c>
      <c r="G21" s="20">
        <v>2</v>
      </c>
      <c r="H21" s="20">
        <v>1</v>
      </c>
      <c r="I21" s="20">
        <v>2</v>
      </c>
      <c r="J21" s="20">
        <v>2</v>
      </c>
      <c r="K21" s="20">
        <v>2</v>
      </c>
      <c r="L21" s="20">
        <f>F21+G21+H21+I21+J21+K21</f>
        <v>13</v>
      </c>
      <c r="M21" t="s" s="19">
        <f>IF(L21&lt;(13)+(1/3),"low",IF(L21&lt;(21)+(2/3),"medium","high"))</f>
        <v>109</v>
      </c>
      <c r="N21" s="20">
        <f>E21*L21</f>
        <v>65</v>
      </c>
    </row>
    <row r="22" ht="20.05" customHeight="1">
      <c r="A22" s="18">
        <v>20</v>
      </c>
      <c r="B22" t="s" s="19">
        <v>27</v>
      </c>
      <c r="C22" t="s" s="19">
        <v>30</v>
      </c>
      <c r="D22" t="s" s="10">
        <v>31</v>
      </c>
      <c r="E22" s="20">
        <v>4</v>
      </c>
      <c r="F22" s="20">
        <v>5</v>
      </c>
      <c r="G22" s="20">
        <v>2</v>
      </c>
      <c r="H22" s="20">
        <v>4</v>
      </c>
      <c r="I22" s="20">
        <v>4</v>
      </c>
      <c r="J22" s="20">
        <v>5</v>
      </c>
      <c r="K22" s="20">
        <v>5</v>
      </c>
      <c r="L22" s="20">
        <f>F22+G22+H22+I22+J22+K22</f>
        <v>25</v>
      </c>
      <c r="M22" t="s" s="19">
        <f>IF(L22&lt;(13)+(1/3),"low",IF(L22&lt;(21)+(2/3),"medium","high"))</f>
        <v>108</v>
      </c>
      <c r="N22" s="20">
        <f>E22*L22</f>
        <v>100</v>
      </c>
    </row>
    <row r="23" ht="20.05" customHeight="1">
      <c r="A23" s="18">
        <v>21</v>
      </c>
      <c r="B23" t="s" s="19">
        <v>40</v>
      </c>
      <c r="C23" t="s" s="19">
        <v>30</v>
      </c>
      <c r="D23" t="s" s="10">
        <v>31</v>
      </c>
      <c r="E23" s="20">
        <v>3</v>
      </c>
      <c r="F23" s="20">
        <v>5</v>
      </c>
      <c r="G23" s="20">
        <v>3</v>
      </c>
      <c r="H23" s="20">
        <v>4</v>
      </c>
      <c r="I23" s="20">
        <v>4</v>
      </c>
      <c r="J23" s="20">
        <v>3</v>
      </c>
      <c r="K23" s="20">
        <v>4</v>
      </c>
      <c r="L23" s="20">
        <f>F23+G23+H23+I23+J23+K23</f>
        <v>23</v>
      </c>
      <c r="M23" t="s" s="19">
        <f>IF(L23&lt;(13)+(1/3),"low",IF(L23&lt;(21)+(2/3),"medium","high"))</f>
        <v>108</v>
      </c>
      <c r="N23" s="20">
        <f>E23*L23</f>
        <v>69</v>
      </c>
    </row>
    <row r="24" ht="20.05" customHeight="1">
      <c r="A24" s="18">
        <v>22</v>
      </c>
      <c r="B24" t="s" s="19">
        <v>54</v>
      </c>
      <c r="C24" t="s" s="19">
        <v>37</v>
      </c>
      <c r="D24" t="s" s="10">
        <v>31</v>
      </c>
      <c r="E24" s="20">
        <v>5</v>
      </c>
      <c r="F24" s="20">
        <v>4</v>
      </c>
      <c r="G24" s="20">
        <v>5</v>
      </c>
      <c r="H24" s="20">
        <v>5</v>
      </c>
      <c r="I24" s="20">
        <v>5</v>
      </c>
      <c r="J24" s="20">
        <v>5</v>
      </c>
      <c r="K24" s="20">
        <v>3</v>
      </c>
      <c r="L24" s="20">
        <f>F24+G24+H24+I24+J24+K24</f>
        <v>27</v>
      </c>
      <c r="M24" t="s" s="19">
        <f>IF(L24&lt;(13)+(1/3),"low",IF(L24&lt;(21)+(2/3),"medium","high"))</f>
        <v>108</v>
      </c>
      <c r="N24" s="20">
        <f>E24*L24</f>
        <v>135</v>
      </c>
    </row>
    <row r="25" ht="20.05" customHeight="1">
      <c r="A25" s="18">
        <v>23</v>
      </c>
      <c r="B25" t="s" s="19">
        <v>54</v>
      </c>
      <c r="C25" t="s" s="19">
        <v>37</v>
      </c>
      <c r="D25" t="s" s="10">
        <v>31</v>
      </c>
      <c r="E25" s="20">
        <v>5</v>
      </c>
      <c r="F25" s="20">
        <v>4</v>
      </c>
      <c r="G25" s="20">
        <v>1</v>
      </c>
      <c r="H25" s="20">
        <v>3</v>
      </c>
      <c r="I25" s="20">
        <v>4</v>
      </c>
      <c r="J25" s="20">
        <v>3</v>
      </c>
      <c r="K25" s="20">
        <v>3</v>
      </c>
      <c r="L25" s="20">
        <f>F25+G25+H25+I25+J25+K25</f>
        <v>18</v>
      </c>
      <c r="M25" t="s" s="19">
        <f>IF(L25&lt;(13)+(1/3),"low",IF(L25&lt;(21)+(2/3),"medium","high"))</f>
        <v>107</v>
      </c>
      <c r="N25" s="20">
        <f>E25*L25</f>
        <v>90</v>
      </c>
    </row>
    <row r="26" ht="20.05" customHeight="1">
      <c r="A26" s="18">
        <v>24</v>
      </c>
      <c r="B26" t="s" s="19">
        <v>27</v>
      </c>
      <c r="C26" t="s" s="19">
        <v>62</v>
      </c>
      <c r="D26" t="s" s="10">
        <v>31</v>
      </c>
      <c r="E26" s="20">
        <v>5</v>
      </c>
      <c r="F26" s="20">
        <v>3</v>
      </c>
      <c r="G26" s="20">
        <v>5</v>
      </c>
      <c r="H26" s="20">
        <v>4</v>
      </c>
      <c r="I26" s="20">
        <v>1</v>
      </c>
      <c r="J26" s="20">
        <v>3</v>
      </c>
      <c r="K26" s="20">
        <v>2</v>
      </c>
      <c r="L26" s="20">
        <f>F26+G26+H26+I26+J26+K26</f>
        <v>18</v>
      </c>
      <c r="M26" t="s" s="19">
        <f>IF(L26&lt;(13)+(1/3),"low",IF(L26&lt;(21)+(2/3),"medium","high"))</f>
        <v>107</v>
      </c>
      <c r="N26" s="20">
        <f>E26*L26</f>
        <v>90</v>
      </c>
    </row>
    <row r="27" ht="20.05" customHeight="1">
      <c r="A27" s="18">
        <v>25</v>
      </c>
      <c r="B27" t="s" s="19">
        <v>40</v>
      </c>
      <c r="C27" t="s" s="19">
        <v>37</v>
      </c>
      <c r="D27" t="s" s="10">
        <v>47</v>
      </c>
      <c r="E27" s="20">
        <v>3</v>
      </c>
      <c r="F27" s="20">
        <v>4</v>
      </c>
      <c r="G27" s="20">
        <v>1</v>
      </c>
      <c r="H27" s="20">
        <v>3</v>
      </c>
      <c r="I27" s="20">
        <v>3</v>
      </c>
      <c r="J27" s="20">
        <v>2</v>
      </c>
      <c r="K27" s="20">
        <v>3</v>
      </c>
      <c r="L27" s="20">
        <f>F27+G27+H27+I27+J27+K27</f>
        <v>16</v>
      </c>
      <c r="M27" t="s" s="19">
        <f>IF(L27&lt;(13)+(1/3),"low",IF(L27&lt;(21)+(2/3),"medium","high"))</f>
        <v>107</v>
      </c>
      <c r="N27" s="20">
        <f>E27*L27</f>
        <v>48</v>
      </c>
    </row>
    <row r="28" ht="20.05" customHeight="1">
      <c r="A28" s="18">
        <v>26</v>
      </c>
      <c r="B28" t="s" s="19">
        <v>64</v>
      </c>
      <c r="C28" t="s" s="19">
        <v>62</v>
      </c>
      <c r="D28" t="s" s="10">
        <v>41</v>
      </c>
      <c r="E28" s="20">
        <v>1</v>
      </c>
      <c r="F28" s="20">
        <v>5</v>
      </c>
      <c r="G28" s="20">
        <v>5</v>
      </c>
      <c r="H28" s="20">
        <v>5</v>
      </c>
      <c r="I28" s="20">
        <v>5</v>
      </c>
      <c r="J28" s="20">
        <v>5</v>
      </c>
      <c r="K28" s="20">
        <v>5</v>
      </c>
      <c r="L28" s="20">
        <f>F28+G28+H28+I28+J28+K28</f>
        <v>30</v>
      </c>
      <c r="M28" t="s" s="19">
        <f>IF(L28&lt;(13)+(1/3),"low",IF(L28&lt;(21)+(2/3),"medium","high"))</f>
        <v>108</v>
      </c>
      <c r="N28" s="20">
        <f>E28*L28</f>
        <v>30</v>
      </c>
    </row>
    <row r="29" ht="20.05" customHeight="1">
      <c r="A29" s="18">
        <v>27</v>
      </c>
      <c r="B29" t="s" s="19">
        <v>40</v>
      </c>
      <c r="C29" t="s" s="19">
        <v>65</v>
      </c>
      <c r="D29" t="s" s="10">
        <v>31</v>
      </c>
      <c r="E29" s="20">
        <v>4</v>
      </c>
      <c r="F29" s="20">
        <v>4</v>
      </c>
      <c r="G29" s="20">
        <v>4</v>
      </c>
      <c r="H29" s="20">
        <v>3</v>
      </c>
      <c r="I29" s="20">
        <v>4</v>
      </c>
      <c r="J29" s="20">
        <v>4</v>
      </c>
      <c r="K29" s="20">
        <v>2</v>
      </c>
      <c r="L29" s="20">
        <f>F29+G29+H29+I29+J29+K29</f>
        <v>21</v>
      </c>
      <c r="M29" t="s" s="19">
        <f>IF(L29&lt;(13)+(1/3),"low",IF(L29&lt;(21)+(2/3),"medium","high"))</f>
        <v>107</v>
      </c>
      <c r="N29" s="20">
        <f>E29*L29</f>
        <v>84</v>
      </c>
    </row>
    <row r="30" ht="20.05" customHeight="1">
      <c r="A30" s="18">
        <v>28</v>
      </c>
      <c r="B30" t="s" s="19">
        <v>54</v>
      </c>
      <c r="C30" t="s" s="19">
        <v>65</v>
      </c>
      <c r="D30" t="s" s="10">
        <v>47</v>
      </c>
      <c r="E30" s="20">
        <v>5</v>
      </c>
      <c r="F30" s="20">
        <v>5</v>
      </c>
      <c r="G30" s="20">
        <v>3</v>
      </c>
      <c r="H30" s="20">
        <v>5</v>
      </c>
      <c r="I30" s="20">
        <v>3</v>
      </c>
      <c r="J30" s="20">
        <v>3</v>
      </c>
      <c r="K30" s="20">
        <v>2</v>
      </c>
      <c r="L30" s="20">
        <f>F30+G30+H30+I30+J30+K30</f>
        <v>21</v>
      </c>
      <c r="M30" t="s" s="19">
        <f>IF(L30&lt;(13)+(1/3),"low",IF(L30&lt;(21)+(2/3),"medium","high"))</f>
        <v>107</v>
      </c>
      <c r="N30" s="20">
        <f>E30*L30</f>
        <v>105</v>
      </c>
    </row>
    <row r="31" ht="20.05" customHeight="1">
      <c r="A31" s="18">
        <v>29</v>
      </c>
      <c r="B31" t="s" s="19">
        <v>54</v>
      </c>
      <c r="C31" t="s" s="19">
        <v>30</v>
      </c>
      <c r="D31" t="s" s="10">
        <v>47</v>
      </c>
      <c r="E31" s="20">
        <v>5</v>
      </c>
      <c r="F31" s="20">
        <v>1</v>
      </c>
      <c r="G31" s="20">
        <v>1</v>
      </c>
      <c r="H31" s="20">
        <v>1</v>
      </c>
      <c r="I31" s="20">
        <v>2</v>
      </c>
      <c r="J31" s="20">
        <v>2</v>
      </c>
      <c r="K31" s="20">
        <v>1</v>
      </c>
      <c r="L31" s="20">
        <f>F31+G31+H31+I31+J31+K31</f>
        <v>8</v>
      </c>
      <c r="M31" t="s" s="19">
        <f>IF(L31&lt;(13)+(1/3),"low",IF(L31&lt;(21)+(2/3),"medium","high"))</f>
        <v>109</v>
      </c>
      <c r="N31" s="20">
        <f>E31*L31</f>
        <v>40</v>
      </c>
    </row>
    <row r="32" ht="20.05" customHeight="1">
      <c r="A32" s="18">
        <v>30</v>
      </c>
      <c r="B32" t="s" s="19">
        <v>69</v>
      </c>
      <c r="C32" t="s" s="19">
        <v>30</v>
      </c>
      <c r="D32" t="s" s="10">
        <v>31</v>
      </c>
      <c r="E32" s="20">
        <v>2</v>
      </c>
      <c r="F32" s="20">
        <v>1</v>
      </c>
      <c r="G32" s="20">
        <v>5</v>
      </c>
      <c r="H32" s="20">
        <v>3</v>
      </c>
      <c r="I32" s="20">
        <v>3</v>
      </c>
      <c r="J32" s="20">
        <v>3</v>
      </c>
      <c r="K32" s="20">
        <v>2</v>
      </c>
      <c r="L32" s="20">
        <f>F32+G32+H32+I32+J32+K32</f>
        <v>17</v>
      </c>
      <c r="M32" t="s" s="19">
        <f>IF(L32&lt;(13)+(1/3),"low",IF(L32&lt;(21)+(2/3),"medium","high"))</f>
        <v>107</v>
      </c>
      <c r="N32" s="20">
        <f>E32*L32</f>
        <v>34</v>
      </c>
    </row>
    <row r="33" ht="20.05" customHeight="1">
      <c r="A33" s="18">
        <v>31</v>
      </c>
      <c r="B33" t="s" s="19">
        <v>64</v>
      </c>
      <c r="C33" t="s" s="19">
        <v>30</v>
      </c>
      <c r="D33" t="s" s="10">
        <v>31</v>
      </c>
      <c r="E33" s="20">
        <v>5</v>
      </c>
      <c r="F33" s="20">
        <v>5</v>
      </c>
      <c r="G33" s="20">
        <v>2</v>
      </c>
      <c r="H33" s="20">
        <v>4</v>
      </c>
      <c r="I33" s="20">
        <v>3</v>
      </c>
      <c r="J33" s="20">
        <v>4</v>
      </c>
      <c r="K33" s="20">
        <v>4</v>
      </c>
      <c r="L33" s="20">
        <f>F33+G33+H33+I33+J33+K33</f>
        <v>22</v>
      </c>
      <c r="M33" t="s" s="19">
        <f>IF(L33&lt;(13)+(1/3),"low",IF(L33&lt;(21)+(2/3),"medium","high"))</f>
        <v>108</v>
      </c>
      <c r="N33" s="20">
        <f>E33*L33</f>
        <v>110</v>
      </c>
    </row>
    <row r="34" ht="20.05" customHeight="1">
      <c r="A34" s="18">
        <v>32</v>
      </c>
      <c r="B34" t="s" s="19">
        <v>27</v>
      </c>
      <c r="C34" t="s" s="19">
        <v>30</v>
      </c>
      <c r="D34" t="s" s="10">
        <v>47</v>
      </c>
      <c r="E34" s="20">
        <v>5</v>
      </c>
      <c r="F34" s="20">
        <v>4</v>
      </c>
      <c r="G34" s="20">
        <v>3</v>
      </c>
      <c r="H34" s="20">
        <v>4</v>
      </c>
      <c r="I34" s="20">
        <v>2</v>
      </c>
      <c r="J34" s="20">
        <v>3</v>
      </c>
      <c r="K34" s="20">
        <v>1</v>
      </c>
      <c r="L34" s="20">
        <f>F34+G34+H34+I34+J34+K34</f>
        <v>17</v>
      </c>
      <c r="M34" t="s" s="19">
        <f>IF(L34&lt;(13)+(1/3),"low",IF(L34&lt;(21)+(2/3),"medium","high"))</f>
        <v>107</v>
      </c>
      <c r="N34" s="20">
        <f>E34*L34</f>
        <v>85</v>
      </c>
    </row>
    <row r="35" ht="20.05" customHeight="1">
      <c r="A35" s="18">
        <v>33</v>
      </c>
      <c r="B35" t="s" s="19">
        <v>54</v>
      </c>
      <c r="C35" t="s" s="19">
        <v>30</v>
      </c>
      <c r="D35" t="s" s="10">
        <v>31</v>
      </c>
      <c r="E35" s="20">
        <v>4</v>
      </c>
      <c r="F35" s="20">
        <v>5</v>
      </c>
      <c r="G35" s="20">
        <v>5</v>
      </c>
      <c r="H35" s="20">
        <v>5</v>
      </c>
      <c r="I35" s="20">
        <v>5</v>
      </c>
      <c r="J35" s="20">
        <v>5</v>
      </c>
      <c r="K35" s="20">
        <v>3</v>
      </c>
      <c r="L35" s="20">
        <f>F35+G35+H35+I35+J35+K35</f>
        <v>28</v>
      </c>
      <c r="M35" t="s" s="19">
        <f>IF(L35&lt;(13)+(1/3),"low",IF(L35&lt;(21)+(2/3),"medium","high"))</f>
        <v>108</v>
      </c>
      <c r="N35" s="20">
        <f>E35*L35</f>
        <v>112</v>
      </c>
    </row>
    <row r="36" ht="20.05" customHeight="1">
      <c r="A36" s="18">
        <v>34</v>
      </c>
      <c r="B36" t="s" s="19">
        <v>54</v>
      </c>
      <c r="C36" t="s" s="19">
        <v>62</v>
      </c>
      <c r="D36" t="s" s="10">
        <v>31</v>
      </c>
      <c r="E36" s="20">
        <v>3</v>
      </c>
      <c r="F36" s="20">
        <v>4</v>
      </c>
      <c r="G36" s="20">
        <v>5</v>
      </c>
      <c r="H36" s="20">
        <v>4</v>
      </c>
      <c r="I36" s="20">
        <v>3</v>
      </c>
      <c r="J36" s="20">
        <v>4</v>
      </c>
      <c r="K36" s="20">
        <v>5</v>
      </c>
      <c r="L36" s="20">
        <f>F36+G36+H36+I36+J36+K36</f>
        <v>25</v>
      </c>
      <c r="M36" t="s" s="19">
        <f>IF(L36&lt;(13)+(1/3),"low",IF(L36&lt;(21)+(2/3),"medium","high"))</f>
        <v>108</v>
      </c>
      <c r="N36" s="20">
        <f>E36*L36</f>
        <v>75</v>
      </c>
    </row>
    <row r="37" ht="20.05" customHeight="1">
      <c r="A37" s="18">
        <v>35</v>
      </c>
      <c r="B37" t="s" s="19">
        <v>54</v>
      </c>
      <c r="C37" t="s" s="19">
        <v>30</v>
      </c>
      <c r="D37" t="s" s="10">
        <v>31</v>
      </c>
      <c r="E37" s="20">
        <v>4</v>
      </c>
      <c r="F37" s="20">
        <v>4</v>
      </c>
      <c r="G37" s="20">
        <v>5</v>
      </c>
      <c r="H37" s="20">
        <v>4</v>
      </c>
      <c r="I37" s="20">
        <v>4</v>
      </c>
      <c r="J37" s="20">
        <v>5</v>
      </c>
      <c r="K37" s="20">
        <v>2</v>
      </c>
      <c r="L37" s="20">
        <f>F37+G37+H37+I37+J37+K37</f>
        <v>24</v>
      </c>
      <c r="M37" t="s" s="19">
        <f>IF(L37&lt;(13)+(1/3),"low",IF(L37&lt;(21)+(2/3),"medium","high"))</f>
        <v>108</v>
      </c>
      <c r="N37" s="20">
        <f>E37*L37</f>
        <v>96</v>
      </c>
    </row>
    <row r="38" ht="20.05" customHeight="1">
      <c r="A38" s="18">
        <v>36</v>
      </c>
      <c r="B38" t="s" s="19">
        <v>27</v>
      </c>
      <c r="C38" t="s" s="19">
        <v>65</v>
      </c>
      <c r="D38" t="s" s="10">
        <v>47</v>
      </c>
      <c r="E38" s="20">
        <v>5</v>
      </c>
      <c r="F38" s="20">
        <v>2</v>
      </c>
      <c r="G38" s="20">
        <v>2</v>
      </c>
      <c r="H38" s="20">
        <v>1</v>
      </c>
      <c r="I38" s="20">
        <v>2</v>
      </c>
      <c r="J38" s="20">
        <v>1</v>
      </c>
      <c r="K38" s="20">
        <v>1</v>
      </c>
      <c r="L38" s="20">
        <f>F38+G38+H38+I38+J38+K38</f>
        <v>9</v>
      </c>
      <c r="M38" t="s" s="19">
        <f>IF(L38&lt;(13)+(1/3),"low",IF(L38&lt;(21)+(2/3),"medium","high"))</f>
        <v>109</v>
      </c>
      <c r="N38" s="20">
        <f>E38*L38</f>
        <v>45</v>
      </c>
    </row>
    <row r="39" ht="20.05" customHeight="1">
      <c r="A39" s="18">
        <v>37</v>
      </c>
      <c r="B39" t="s" s="19">
        <v>40</v>
      </c>
      <c r="C39" t="s" s="19">
        <v>30</v>
      </c>
      <c r="D39" t="s" s="10">
        <v>31</v>
      </c>
      <c r="E39" s="20">
        <v>1</v>
      </c>
      <c r="F39" s="20">
        <v>5</v>
      </c>
      <c r="G39" s="20">
        <v>5</v>
      </c>
      <c r="H39" s="20">
        <v>5</v>
      </c>
      <c r="I39" s="20">
        <v>5</v>
      </c>
      <c r="J39" s="20">
        <v>5</v>
      </c>
      <c r="K39" s="20">
        <v>5</v>
      </c>
      <c r="L39" s="20">
        <f>F39+G39+H39+I39+J39+K39</f>
        <v>30</v>
      </c>
      <c r="M39" t="s" s="19">
        <f>IF(L39&lt;(13)+(1/3),"low",IF(L39&lt;(21)+(2/3),"medium","high"))</f>
        <v>108</v>
      </c>
      <c r="N39" s="20">
        <f>E39*L39</f>
        <v>30</v>
      </c>
    </row>
    <row r="40" ht="20.05" customHeight="1">
      <c r="A40" s="18">
        <v>38</v>
      </c>
      <c r="B40" t="s" s="19">
        <v>40</v>
      </c>
      <c r="C40" t="s" s="19">
        <v>30</v>
      </c>
      <c r="D40" t="s" s="10">
        <v>41</v>
      </c>
      <c r="E40" s="20">
        <v>2</v>
      </c>
      <c r="F40" s="20">
        <v>4</v>
      </c>
      <c r="G40" s="20">
        <v>1</v>
      </c>
      <c r="H40" s="20">
        <v>3</v>
      </c>
      <c r="I40" s="20">
        <v>3</v>
      </c>
      <c r="J40" s="20">
        <v>4</v>
      </c>
      <c r="K40" s="20">
        <v>3</v>
      </c>
      <c r="L40" s="20">
        <f>F40+G40+H40+I40+J40+K40</f>
        <v>18</v>
      </c>
      <c r="M40" t="s" s="19">
        <f>IF(L40&lt;(13)+(1/3),"low",IF(L40&lt;(21)+(2/3),"medium","high"))</f>
        <v>107</v>
      </c>
      <c r="N40" s="20">
        <f>E40*L40</f>
        <v>36</v>
      </c>
    </row>
    <row r="41" ht="20.05" customHeight="1">
      <c r="A41" s="18">
        <v>39</v>
      </c>
      <c r="B41" t="s" s="19">
        <v>40</v>
      </c>
      <c r="C41" t="s" s="19">
        <v>37</v>
      </c>
      <c r="D41" t="s" s="10">
        <v>31</v>
      </c>
      <c r="E41" s="20">
        <v>4</v>
      </c>
      <c r="F41" s="20">
        <v>4</v>
      </c>
      <c r="G41" s="20">
        <v>4</v>
      </c>
      <c r="H41" s="20">
        <v>1</v>
      </c>
      <c r="I41" s="20">
        <v>1</v>
      </c>
      <c r="J41" s="20">
        <v>1</v>
      </c>
      <c r="K41" s="20">
        <v>4</v>
      </c>
      <c r="L41" s="20">
        <f>F41+G41+H41+I41+J41+K41</f>
        <v>15</v>
      </c>
      <c r="M41" t="s" s="19">
        <f>IF(L41&lt;(13)+(1/3),"low",IF(L41&lt;(21)+(2/3),"medium","high"))</f>
        <v>107</v>
      </c>
      <c r="N41" s="20">
        <f>E41*L41</f>
        <v>60</v>
      </c>
    </row>
    <row r="42" ht="20.05" customHeight="1">
      <c r="A42" s="18">
        <v>40</v>
      </c>
      <c r="B42" t="s" s="19">
        <v>27</v>
      </c>
      <c r="C42" t="s" s="19">
        <v>30</v>
      </c>
      <c r="D42" t="s" s="10">
        <v>47</v>
      </c>
      <c r="E42" s="20">
        <v>2</v>
      </c>
      <c r="F42" s="20">
        <v>4</v>
      </c>
      <c r="G42" s="20">
        <v>5</v>
      </c>
      <c r="H42" s="20">
        <v>5</v>
      </c>
      <c r="I42" s="20">
        <v>4</v>
      </c>
      <c r="J42" s="20">
        <v>5</v>
      </c>
      <c r="K42" s="20">
        <v>5</v>
      </c>
      <c r="L42" s="20">
        <f>F42+G42+H42+I42+J42+K42</f>
        <v>28</v>
      </c>
      <c r="M42" t="s" s="19">
        <f>IF(L42&lt;(13)+(1/3),"low",IF(L42&lt;(21)+(2/3),"medium","high"))</f>
        <v>108</v>
      </c>
      <c r="N42" s="20">
        <f>E42*L42</f>
        <v>56</v>
      </c>
    </row>
    <row r="43" ht="20.05" customHeight="1">
      <c r="A43" s="18">
        <v>41</v>
      </c>
      <c r="B43" t="s" s="19">
        <v>54</v>
      </c>
      <c r="C43" t="s" s="19">
        <v>37</v>
      </c>
      <c r="D43" t="s" s="10">
        <v>31</v>
      </c>
      <c r="E43" s="20">
        <v>4</v>
      </c>
      <c r="F43" s="20">
        <v>3</v>
      </c>
      <c r="G43" s="20">
        <v>2</v>
      </c>
      <c r="H43" s="20">
        <v>3</v>
      </c>
      <c r="I43" s="20">
        <v>3</v>
      </c>
      <c r="J43" s="20">
        <v>3</v>
      </c>
      <c r="K43" s="20">
        <v>4</v>
      </c>
      <c r="L43" s="20">
        <f>F43+G43+H43+I43+J43+K43</f>
        <v>18</v>
      </c>
      <c r="M43" t="s" s="19">
        <f>IF(L43&lt;(13)+(1/3),"low",IF(L43&lt;(21)+(2/3),"medium","high"))</f>
        <v>107</v>
      </c>
      <c r="N43" s="20">
        <f>E43*L43</f>
        <v>72</v>
      </c>
    </row>
    <row r="44" ht="20.05" customHeight="1">
      <c r="A44" s="18">
        <v>42</v>
      </c>
      <c r="B44" t="s" s="19">
        <v>54</v>
      </c>
      <c r="C44" t="s" s="19">
        <v>65</v>
      </c>
      <c r="D44" t="s" s="10">
        <v>47</v>
      </c>
      <c r="E44" s="20">
        <v>4</v>
      </c>
      <c r="F44" s="20">
        <v>2</v>
      </c>
      <c r="G44" s="20">
        <v>1</v>
      </c>
      <c r="H44" s="20">
        <v>1</v>
      </c>
      <c r="I44" s="20">
        <v>1</v>
      </c>
      <c r="J44" s="20">
        <v>2</v>
      </c>
      <c r="K44" s="20">
        <v>3</v>
      </c>
      <c r="L44" s="20">
        <f>F44+G44+H44+I44+J44+K44</f>
        <v>10</v>
      </c>
      <c r="M44" t="s" s="19">
        <f>IF(L44&lt;(13)+(1/3),"low",IF(L44&lt;(21)+(2/3),"medium","high"))</f>
        <v>109</v>
      </c>
      <c r="N44" s="20">
        <f>E44*L44</f>
        <v>40</v>
      </c>
    </row>
    <row r="45" ht="20.05" customHeight="1">
      <c r="A45" s="18">
        <v>43</v>
      </c>
      <c r="B45" t="s" s="19">
        <v>54</v>
      </c>
      <c r="C45" t="s" s="19">
        <v>37</v>
      </c>
      <c r="D45" t="s" s="10">
        <v>47</v>
      </c>
      <c r="E45" s="20">
        <v>4</v>
      </c>
      <c r="F45" s="20">
        <v>4</v>
      </c>
      <c r="G45" s="20">
        <v>3</v>
      </c>
      <c r="H45" s="20">
        <v>2</v>
      </c>
      <c r="I45" s="20">
        <v>2</v>
      </c>
      <c r="J45" s="20">
        <v>2</v>
      </c>
      <c r="K45" s="20">
        <v>4</v>
      </c>
      <c r="L45" s="20">
        <f>F45+G45+H45+I45+J45+K45</f>
        <v>17</v>
      </c>
      <c r="M45" t="s" s="19">
        <f>IF(L45&lt;(13)+(1/3),"low",IF(L45&lt;(21)+(2/3),"medium","high"))</f>
        <v>107</v>
      </c>
      <c r="N45" s="20">
        <f>E45*L45</f>
        <v>68</v>
      </c>
    </row>
    <row r="46" ht="20.05" customHeight="1">
      <c r="A46" s="18">
        <v>44</v>
      </c>
      <c r="B46" t="s" s="19">
        <v>40</v>
      </c>
      <c r="C46" t="s" s="19">
        <v>62</v>
      </c>
      <c r="D46" t="s" s="10">
        <v>47</v>
      </c>
      <c r="E46" s="20">
        <v>4</v>
      </c>
      <c r="F46" s="20">
        <v>4</v>
      </c>
      <c r="G46" s="20">
        <v>4</v>
      </c>
      <c r="H46" s="20">
        <v>3</v>
      </c>
      <c r="I46" s="20">
        <v>3</v>
      </c>
      <c r="J46" s="20">
        <v>1</v>
      </c>
      <c r="K46" s="20">
        <v>3</v>
      </c>
      <c r="L46" s="20">
        <f>F46+G46+H46+I46+J46+K46</f>
        <v>18</v>
      </c>
      <c r="M46" t="s" s="19">
        <f>IF(L46&lt;(13)+(1/3),"low",IF(L46&lt;(21)+(2/3),"medium","high"))</f>
        <v>107</v>
      </c>
      <c r="N46" s="20">
        <f>E46*L46</f>
        <v>72</v>
      </c>
    </row>
    <row r="47" ht="20.05" customHeight="1">
      <c r="A47" s="18">
        <v>45</v>
      </c>
      <c r="B47" t="s" s="19">
        <v>54</v>
      </c>
      <c r="C47" t="s" s="19">
        <v>37</v>
      </c>
      <c r="D47" t="s" s="10">
        <v>31</v>
      </c>
      <c r="E47" s="20">
        <v>3</v>
      </c>
      <c r="F47" s="20">
        <v>5</v>
      </c>
      <c r="G47" s="20">
        <v>4</v>
      </c>
      <c r="H47" s="20">
        <v>5</v>
      </c>
      <c r="I47" s="20">
        <v>5</v>
      </c>
      <c r="J47" s="20">
        <v>5</v>
      </c>
      <c r="K47" s="20">
        <v>5</v>
      </c>
      <c r="L47" s="20">
        <f>F47+G47+H47+I47+J47+K47</f>
        <v>29</v>
      </c>
      <c r="M47" t="s" s="19">
        <f>IF(L47&lt;(13)+(1/3),"low",IF(L47&lt;(21)+(2/3),"medium","high"))</f>
        <v>108</v>
      </c>
      <c r="N47" s="20">
        <f>E47*L47</f>
        <v>87</v>
      </c>
    </row>
    <row r="48" ht="20.05" customHeight="1">
      <c r="A48" s="18">
        <v>46</v>
      </c>
      <c r="B48" t="s" s="19">
        <v>54</v>
      </c>
      <c r="C48" t="s" s="19">
        <v>30</v>
      </c>
      <c r="D48" t="s" s="10">
        <v>47</v>
      </c>
      <c r="E48" s="20">
        <v>4</v>
      </c>
      <c r="F48" s="20">
        <v>3</v>
      </c>
      <c r="G48" s="20">
        <v>1</v>
      </c>
      <c r="H48" s="20">
        <v>3</v>
      </c>
      <c r="I48" s="20">
        <v>3</v>
      </c>
      <c r="J48" s="20">
        <v>5</v>
      </c>
      <c r="K48" s="20">
        <v>2</v>
      </c>
      <c r="L48" s="20">
        <f>F48+G48+H48+I48+J48+K48</f>
        <v>17</v>
      </c>
      <c r="M48" t="s" s="19">
        <f>IF(L48&lt;(13)+(1/3),"low",IF(L48&lt;(21)+(2/3),"medium","high"))</f>
        <v>107</v>
      </c>
      <c r="N48" s="20">
        <f>E48*L48</f>
        <v>68</v>
      </c>
    </row>
    <row r="49" ht="20.05" customHeight="1">
      <c r="A49" s="18">
        <v>47</v>
      </c>
      <c r="B49" t="s" s="19">
        <v>69</v>
      </c>
      <c r="C49" t="s" s="19">
        <v>37</v>
      </c>
      <c r="D49" t="s" s="10">
        <v>31</v>
      </c>
      <c r="E49" s="20">
        <v>5</v>
      </c>
      <c r="F49" s="20">
        <v>5</v>
      </c>
      <c r="G49" s="20">
        <v>5</v>
      </c>
      <c r="H49" s="20">
        <v>3</v>
      </c>
      <c r="I49" s="20">
        <v>4</v>
      </c>
      <c r="J49" s="20">
        <v>5</v>
      </c>
      <c r="K49" s="20">
        <v>1</v>
      </c>
      <c r="L49" s="20">
        <f>F49+G49+H49+I49+J49+K49</f>
        <v>23</v>
      </c>
      <c r="M49" t="s" s="19">
        <f>IF(L49&lt;(13)+(1/3),"low",IF(L49&lt;(21)+(2/3),"medium","high"))</f>
        <v>108</v>
      </c>
      <c r="N49" s="20">
        <f>E49*L49</f>
        <v>115</v>
      </c>
    </row>
    <row r="50" ht="20.05" customHeight="1">
      <c r="A50" s="18">
        <v>48</v>
      </c>
      <c r="B50" t="s" s="19">
        <v>27</v>
      </c>
      <c r="C50" t="s" s="19">
        <v>30</v>
      </c>
      <c r="D50" t="s" s="10">
        <v>31</v>
      </c>
      <c r="E50" s="20">
        <v>5</v>
      </c>
      <c r="F50" s="20">
        <v>1</v>
      </c>
      <c r="G50" s="20">
        <v>5</v>
      </c>
      <c r="H50" s="20">
        <v>1</v>
      </c>
      <c r="I50" s="20">
        <v>1</v>
      </c>
      <c r="J50" s="20">
        <v>2</v>
      </c>
      <c r="K50" s="20">
        <v>1</v>
      </c>
      <c r="L50" s="20">
        <f>F50+G50+H50+I50+J50+K50</f>
        <v>11</v>
      </c>
      <c r="M50" t="s" s="19">
        <f>IF(L50&lt;(13)+(1/3),"low",IF(L50&lt;(21)+(2/3),"medium","high"))</f>
        <v>109</v>
      </c>
      <c r="N50" s="20">
        <f>E50*L50</f>
        <v>55</v>
      </c>
    </row>
    <row r="51" ht="20.05" customHeight="1">
      <c r="A51" s="18">
        <v>49</v>
      </c>
      <c r="B51" t="s" s="19">
        <v>54</v>
      </c>
      <c r="C51" t="s" s="19">
        <v>37</v>
      </c>
      <c r="D51" t="s" s="10">
        <v>31</v>
      </c>
      <c r="E51" s="20">
        <v>5</v>
      </c>
      <c r="F51" s="20">
        <v>3</v>
      </c>
      <c r="G51" s="20">
        <v>4</v>
      </c>
      <c r="H51" s="20">
        <v>2</v>
      </c>
      <c r="I51" s="20">
        <v>2</v>
      </c>
      <c r="J51" s="20">
        <v>2</v>
      </c>
      <c r="K51" s="20">
        <v>3</v>
      </c>
      <c r="L51" s="20">
        <f>F51+G51+H51+I51+J51+K51</f>
        <v>16</v>
      </c>
      <c r="M51" t="s" s="19">
        <f>IF(L51&lt;(13)+(1/3),"low",IF(L51&lt;(21)+(2/3),"medium","high"))</f>
        <v>107</v>
      </c>
      <c r="N51" s="20">
        <f>E51*L51</f>
        <v>80</v>
      </c>
    </row>
    <row r="52" ht="20.05" customHeight="1">
      <c r="A52" s="18">
        <v>50</v>
      </c>
      <c r="B52" t="s" s="19">
        <v>40</v>
      </c>
      <c r="C52" t="s" s="19">
        <v>62</v>
      </c>
      <c r="D52" t="s" s="10">
        <v>47</v>
      </c>
      <c r="E52" s="20">
        <v>3</v>
      </c>
      <c r="F52" s="20">
        <v>5</v>
      </c>
      <c r="G52" s="20">
        <v>1</v>
      </c>
      <c r="H52" s="20">
        <v>4</v>
      </c>
      <c r="I52" s="20">
        <v>4</v>
      </c>
      <c r="J52" s="20">
        <v>4</v>
      </c>
      <c r="K52" s="20">
        <v>5</v>
      </c>
      <c r="L52" s="20">
        <f>F52+G52+H52+I52+J52+K52</f>
        <v>23</v>
      </c>
      <c r="M52" t="s" s="19">
        <f>IF(L52&lt;(13)+(1/3),"low",IF(L52&lt;(21)+(2/3),"medium","high"))</f>
        <v>108</v>
      </c>
      <c r="N52" s="20">
        <f>E52*L52</f>
        <v>69</v>
      </c>
    </row>
    <row r="53" ht="20.05" customHeight="1">
      <c r="A53" s="18">
        <v>51</v>
      </c>
      <c r="B53" t="s" s="19">
        <v>40</v>
      </c>
      <c r="C53" t="s" s="19">
        <v>62</v>
      </c>
      <c r="D53" t="s" s="10">
        <v>47</v>
      </c>
      <c r="E53" s="20">
        <v>5</v>
      </c>
      <c r="F53" s="20">
        <v>4</v>
      </c>
      <c r="G53" s="20">
        <v>3</v>
      </c>
      <c r="H53" s="20">
        <v>3</v>
      </c>
      <c r="I53" s="20">
        <v>3</v>
      </c>
      <c r="J53" s="20">
        <v>3</v>
      </c>
      <c r="K53" s="20">
        <v>1</v>
      </c>
      <c r="L53" s="20">
        <f>F53+G53+H53+I53+J53+K53</f>
        <v>17</v>
      </c>
      <c r="M53" t="s" s="19">
        <f>IF(L53&lt;(13)+(1/3),"low",IF(L53&lt;(21)+(2/3),"medium","high"))</f>
        <v>107</v>
      </c>
      <c r="N53" s="20">
        <f>E53*L53</f>
        <v>85</v>
      </c>
    </row>
    <row r="54" ht="20.05" customHeight="1">
      <c r="A54" s="18">
        <v>52</v>
      </c>
      <c r="B54" t="s" s="19">
        <v>40</v>
      </c>
      <c r="C54" t="s" s="19">
        <v>37</v>
      </c>
      <c r="D54" t="s" s="10">
        <v>31</v>
      </c>
      <c r="E54" s="20">
        <v>5</v>
      </c>
      <c r="F54" s="20">
        <v>3</v>
      </c>
      <c r="G54" s="20">
        <v>2</v>
      </c>
      <c r="H54" s="20">
        <v>2</v>
      </c>
      <c r="I54" s="20">
        <v>4</v>
      </c>
      <c r="J54" s="20">
        <v>5</v>
      </c>
      <c r="K54" s="20">
        <v>2</v>
      </c>
      <c r="L54" s="20">
        <f>F54+G54+H54+I54+J54+K54</f>
        <v>18</v>
      </c>
      <c r="M54" t="s" s="19">
        <f>IF(L54&lt;(13)+(1/3),"low",IF(L54&lt;(21)+(2/3),"medium","high"))</f>
        <v>107</v>
      </c>
      <c r="N54" s="20">
        <f>E54*L54</f>
        <v>90</v>
      </c>
    </row>
    <row r="55" ht="20.05" customHeight="1">
      <c r="A55" s="18">
        <v>53</v>
      </c>
      <c r="B55" t="s" s="19">
        <v>27</v>
      </c>
      <c r="C55" t="s" s="19">
        <v>37</v>
      </c>
      <c r="D55" t="s" s="10">
        <v>47</v>
      </c>
      <c r="E55" s="20">
        <v>4</v>
      </c>
      <c r="F55" s="20">
        <v>3</v>
      </c>
      <c r="G55" s="20">
        <v>5</v>
      </c>
      <c r="H55" s="20">
        <v>3</v>
      </c>
      <c r="I55" s="20">
        <v>3</v>
      </c>
      <c r="J55" s="20">
        <v>4</v>
      </c>
      <c r="K55" s="20">
        <v>1</v>
      </c>
      <c r="L55" s="20">
        <f>F55+G55+H55+I55+J55+K55</f>
        <v>19</v>
      </c>
      <c r="M55" t="s" s="19">
        <f>IF(L55&lt;(13)+(1/3),"low",IF(L55&lt;(21)+(2/3),"medium","high"))</f>
        <v>107</v>
      </c>
      <c r="N55" s="20">
        <f>E55*L55</f>
        <v>76</v>
      </c>
    </row>
    <row r="56" ht="20.05" customHeight="1">
      <c r="A56" s="18">
        <v>54</v>
      </c>
      <c r="B56" t="s" s="19">
        <v>40</v>
      </c>
      <c r="C56" t="s" s="19">
        <v>65</v>
      </c>
      <c r="D56" t="s" s="10">
        <v>31</v>
      </c>
      <c r="E56" s="20">
        <v>3</v>
      </c>
      <c r="F56" s="20">
        <v>5</v>
      </c>
      <c r="G56" s="20">
        <v>3</v>
      </c>
      <c r="H56" s="20">
        <v>1</v>
      </c>
      <c r="I56" s="20">
        <v>1</v>
      </c>
      <c r="J56" s="20">
        <v>1</v>
      </c>
      <c r="K56" s="20">
        <v>1</v>
      </c>
      <c r="L56" s="20">
        <f>F56+G56+H56+I56+J56+K56</f>
        <v>12</v>
      </c>
      <c r="M56" t="s" s="19">
        <f>IF(L56&lt;(13)+(1/3),"low",IF(L56&lt;(21)+(2/3),"medium","high"))</f>
        <v>109</v>
      </c>
      <c r="N56" s="20">
        <f>E56*L56</f>
        <v>36</v>
      </c>
    </row>
    <row r="57" ht="20.05" customHeight="1">
      <c r="A57" s="18">
        <v>55</v>
      </c>
      <c r="B57" t="s" s="19">
        <v>54</v>
      </c>
      <c r="C57" t="s" s="19">
        <v>65</v>
      </c>
      <c r="D57" t="s" s="10">
        <v>47</v>
      </c>
      <c r="E57" s="20">
        <v>4</v>
      </c>
      <c r="F57" s="20">
        <v>5</v>
      </c>
      <c r="G57" s="20">
        <v>3</v>
      </c>
      <c r="H57" s="20">
        <v>4</v>
      </c>
      <c r="I57" s="20">
        <v>4</v>
      </c>
      <c r="J57" s="20">
        <v>4</v>
      </c>
      <c r="K57" s="20">
        <v>4</v>
      </c>
      <c r="L57" s="20">
        <f>F57+G57+H57+I57+J57+K57</f>
        <v>24</v>
      </c>
      <c r="M57" t="s" s="19">
        <f>IF(L57&lt;(13)+(1/3),"low",IF(L57&lt;(21)+(2/3),"medium","high"))</f>
        <v>108</v>
      </c>
      <c r="N57" s="20">
        <f>E57*L57</f>
        <v>96</v>
      </c>
    </row>
    <row r="58" ht="20.05" customHeight="1">
      <c r="A58" s="18">
        <v>56</v>
      </c>
      <c r="B58" t="s" s="19">
        <v>40</v>
      </c>
      <c r="C58" t="s" s="19">
        <v>30</v>
      </c>
      <c r="D58" t="s" s="10">
        <v>31</v>
      </c>
      <c r="E58" s="20">
        <v>4</v>
      </c>
      <c r="F58" s="20">
        <v>4</v>
      </c>
      <c r="G58" s="20">
        <v>5</v>
      </c>
      <c r="H58" s="20">
        <v>3</v>
      </c>
      <c r="I58" s="20">
        <v>2</v>
      </c>
      <c r="J58" s="20">
        <v>4</v>
      </c>
      <c r="K58" s="20">
        <v>2</v>
      </c>
      <c r="L58" s="20">
        <f>F58+G58+H58+I58+J58+K58</f>
        <v>20</v>
      </c>
      <c r="M58" t="s" s="19">
        <f>IF(L58&lt;(13)+(1/3),"low",IF(L58&lt;(21)+(2/3),"medium","high"))</f>
        <v>107</v>
      </c>
      <c r="N58" s="20">
        <f>E58*L58</f>
        <v>80</v>
      </c>
    </row>
    <row r="59" ht="20.05" customHeight="1">
      <c r="A59" s="18">
        <v>57</v>
      </c>
      <c r="B59" t="s" s="19">
        <v>54</v>
      </c>
      <c r="C59" t="s" s="19">
        <v>65</v>
      </c>
      <c r="D59" t="s" s="10">
        <v>47</v>
      </c>
      <c r="E59" s="20">
        <v>5</v>
      </c>
      <c r="F59" s="20">
        <v>2</v>
      </c>
      <c r="G59" s="20">
        <v>1</v>
      </c>
      <c r="H59" s="20">
        <v>1</v>
      </c>
      <c r="I59" s="20">
        <v>1</v>
      </c>
      <c r="J59" s="20">
        <v>1</v>
      </c>
      <c r="K59" s="20">
        <v>1</v>
      </c>
      <c r="L59" s="20">
        <f>F59+G59+H59+I59+J59+K59</f>
        <v>7</v>
      </c>
      <c r="M59" t="s" s="19">
        <f>IF(L59&lt;(13)+(1/3),"low",IF(L59&lt;(21)+(2/3),"medium","high"))</f>
        <v>109</v>
      </c>
      <c r="N59" s="20">
        <f>E59*L59</f>
        <v>35</v>
      </c>
    </row>
    <row r="60" ht="20.05" customHeight="1">
      <c r="A60" s="18">
        <v>58</v>
      </c>
      <c r="B60" t="s" s="19">
        <v>69</v>
      </c>
      <c r="C60" t="s" s="19">
        <v>37</v>
      </c>
      <c r="D60" t="s" s="10">
        <v>47</v>
      </c>
      <c r="E60" s="20">
        <v>3</v>
      </c>
      <c r="F60" s="20">
        <v>4</v>
      </c>
      <c r="G60" s="20">
        <v>1</v>
      </c>
      <c r="H60" s="20">
        <v>2</v>
      </c>
      <c r="I60" s="20">
        <v>2</v>
      </c>
      <c r="J60" s="20">
        <v>4</v>
      </c>
      <c r="K60" s="20">
        <v>4</v>
      </c>
      <c r="L60" s="20">
        <f>F60+G60+H60+I60+J60+K60</f>
        <v>17</v>
      </c>
      <c r="M60" t="s" s="19">
        <f>IF(L60&lt;(13)+(1/3),"low",IF(L60&lt;(21)+(2/3),"medium","high"))</f>
        <v>107</v>
      </c>
      <c r="N60" s="20">
        <f>E60*L60</f>
        <v>51</v>
      </c>
    </row>
    <row r="61" ht="20.05" customHeight="1">
      <c r="A61" s="18">
        <v>59</v>
      </c>
      <c r="B61" t="s" s="19">
        <v>40</v>
      </c>
      <c r="C61" t="s" s="19">
        <v>65</v>
      </c>
      <c r="D61" t="s" s="10">
        <v>47</v>
      </c>
      <c r="E61" s="20">
        <v>4</v>
      </c>
      <c r="F61" s="20">
        <v>4</v>
      </c>
      <c r="G61" s="20">
        <v>2</v>
      </c>
      <c r="H61" s="20">
        <v>2</v>
      </c>
      <c r="I61" s="20">
        <v>2</v>
      </c>
      <c r="J61" s="20">
        <v>2</v>
      </c>
      <c r="K61" s="20">
        <v>3</v>
      </c>
      <c r="L61" s="20">
        <f>F61+G61+H61+I61+J61+K61</f>
        <v>15</v>
      </c>
      <c r="M61" t="s" s="19">
        <f>IF(L61&lt;(13)+(1/3),"low",IF(L61&lt;(21)+(2/3),"medium","high"))</f>
        <v>107</v>
      </c>
      <c r="N61" s="20">
        <f>E61*L61</f>
        <v>60</v>
      </c>
    </row>
    <row r="62" ht="20.05" customHeight="1">
      <c r="A62" s="18">
        <v>60</v>
      </c>
      <c r="B62" t="s" s="19">
        <v>27</v>
      </c>
      <c r="C62" t="s" s="19">
        <v>37</v>
      </c>
      <c r="D62" t="s" s="10">
        <v>31</v>
      </c>
      <c r="E62" s="20">
        <v>3</v>
      </c>
      <c r="F62" s="20">
        <v>3</v>
      </c>
      <c r="G62" s="20">
        <v>4</v>
      </c>
      <c r="H62" s="20">
        <v>1</v>
      </c>
      <c r="I62" s="20">
        <v>2</v>
      </c>
      <c r="J62" s="20">
        <v>1</v>
      </c>
      <c r="K62" s="20">
        <v>3</v>
      </c>
      <c r="L62" s="20">
        <f>F62+G62+H62+I62+J62+K62</f>
        <v>14</v>
      </c>
      <c r="M62" t="s" s="19">
        <f>IF(L62&lt;(13)+(1/3),"low",IF(L62&lt;(21)+(2/3),"medium","high"))</f>
        <v>107</v>
      </c>
      <c r="N62" s="20">
        <f>E62*L62</f>
        <v>42</v>
      </c>
    </row>
    <row r="63" ht="20.05" customHeight="1">
      <c r="A63" s="18">
        <v>61</v>
      </c>
      <c r="B63" t="s" s="19">
        <v>54</v>
      </c>
      <c r="C63" t="s" s="19">
        <v>62</v>
      </c>
      <c r="D63" t="s" s="10">
        <v>47</v>
      </c>
      <c r="E63" s="20">
        <v>5</v>
      </c>
      <c r="F63" s="20">
        <v>4</v>
      </c>
      <c r="G63" s="20">
        <v>3</v>
      </c>
      <c r="H63" s="20">
        <v>4</v>
      </c>
      <c r="I63" s="20">
        <v>4</v>
      </c>
      <c r="J63" s="20">
        <v>4</v>
      </c>
      <c r="K63" s="20">
        <v>5</v>
      </c>
      <c r="L63" s="20">
        <f>F63+G63+H63+I63+J63+K63</f>
        <v>24</v>
      </c>
      <c r="M63" t="s" s="19">
        <f>IF(L63&lt;(13)+(1/3),"low",IF(L63&lt;(21)+(2/3),"medium","high"))</f>
        <v>108</v>
      </c>
      <c r="N63" s="20">
        <f>E63*L63</f>
        <v>120</v>
      </c>
    </row>
    <row r="64" ht="20.05" customHeight="1">
      <c r="A64" s="18">
        <v>62</v>
      </c>
      <c r="B64" t="s" s="19">
        <v>27</v>
      </c>
      <c r="C64" t="s" s="19">
        <v>30</v>
      </c>
      <c r="D64" t="s" s="10">
        <v>47</v>
      </c>
      <c r="E64" s="20">
        <v>4</v>
      </c>
      <c r="F64" s="20">
        <v>3</v>
      </c>
      <c r="G64" s="20">
        <v>3</v>
      </c>
      <c r="H64" s="20">
        <v>4</v>
      </c>
      <c r="I64" s="20">
        <v>4</v>
      </c>
      <c r="J64" s="20">
        <v>3</v>
      </c>
      <c r="K64" s="20">
        <v>2</v>
      </c>
      <c r="L64" s="20">
        <f>F64+G64+H64+I64+J64+K64</f>
        <v>19</v>
      </c>
      <c r="M64" t="s" s="19">
        <f>IF(L64&lt;(13)+(1/3),"low",IF(L64&lt;(21)+(2/3),"medium","high"))</f>
        <v>107</v>
      </c>
      <c r="N64" s="20">
        <f>E64*L64</f>
        <v>76</v>
      </c>
    </row>
    <row r="65" ht="20.05" customHeight="1">
      <c r="A65" s="18">
        <v>63</v>
      </c>
      <c r="B65" t="s" s="19">
        <v>40</v>
      </c>
      <c r="C65" t="s" s="19">
        <v>37</v>
      </c>
      <c r="D65" t="s" s="10">
        <v>31</v>
      </c>
      <c r="E65" s="20">
        <v>3</v>
      </c>
      <c r="F65" s="20">
        <v>4</v>
      </c>
      <c r="G65" s="20">
        <v>5</v>
      </c>
      <c r="H65" s="20">
        <v>5</v>
      </c>
      <c r="I65" s="20">
        <v>5</v>
      </c>
      <c r="J65" s="20">
        <v>5</v>
      </c>
      <c r="K65" s="20">
        <v>4</v>
      </c>
      <c r="L65" s="20">
        <f>F65+G65+H65+I65+J65+K65</f>
        <v>28</v>
      </c>
      <c r="M65" t="s" s="19">
        <f>IF(L65&lt;(13)+(1/3),"low",IF(L65&lt;(21)+(2/3),"medium","high"))</f>
        <v>108</v>
      </c>
      <c r="N65" s="20">
        <f>E65*L65</f>
        <v>84</v>
      </c>
    </row>
    <row r="66" ht="20.05" customHeight="1">
      <c r="A66" s="18">
        <v>64</v>
      </c>
      <c r="B66" t="s" s="19">
        <v>54</v>
      </c>
      <c r="C66" t="s" s="19">
        <v>30</v>
      </c>
      <c r="D66" t="s" s="10">
        <v>47</v>
      </c>
      <c r="E66" s="20">
        <v>3</v>
      </c>
      <c r="F66" s="20">
        <v>4</v>
      </c>
      <c r="G66" s="20">
        <v>5</v>
      </c>
      <c r="H66" s="20">
        <v>4</v>
      </c>
      <c r="I66" s="20">
        <v>4</v>
      </c>
      <c r="J66" s="20">
        <v>4</v>
      </c>
      <c r="K66" s="20">
        <v>4</v>
      </c>
      <c r="L66" s="20">
        <f>F66+G66+H66+I66+J66+K66</f>
        <v>25</v>
      </c>
      <c r="M66" t="s" s="19">
        <f>IF(L66&lt;(13)+(1/3),"low",IF(L66&lt;(21)+(2/3),"medium","high"))</f>
        <v>108</v>
      </c>
      <c r="N66" s="20">
        <f>E66*L66</f>
        <v>75</v>
      </c>
    </row>
    <row r="67" ht="20.05" customHeight="1">
      <c r="A67" s="18">
        <v>65</v>
      </c>
      <c r="B67" t="s" s="19">
        <v>40</v>
      </c>
      <c r="C67" t="s" s="19">
        <v>37</v>
      </c>
      <c r="D67" t="s" s="10">
        <v>31</v>
      </c>
      <c r="E67" s="20">
        <v>4</v>
      </c>
      <c r="F67" s="20">
        <v>5</v>
      </c>
      <c r="G67" s="20">
        <v>1</v>
      </c>
      <c r="H67" s="20">
        <v>3</v>
      </c>
      <c r="I67" s="20">
        <v>4</v>
      </c>
      <c r="J67" s="20">
        <v>1</v>
      </c>
      <c r="K67" s="20">
        <v>1</v>
      </c>
      <c r="L67" s="20">
        <f>F67+G67+H67+I67+J67+K67</f>
        <v>15</v>
      </c>
      <c r="M67" t="s" s="19">
        <f>IF(L67&lt;(13)+(1/3),"low",IF(L67&lt;(21)+(2/3),"medium","high"))</f>
        <v>107</v>
      </c>
      <c r="N67" s="20">
        <f>E67*L67</f>
        <v>60</v>
      </c>
    </row>
    <row r="68" ht="20.05" customHeight="1">
      <c r="A68" s="18">
        <v>66</v>
      </c>
      <c r="B68" t="s" s="19">
        <v>54</v>
      </c>
      <c r="C68" t="s" s="19">
        <v>30</v>
      </c>
      <c r="D68" t="s" s="10">
        <v>31</v>
      </c>
      <c r="E68" s="20">
        <v>4</v>
      </c>
      <c r="F68" s="20">
        <v>5</v>
      </c>
      <c r="G68" s="20">
        <v>3</v>
      </c>
      <c r="H68" s="20">
        <v>2</v>
      </c>
      <c r="I68" s="20">
        <v>2</v>
      </c>
      <c r="J68" s="20">
        <v>3</v>
      </c>
      <c r="K68" s="20">
        <v>3</v>
      </c>
      <c r="L68" s="20">
        <f>F68+G68+H68+I68+J68+K68</f>
        <v>18</v>
      </c>
      <c r="M68" t="s" s="19">
        <f>IF(L68&lt;(13)+(1/3),"low",IF(L68&lt;(21)+(2/3),"medium","high"))</f>
        <v>107</v>
      </c>
      <c r="N68" s="20">
        <f>E68*L68</f>
        <v>72</v>
      </c>
    </row>
    <row r="69" ht="20.05" customHeight="1">
      <c r="A69" s="18">
        <v>67</v>
      </c>
      <c r="B69" t="s" s="19">
        <v>40</v>
      </c>
      <c r="C69" t="s" s="19">
        <v>62</v>
      </c>
      <c r="D69" t="s" s="10">
        <v>31</v>
      </c>
      <c r="E69" s="20">
        <v>4</v>
      </c>
      <c r="F69" s="20">
        <v>5</v>
      </c>
      <c r="G69" s="20">
        <v>5</v>
      </c>
      <c r="H69" s="20">
        <v>3</v>
      </c>
      <c r="I69" s="20">
        <v>4</v>
      </c>
      <c r="J69" s="20">
        <v>2</v>
      </c>
      <c r="K69" s="20">
        <v>3</v>
      </c>
      <c r="L69" s="20">
        <f>F69+G69+H69+I69+J69+K69</f>
        <v>22</v>
      </c>
      <c r="M69" t="s" s="19">
        <f>IF(L69&lt;(13)+(1/3),"low",IF(L69&lt;(21)+(2/3),"medium","high"))</f>
        <v>108</v>
      </c>
      <c r="N69" s="20">
        <f>E69*L69</f>
        <v>88</v>
      </c>
    </row>
    <row r="70" ht="20.05" customHeight="1">
      <c r="A70" s="18">
        <v>68</v>
      </c>
      <c r="B70" t="s" s="19">
        <v>40</v>
      </c>
      <c r="C70" t="s" s="19">
        <v>65</v>
      </c>
      <c r="D70" t="s" s="10">
        <v>47</v>
      </c>
      <c r="E70" s="20">
        <v>3</v>
      </c>
      <c r="F70" s="20">
        <v>4</v>
      </c>
      <c r="G70" s="20">
        <v>4</v>
      </c>
      <c r="H70" s="20">
        <v>1</v>
      </c>
      <c r="I70" s="20">
        <v>1</v>
      </c>
      <c r="J70" s="20">
        <v>3</v>
      </c>
      <c r="K70" s="20">
        <v>3</v>
      </c>
      <c r="L70" s="20">
        <f>F70+G70+H70+I70+J70+K70</f>
        <v>16</v>
      </c>
      <c r="M70" t="s" s="19">
        <f>IF(L70&lt;(13)+(1/3),"low",IF(L70&lt;(21)+(2/3),"medium","high"))</f>
        <v>107</v>
      </c>
      <c r="N70" s="20">
        <f>E70*L70</f>
        <v>48</v>
      </c>
    </row>
    <row r="71" ht="20.05" customHeight="1">
      <c r="A71" s="18">
        <v>69</v>
      </c>
      <c r="B71" t="s" s="19">
        <v>40</v>
      </c>
      <c r="C71" t="s" s="19">
        <v>30</v>
      </c>
      <c r="D71" t="s" s="10">
        <v>31</v>
      </c>
      <c r="E71" s="20">
        <v>4</v>
      </c>
      <c r="F71" s="20">
        <v>5</v>
      </c>
      <c r="G71" s="20">
        <v>4</v>
      </c>
      <c r="H71" s="20">
        <v>4</v>
      </c>
      <c r="I71" s="20">
        <v>4</v>
      </c>
      <c r="J71" s="20">
        <v>4</v>
      </c>
      <c r="K71" s="20">
        <v>5</v>
      </c>
      <c r="L71" s="20">
        <f>F71+G71+H71+I71+J71+K71</f>
        <v>26</v>
      </c>
      <c r="M71" t="s" s="19">
        <f>IF(L71&lt;(13)+(1/3),"low",IF(L71&lt;(21)+(2/3),"medium","high"))</f>
        <v>108</v>
      </c>
      <c r="N71" s="20">
        <f>E71*L71</f>
        <v>104</v>
      </c>
    </row>
    <row r="72" ht="20.05" customHeight="1">
      <c r="A72" s="18">
        <v>70</v>
      </c>
      <c r="B72" t="s" s="19">
        <v>27</v>
      </c>
      <c r="C72" t="s" s="19">
        <v>62</v>
      </c>
      <c r="D72" t="s" s="10">
        <v>47</v>
      </c>
      <c r="E72" s="20">
        <v>4</v>
      </c>
      <c r="F72" s="20">
        <v>3</v>
      </c>
      <c r="G72" s="20">
        <v>4</v>
      </c>
      <c r="H72" s="20">
        <v>3</v>
      </c>
      <c r="I72" s="20">
        <v>3</v>
      </c>
      <c r="J72" s="20">
        <v>4</v>
      </c>
      <c r="K72" s="20">
        <v>3</v>
      </c>
      <c r="L72" s="20">
        <f>F72+G72+H72+I72+J72+K72</f>
        <v>20</v>
      </c>
      <c r="M72" t="s" s="19">
        <f>IF(L72&lt;(13)+(1/3),"low",IF(L72&lt;(21)+(2/3),"medium","high"))</f>
        <v>107</v>
      </c>
      <c r="N72" s="20">
        <f>E72*L72</f>
        <v>80</v>
      </c>
    </row>
    <row r="73" ht="20.05" customHeight="1">
      <c r="A73" s="18">
        <v>71</v>
      </c>
      <c r="B73" t="s" s="19">
        <v>54</v>
      </c>
      <c r="C73" t="s" s="19">
        <v>30</v>
      </c>
      <c r="D73" t="s" s="10">
        <v>31</v>
      </c>
      <c r="E73" s="20">
        <v>5</v>
      </c>
      <c r="F73" s="20">
        <v>5</v>
      </c>
      <c r="G73" s="20">
        <v>4</v>
      </c>
      <c r="H73" s="20">
        <v>4</v>
      </c>
      <c r="I73" s="20">
        <v>5</v>
      </c>
      <c r="J73" s="20">
        <v>5</v>
      </c>
      <c r="K73" s="20">
        <v>4</v>
      </c>
      <c r="L73" s="20">
        <f>F73+G73+H73+I73+J73+K73</f>
        <v>27</v>
      </c>
      <c r="M73" t="s" s="19">
        <f>IF(L73&lt;(13)+(1/3),"low",IF(L73&lt;(21)+(2/3),"medium","high"))</f>
        <v>108</v>
      </c>
      <c r="N73" s="20">
        <f>E73*L73</f>
        <v>135</v>
      </c>
    </row>
    <row r="74" ht="20.05" customHeight="1">
      <c r="A74" s="18">
        <v>72</v>
      </c>
      <c r="B74" t="s" s="19">
        <v>27</v>
      </c>
      <c r="C74" t="s" s="19">
        <v>30</v>
      </c>
      <c r="D74" t="s" s="10">
        <v>31</v>
      </c>
      <c r="E74" s="20">
        <v>3</v>
      </c>
      <c r="F74" s="20">
        <v>5</v>
      </c>
      <c r="G74" s="20">
        <v>3</v>
      </c>
      <c r="H74" s="20">
        <v>5</v>
      </c>
      <c r="I74" s="20">
        <v>5</v>
      </c>
      <c r="J74" s="20">
        <v>3</v>
      </c>
      <c r="K74" s="20">
        <v>5</v>
      </c>
      <c r="L74" s="20">
        <f>F74+G74+H74+I74+J74+K74</f>
        <v>26</v>
      </c>
      <c r="M74" t="s" s="19">
        <f>IF(L74&lt;(13)+(1/3),"low",IF(L74&lt;(21)+(2/3),"medium","high"))</f>
        <v>108</v>
      </c>
      <c r="N74" s="20">
        <f>E74*L74</f>
        <v>78</v>
      </c>
    </row>
    <row r="75" ht="20.05" customHeight="1">
      <c r="A75" s="18">
        <v>73</v>
      </c>
      <c r="B75" t="s" s="19">
        <v>54</v>
      </c>
      <c r="C75" t="s" s="19">
        <v>62</v>
      </c>
      <c r="D75" t="s" s="10">
        <v>47</v>
      </c>
      <c r="E75" s="20">
        <v>5</v>
      </c>
      <c r="F75" s="20">
        <v>3</v>
      </c>
      <c r="G75" s="20">
        <v>2</v>
      </c>
      <c r="H75" s="20">
        <v>1</v>
      </c>
      <c r="I75" s="20">
        <v>1</v>
      </c>
      <c r="J75" s="20">
        <v>2</v>
      </c>
      <c r="K75" s="20">
        <v>2</v>
      </c>
      <c r="L75" s="20">
        <f>F75+G75+H75+I75+J75+K75</f>
        <v>11</v>
      </c>
      <c r="M75" t="s" s="19">
        <f>IF(L75&lt;(13)+(1/3),"low",IF(L75&lt;(21)+(2/3),"medium","high"))</f>
        <v>109</v>
      </c>
      <c r="N75" s="20">
        <f>E75*L75</f>
        <v>55</v>
      </c>
    </row>
    <row r="76" ht="20.05" customHeight="1">
      <c r="A76" s="18">
        <v>74</v>
      </c>
      <c r="B76" t="s" s="19">
        <v>54</v>
      </c>
      <c r="C76" t="s" s="19">
        <v>37</v>
      </c>
      <c r="D76" t="s" s="10">
        <v>47</v>
      </c>
      <c r="E76" s="20">
        <v>5</v>
      </c>
      <c r="F76" s="20">
        <v>1</v>
      </c>
      <c r="G76" s="20">
        <v>5</v>
      </c>
      <c r="H76" s="20">
        <v>5</v>
      </c>
      <c r="I76" s="20">
        <v>5</v>
      </c>
      <c r="J76" s="20">
        <v>3</v>
      </c>
      <c r="K76" s="20">
        <v>5</v>
      </c>
      <c r="L76" s="20">
        <f>F76+G76+H76+I76+J76+K76</f>
        <v>24</v>
      </c>
      <c r="M76" t="s" s="19">
        <f>IF(L76&lt;(13)+(1/3),"low",IF(L76&lt;(21)+(2/3),"medium","high"))</f>
        <v>108</v>
      </c>
      <c r="N76" s="20">
        <f>E76*L76</f>
        <v>120</v>
      </c>
    </row>
    <row r="77" ht="20.05" customHeight="1">
      <c r="A77" s="18">
        <v>75</v>
      </c>
      <c r="B77" t="s" s="19">
        <v>40</v>
      </c>
      <c r="C77" t="s" s="19">
        <v>30</v>
      </c>
      <c r="D77" t="s" s="10">
        <v>31</v>
      </c>
      <c r="E77" s="20">
        <v>3</v>
      </c>
      <c r="F77" s="20">
        <v>5</v>
      </c>
      <c r="G77" s="20">
        <v>5</v>
      </c>
      <c r="H77" s="20">
        <v>4</v>
      </c>
      <c r="I77" s="20">
        <v>3</v>
      </c>
      <c r="J77" s="20">
        <v>3</v>
      </c>
      <c r="K77" s="20">
        <v>4</v>
      </c>
      <c r="L77" s="20">
        <f>F77+G77+H77+I77+J77+K77</f>
        <v>24</v>
      </c>
      <c r="M77" t="s" s="19">
        <f>IF(L77&lt;(13)+(1/3),"low",IF(L77&lt;(21)+(2/3),"medium","high"))</f>
        <v>108</v>
      </c>
      <c r="N77" s="20">
        <f>E77*L77</f>
        <v>72</v>
      </c>
    </row>
    <row r="78" ht="20.05" customHeight="1">
      <c r="A78" s="18">
        <v>76</v>
      </c>
      <c r="B78" t="s" s="19">
        <v>27</v>
      </c>
      <c r="C78" t="s" s="19">
        <v>65</v>
      </c>
      <c r="D78" t="s" s="10">
        <v>31</v>
      </c>
      <c r="E78" s="20">
        <v>5</v>
      </c>
      <c r="F78" s="20">
        <v>3</v>
      </c>
      <c r="G78" s="20">
        <v>3</v>
      </c>
      <c r="H78" s="20">
        <v>2</v>
      </c>
      <c r="I78" s="20">
        <v>2</v>
      </c>
      <c r="J78" s="20">
        <v>2</v>
      </c>
      <c r="K78" s="20">
        <v>4</v>
      </c>
      <c r="L78" s="20">
        <f>F78+G78+H78+I78+J78+K78</f>
        <v>16</v>
      </c>
      <c r="M78" t="s" s="19">
        <f>IF(L78&lt;(13)+(1/3),"low",IF(L78&lt;(21)+(2/3),"medium","high"))</f>
        <v>107</v>
      </c>
      <c r="N78" s="20">
        <f>E78*L78</f>
        <v>80</v>
      </c>
    </row>
    <row r="79" ht="20.05" customHeight="1">
      <c r="A79" s="18">
        <v>77</v>
      </c>
      <c r="B79" t="s" s="19">
        <v>27</v>
      </c>
      <c r="C79" t="s" s="19">
        <v>30</v>
      </c>
      <c r="D79" t="s" s="10">
        <v>31</v>
      </c>
      <c r="E79" s="20">
        <v>5</v>
      </c>
      <c r="F79" s="20">
        <v>2</v>
      </c>
      <c r="G79" s="20">
        <v>5</v>
      </c>
      <c r="H79" s="20">
        <v>5</v>
      </c>
      <c r="I79" s="20">
        <v>5</v>
      </c>
      <c r="J79" s="20">
        <v>5</v>
      </c>
      <c r="K79" s="20">
        <v>3</v>
      </c>
      <c r="L79" s="20">
        <f>F79+G79+H79+I79+J79+K79</f>
        <v>25</v>
      </c>
      <c r="M79" t="s" s="19">
        <f>IF(L79&lt;(13)+(1/3),"low",IF(L79&lt;(21)+(2/3),"medium","high"))</f>
        <v>108</v>
      </c>
      <c r="N79" s="20">
        <f>E79*L79</f>
        <v>125</v>
      </c>
    </row>
    <row r="80" ht="20.05" customHeight="1">
      <c r="A80" s="18">
        <v>78</v>
      </c>
      <c r="B80" t="s" s="19">
        <v>54</v>
      </c>
      <c r="C80" t="s" s="19">
        <v>30</v>
      </c>
      <c r="D80" t="s" s="10">
        <v>47</v>
      </c>
      <c r="E80" s="20">
        <v>3</v>
      </c>
      <c r="F80" s="20">
        <v>3</v>
      </c>
      <c r="G80" s="20">
        <v>3</v>
      </c>
      <c r="H80" s="20">
        <v>5</v>
      </c>
      <c r="I80" s="20">
        <v>5</v>
      </c>
      <c r="J80" s="20">
        <v>5</v>
      </c>
      <c r="K80" s="20">
        <v>1</v>
      </c>
      <c r="L80" s="20">
        <f>F80+G80+H80+I80+J80+K80</f>
        <v>22</v>
      </c>
      <c r="M80" t="s" s="19">
        <f>IF(L80&lt;(13)+(1/3),"low",IF(L80&lt;(21)+(2/3),"medium","high"))</f>
        <v>108</v>
      </c>
      <c r="N80" s="20">
        <f>E80*L80</f>
        <v>66</v>
      </c>
    </row>
    <row r="81" ht="20.05" customHeight="1">
      <c r="A81" s="18">
        <v>79</v>
      </c>
      <c r="B81" t="s" s="19">
        <v>27</v>
      </c>
      <c r="C81" t="s" s="19">
        <v>30</v>
      </c>
      <c r="D81" t="s" s="10">
        <v>47</v>
      </c>
      <c r="E81" s="20">
        <v>3</v>
      </c>
      <c r="F81" s="20">
        <v>4</v>
      </c>
      <c r="G81" s="20">
        <v>3</v>
      </c>
      <c r="H81" s="20">
        <v>4</v>
      </c>
      <c r="I81" s="20">
        <v>4</v>
      </c>
      <c r="J81" s="20">
        <v>2</v>
      </c>
      <c r="K81" s="20">
        <v>4</v>
      </c>
      <c r="L81" s="20">
        <f>F81+G81+H81+I81+J81+K81</f>
        <v>21</v>
      </c>
      <c r="M81" t="s" s="19">
        <f>IF(L81&lt;(13)+(1/3),"low",IF(L81&lt;(21)+(2/3),"medium","high"))</f>
        <v>107</v>
      </c>
      <c r="N81" s="20">
        <f>E81*L81</f>
        <v>63</v>
      </c>
    </row>
    <row r="82" ht="20.05" customHeight="1">
      <c r="A82" s="18">
        <v>80</v>
      </c>
      <c r="B82" t="s" s="19">
        <v>40</v>
      </c>
      <c r="C82" t="s" s="19">
        <v>30</v>
      </c>
      <c r="D82" t="s" s="10">
        <v>47</v>
      </c>
      <c r="E82" s="20">
        <v>1</v>
      </c>
      <c r="F82" s="20">
        <v>2</v>
      </c>
      <c r="G82" s="20">
        <v>1</v>
      </c>
      <c r="H82" s="20">
        <v>2</v>
      </c>
      <c r="I82" s="20">
        <v>2</v>
      </c>
      <c r="J82" s="20">
        <v>5</v>
      </c>
      <c r="K82" s="20">
        <v>2</v>
      </c>
      <c r="L82" s="20">
        <f>F82+G82+H82+I82+J82+K82</f>
        <v>14</v>
      </c>
      <c r="M82" t="s" s="19">
        <f>IF(L82&lt;(13)+(1/3),"low",IF(L82&lt;(21)+(2/3),"medium","high"))</f>
        <v>107</v>
      </c>
      <c r="N82" s="20">
        <f>E82*L82</f>
        <v>14</v>
      </c>
    </row>
    <row r="83" ht="20.05" customHeight="1">
      <c r="A83" s="18">
        <v>81</v>
      </c>
      <c r="B83" t="s" s="19">
        <v>27</v>
      </c>
      <c r="C83" t="s" s="19">
        <v>30</v>
      </c>
      <c r="D83" t="s" s="10">
        <v>47</v>
      </c>
      <c r="E83" s="20">
        <v>4</v>
      </c>
      <c r="F83" s="20">
        <v>1</v>
      </c>
      <c r="G83" s="20">
        <v>4</v>
      </c>
      <c r="H83" s="20">
        <v>2</v>
      </c>
      <c r="I83" s="20">
        <v>3</v>
      </c>
      <c r="J83" s="20">
        <v>1</v>
      </c>
      <c r="K83" s="20">
        <v>2</v>
      </c>
      <c r="L83" s="20">
        <f>F83+G83+H83+I83+J83+K83</f>
        <v>13</v>
      </c>
      <c r="M83" t="s" s="19">
        <f>IF(L83&lt;(13)+(1/3),"low",IF(L83&lt;(21)+(2/3),"medium","high"))</f>
        <v>109</v>
      </c>
      <c r="N83" s="20">
        <f>E83*L83</f>
        <v>52</v>
      </c>
    </row>
    <row r="84" ht="20.05" customHeight="1">
      <c r="A84" s="18">
        <v>82</v>
      </c>
      <c r="B84" t="s" s="19">
        <v>54</v>
      </c>
      <c r="C84" t="s" s="19">
        <v>30</v>
      </c>
      <c r="D84" t="s" s="10">
        <v>41</v>
      </c>
      <c r="E84" s="20">
        <v>5</v>
      </c>
      <c r="F84" s="20">
        <v>5</v>
      </c>
      <c r="G84" s="20">
        <v>5</v>
      </c>
      <c r="H84" s="20">
        <v>5</v>
      </c>
      <c r="I84" s="20">
        <v>5</v>
      </c>
      <c r="J84" s="20">
        <v>5</v>
      </c>
      <c r="K84" s="20">
        <v>5</v>
      </c>
      <c r="L84" s="20">
        <f>F84+G84+H84+I84+J84+K84</f>
        <v>30</v>
      </c>
      <c r="M84" t="s" s="19">
        <f>IF(L84&lt;(13)+(1/3),"low",IF(L84&lt;(21)+(2/3),"medium","high"))</f>
        <v>108</v>
      </c>
      <c r="N84" s="20">
        <f>E84*L84</f>
        <v>150</v>
      </c>
    </row>
    <row r="85" ht="20.05" customHeight="1">
      <c r="A85" s="18">
        <v>83</v>
      </c>
      <c r="B85" t="s" s="19">
        <v>69</v>
      </c>
      <c r="C85" t="s" s="19">
        <v>30</v>
      </c>
      <c r="D85" t="s" s="10">
        <v>31</v>
      </c>
      <c r="E85" s="20">
        <v>5</v>
      </c>
      <c r="F85" s="20">
        <v>2</v>
      </c>
      <c r="G85" s="20">
        <v>4</v>
      </c>
      <c r="H85" s="20">
        <v>1</v>
      </c>
      <c r="I85" s="20">
        <v>2</v>
      </c>
      <c r="J85" s="20">
        <v>1</v>
      </c>
      <c r="K85" s="20">
        <v>1</v>
      </c>
      <c r="L85" s="20">
        <f>F85+G85+H85+I85+J85+K85</f>
        <v>11</v>
      </c>
      <c r="M85" t="s" s="19">
        <f>IF(L85&lt;(13)+(1/3),"low",IF(L85&lt;(21)+(2/3),"medium","high"))</f>
        <v>109</v>
      </c>
      <c r="N85" s="20">
        <f>E85*L85</f>
        <v>55</v>
      </c>
    </row>
    <row r="86" ht="20.05" customHeight="1">
      <c r="A86" s="18">
        <v>84</v>
      </c>
      <c r="B86" t="s" s="19">
        <v>40</v>
      </c>
      <c r="C86" t="s" s="19">
        <v>30</v>
      </c>
      <c r="D86" t="s" s="10">
        <v>31</v>
      </c>
      <c r="E86" s="20">
        <v>3</v>
      </c>
      <c r="F86" s="20">
        <v>3</v>
      </c>
      <c r="G86" s="20">
        <v>3</v>
      </c>
      <c r="H86" s="20">
        <v>3</v>
      </c>
      <c r="I86" s="20">
        <v>4</v>
      </c>
      <c r="J86" s="20">
        <v>4</v>
      </c>
      <c r="K86" s="20">
        <v>5</v>
      </c>
      <c r="L86" s="20">
        <f>F86+G86+H86+I86+J86+K86</f>
        <v>22</v>
      </c>
      <c r="M86" t="s" s="19">
        <f>IF(L86&lt;(13)+(1/3),"low",IF(L86&lt;(21)+(2/3),"medium","high"))</f>
        <v>108</v>
      </c>
      <c r="N86" s="20">
        <f>E86*L86</f>
        <v>66</v>
      </c>
    </row>
    <row r="87" ht="20.05" customHeight="1">
      <c r="A87" s="18">
        <v>85</v>
      </c>
      <c r="B87" t="s" s="19">
        <v>54</v>
      </c>
      <c r="C87" t="s" s="19">
        <v>65</v>
      </c>
      <c r="D87" t="s" s="10">
        <v>31</v>
      </c>
      <c r="E87" s="20">
        <v>4</v>
      </c>
      <c r="F87" s="20">
        <v>4</v>
      </c>
      <c r="G87" s="20">
        <v>3</v>
      </c>
      <c r="H87" s="20">
        <v>2</v>
      </c>
      <c r="I87" s="20">
        <v>2</v>
      </c>
      <c r="J87" s="20">
        <v>1</v>
      </c>
      <c r="K87" s="20">
        <v>3</v>
      </c>
      <c r="L87" s="20">
        <f>F87+G87+H87+I87+J87+K87</f>
        <v>15</v>
      </c>
      <c r="M87" t="s" s="19">
        <f>IF(L87&lt;(13)+(1/3),"low",IF(L87&lt;(21)+(2/3),"medium","high"))</f>
        <v>107</v>
      </c>
      <c r="N87" s="20">
        <f>E87*L87</f>
        <v>60</v>
      </c>
    </row>
    <row r="89" ht="27.65" customHeight="1">
      <c r="O89" t="s" s="2">
        <v>110</v>
      </c>
      <c r="P89" s="2"/>
      <c r="Q89" s="2"/>
      <c r="R89" s="2"/>
      <c r="S89" s="2"/>
      <c r="T89" s="2"/>
      <c r="U89" s="2"/>
      <c r="V89" s="2"/>
    </row>
    <row r="90" ht="20.2" customHeight="1">
      <c r="O90" s="22"/>
      <c r="P90" t="s" s="23">
        <v>111</v>
      </c>
      <c r="Q90" s="24"/>
      <c r="R90" t="s" s="23">
        <v>112</v>
      </c>
      <c r="S90" s="24"/>
      <c r="T90" t="s" s="23">
        <v>113</v>
      </c>
      <c r="U90" s="24"/>
      <c r="V90" t="s" s="25">
        <v>114</v>
      </c>
    </row>
    <row r="91" ht="20.25" customHeight="1">
      <c r="O91" t="s" s="26">
        <v>115</v>
      </c>
      <c r="P91" s="27">
        <v>5</v>
      </c>
      <c r="Q91" s="28">
        <f>V91*P95/V95</f>
        <v>5.43529411764706</v>
      </c>
      <c r="R91" s="28">
        <v>15</v>
      </c>
      <c r="S91" s="28">
        <f>V91*R95/V95</f>
        <v>19.2705882352941</v>
      </c>
      <c r="T91" s="28">
        <v>22</v>
      </c>
      <c r="U91" s="28">
        <f>V91*T95/V95</f>
        <v>17.2941176470588</v>
      </c>
      <c r="V91" s="29">
        <f>P91+R91+T91</f>
        <v>42</v>
      </c>
    </row>
    <row r="92" ht="20.05" customHeight="1">
      <c r="O92" t="s" s="30">
        <v>37</v>
      </c>
      <c r="P92" s="31">
        <v>1</v>
      </c>
      <c r="Q92" s="32">
        <f>V92*P95/V95</f>
        <v>2.84705882352941</v>
      </c>
      <c r="R92" s="32">
        <v>14</v>
      </c>
      <c r="S92" s="32">
        <f>V92*R95/V95</f>
        <v>10.0941176470588</v>
      </c>
      <c r="T92" s="32">
        <v>7</v>
      </c>
      <c r="U92" s="32">
        <f>V92*T95/V95</f>
        <v>9.058823529411759</v>
      </c>
      <c r="V92" s="33">
        <f>P92+R92+T92</f>
        <v>22</v>
      </c>
    </row>
    <row r="93" ht="20.05" customHeight="1">
      <c r="O93" t="s" s="30">
        <v>65</v>
      </c>
      <c r="P93" s="31">
        <v>4</v>
      </c>
      <c r="Q93" s="32">
        <f>V93*P95/V95</f>
        <v>1.42352941176471</v>
      </c>
      <c r="R93" s="32">
        <v>6</v>
      </c>
      <c r="S93" s="32">
        <f>V93*R95/V95</f>
        <v>5.04705882352941</v>
      </c>
      <c r="T93" s="32">
        <v>1</v>
      </c>
      <c r="U93" s="32">
        <f>V93*T95/V95</f>
        <v>4.52941176470588</v>
      </c>
      <c r="V93" s="33">
        <f>P93+R93+T93</f>
        <v>11</v>
      </c>
    </row>
    <row r="94" ht="20.05" customHeight="1">
      <c r="O94" t="s" s="30">
        <v>62</v>
      </c>
      <c r="P94" s="31">
        <v>1</v>
      </c>
      <c r="Q94" s="32">
        <f>V94*P95/V95</f>
        <v>1.29411764705882</v>
      </c>
      <c r="R94" s="32">
        <v>4</v>
      </c>
      <c r="S94" s="32">
        <f>V94*R95/V95</f>
        <v>4.58823529411765</v>
      </c>
      <c r="T94" s="32">
        <v>5</v>
      </c>
      <c r="U94" s="32">
        <f>V94*T95/V95</f>
        <v>4.11764705882353</v>
      </c>
      <c r="V94" s="33">
        <f>P94+R94+T94</f>
        <v>10</v>
      </c>
    </row>
    <row r="95" ht="20.05" customHeight="1">
      <c r="O95" t="s" s="30">
        <v>114</v>
      </c>
      <c r="P95" s="31">
        <f>P91+P92+P93+P94</f>
        <v>11</v>
      </c>
      <c r="Q95" s="34"/>
      <c r="R95" s="32">
        <f>R91+R92+R93+R94</f>
        <v>39</v>
      </c>
      <c r="S95" s="34"/>
      <c r="T95" s="32">
        <f>T91+T92+T93+T94</f>
        <v>35</v>
      </c>
      <c r="U95" s="34"/>
      <c r="V95" s="33">
        <f>V91+V92+V93+V94</f>
        <v>85</v>
      </c>
    </row>
    <row r="96" ht="20.05" customHeight="1">
      <c r="O96" s="35"/>
      <c r="P96" s="36"/>
      <c r="Q96" s="36"/>
      <c r="R96" s="36"/>
      <c r="S96" s="36"/>
      <c r="T96" s="36"/>
      <c r="U96" s="36"/>
      <c r="V96" s="37"/>
    </row>
    <row r="97" ht="20.05" customHeight="1">
      <c r="O97" t="s" s="38">
        <v>116</v>
      </c>
      <c r="P97" t="s" s="39">
        <v>117</v>
      </c>
      <c r="Q97" s="34"/>
      <c r="R97" t="s" s="40">
        <v>118</v>
      </c>
      <c r="S97" s="34"/>
      <c r="T97" t="s" s="40">
        <v>119</v>
      </c>
      <c r="U97" s="34"/>
      <c r="V97" s="41"/>
    </row>
    <row r="98" ht="20.05" customHeight="1">
      <c r="O98" t="s" s="30">
        <v>120</v>
      </c>
      <c r="P98" s="31">
        <f>((P91-Q91)^(2))/Q91</f>
        <v>0.0348612172141586</v>
      </c>
      <c r="Q98" s="34"/>
      <c r="R98" s="32">
        <f>((R91-S91)^(2))/S91</f>
        <v>0.946412411118286</v>
      </c>
      <c r="S98" s="34"/>
      <c r="T98" s="32">
        <f>((T91-U91)^(2))/U91</f>
        <v>1.28051220488197</v>
      </c>
      <c r="U98" s="34"/>
      <c r="V98" s="41"/>
    </row>
    <row r="99" ht="20.05" customHeight="1">
      <c r="O99" t="s" s="30">
        <v>121</v>
      </c>
      <c r="P99" s="31">
        <f>((P92-Q92)^(2))/Q92</f>
        <v>1.1982984929509</v>
      </c>
      <c r="Q99" s="34"/>
      <c r="R99" s="32">
        <f>((R92-S92)^(2))/S92</f>
        <v>1.51136706430826</v>
      </c>
      <c r="S99" s="34"/>
      <c r="T99" s="32">
        <f>((T92-U92)^(2))/U92</f>
        <v>0.467914438502672</v>
      </c>
      <c r="U99" s="34"/>
      <c r="V99" s="41"/>
    </row>
    <row r="100" ht="20.05" customHeight="1">
      <c r="O100" t="s" s="30">
        <v>122</v>
      </c>
      <c r="P100" s="31">
        <f>((P93-Q93)^(2))/Q93</f>
        <v>4.66319883325228</v>
      </c>
      <c r="Q100" s="34"/>
      <c r="R100" s="32">
        <f>((R93-S93)^(2))/S93</f>
        <v>0.179925956396545</v>
      </c>
      <c r="S100" s="34"/>
      <c r="T100" s="32">
        <f>((T93-U93)^(2))/U93</f>
        <v>2.7501909854851</v>
      </c>
      <c r="U100" s="34"/>
      <c r="V100" s="41"/>
    </row>
    <row r="101" ht="20.05" customHeight="1">
      <c r="O101" t="s" s="30">
        <v>123</v>
      </c>
      <c r="P101" s="31">
        <f>((P94-Q94)^(2))/Q94</f>
        <v>0.0668449197860948</v>
      </c>
      <c r="Q101" s="34"/>
      <c r="R101" s="32">
        <f>((R94-S94)^(2))/S94</f>
        <v>0.0754147812971349</v>
      </c>
      <c r="S101" s="34"/>
      <c r="T101" s="32">
        <f>((T94-U94)^(2))/U94</f>
        <v>0.189075630252101</v>
      </c>
      <c r="U101" s="34"/>
      <c r="V101" s="41"/>
    </row>
    <row r="102" ht="20.05" customHeight="1">
      <c r="O102" s="35"/>
      <c r="P102" s="36"/>
      <c r="Q102" s="36"/>
      <c r="R102" s="42"/>
      <c r="S102" s="42"/>
      <c r="T102" s="42"/>
      <c r="U102" s="42"/>
      <c r="V102" s="43"/>
    </row>
    <row r="103" ht="20.05" customHeight="1">
      <c r="O103" t="s" s="30">
        <v>124</v>
      </c>
      <c r="P103" s="31">
        <f>P98+R98+T98+P99+R99+T99+P100+R100+T100+P101+R101+T101</f>
        <v>13.3640169354455</v>
      </c>
      <c r="Q103" s="34"/>
      <c r="R103" s="44"/>
      <c r="S103" s="45"/>
      <c r="T103" s="45"/>
      <c r="U103" s="45"/>
      <c r="V103" s="43"/>
    </row>
    <row r="104" ht="20.05" customHeight="1">
      <c r="O104" t="s" s="30">
        <v>125</v>
      </c>
      <c r="P104" t="s" s="46">
        <v>126</v>
      </c>
      <c r="Q104" s="34"/>
      <c r="R104" s="44"/>
      <c r="S104" s="45"/>
      <c r="T104" s="45"/>
      <c r="U104" s="45"/>
      <c r="V104" s="43"/>
    </row>
    <row r="105" ht="20.05" customHeight="1">
      <c r="O105" s="47"/>
      <c r="P105" s="36"/>
      <c r="Q105" s="36"/>
      <c r="R105" s="48"/>
      <c r="S105" s="48"/>
      <c r="T105" s="48"/>
      <c r="U105" s="45"/>
      <c r="V105" s="43"/>
    </row>
    <row r="106" ht="20.05" customHeight="1">
      <c r="O106" s="49"/>
      <c r="P106" t="s" s="50">
        <v>127</v>
      </c>
      <c r="Q106" s="34"/>
      <c r="R106" s="34"/>
      <c r="S106" s="34"/>
      <c r="T106" s="34"/>
      <c r="U106" s="44"/>
      <c r="V106" s="43"/>
    </row>
    <row r="107" ht="32.05" customHeight="1">
      <c r="O107" s="49"/>
      <c r="P107" t="s" s="50">
        <v>128</v>
      </c>
      <c r="Q107" s="34"/>
      <c r="R107" s="34"/>
      <c r="S107" s="34"/>
      <c r="T107" s="34"/>
      <c r="U107" s="44"/>
      <c r="V107" s="43"/>
    </row>
    <row r="108" ht="20.05" customHeight="1">
      <c r="O108" s="49"/>
      <c r="P108" t="s" s="50">
        <v>129</v>
      </c>
      <c r="Q108" s="34"/>
      <c r="R108" s="34"/>
      <c r="S108" s="34"/>
      <c r="T108" s="34"/>
      <c r="U108" s="44"/>
      <c r="V108" s="43"/>
    </row>
    <row r="109" ht="20.05" customHeight="1">
      <c r="O109" s="49"/>
      <c r="P109" t="s" s="50">
        <v>130</v>
      </c>
      <c r="Q109" s="34"/>
      <c r="R109" s="34"/>
      <c r="S109" s="34"/>
      <c r="T109" s="34"/>
      <c r="U109" s="44"/>
      <c r="V109" s="43"/>
    </row>
    <row r="110" ht="20.05" customHeight="1">
      <c r="O110" s="49"/>
      <c r="P110" t="s" s="50">
        <v>131</v>
      </c>
      <c r="Q110" s="34"/>
      <c r="R110" s="34"/>
      <c r="S110" s="34"/>
      <c r="T110" s="34"/>
      <c r="U110" s="44"/>
      <c r="V110" s="43"/>
    </row>
    <row r="111" ht="20" customHeight="1">
      <c r="O111" s="51"/>
      <c r="P111" t="s" s="52">
        <v>132</v>
      </c>
      <c r="Q111" s="53"/>
      <c r="R111" s="53"/>
      <c r="S111" s="53"/>
      <c r="T111" s="53"/>
      <c r="U111" s="54"/>
      <c r="V111" s="55"/>
    </row>
    <row r="113" ht="27.65" customHeight="1">
      <c r="W113" t="s" s="2">
        <v>133</v>
      </c>
      <c r="X113" s="2"/>
      <c r="Y113" s="2"/>
      <c r="Z113" s="2"/>
      <c r="AA113" s="2"/>
      <c r="AB113" s="2"/>
      <c r="AC113" s="2"/>
    </row>
    <row r="114" ht="20" customHeight="1">
      <c r="W114" s="43"/>
      <c r="X114" t="s" s="57">
        <v>134</v>
      </c>
      <c r="Y114" s="58"/>
      <c r="Z114" s="59">
        <f>SUM(E2:E87)</f>
        <v>333</v>
      </c>
      <c r="AA114" t="s" s="60">
        <v>135</v>
      </c>
      <c r="AB114" s="58"/>
      <c r="AC114" s="61">
        <f>COUNT(E2:E87)</f>
        <v>85</v>
      </c>
    </row>
    <row r="115" ht="20.05" customHeight="1">
      <c r="W115" s="43"/>
      <c r="X115" t="s" s="62">
        <v>136</v>
      </c>
      <c r="Y115" s="34"/>
      <c r="Z115" s="63">
        <f>AVERAGE(E2:E87)</f>
        <v>3.91764705882353</v>
      </c>
      <c r="AA115" s="64"/>
      <c r="AB115" s="65"/>
      <c r="AC115" s="66"/>
    </row>
    <row r="116" ht="20.05" customHeight="1">
      <c r="W116" s="43"/>
      <c r="X116" t="s" s="62">
        <v>137</v>
      </c>
      <c r="Y116" s="34"/>
      <c r="Z116" s="63">
        <f>SUM(L2:L87)</f>
        <v>1683</v>
      </c>
      <c r="AA116" t="s" s="67">
        <v>135</v>
      </c>
      <c r="AB116" s="34"/>
      <c r="AC116" s="68">
        <f>COUNT(L2:L87)</f>
        <v>85</v>
      </c>
    </row>
    <row r="117" ht="20.05" customHeight="1">
      <c r="W117" s="43"/>
      <c r="X117" t="s" s="62">
        <v>138</v>
      </c>
      <c r="Y117" s="34"/>
      <c r="Z117" s="63">
        <f>AVERAGE(L2:L87)</f>
        <v>19.8</v>
      </c>
      <c r="AA117" s="69"/>
      <c r="AB117" s="70"/>
      <c r="AC117" s="71"/>
    </row>
    <row r="118" ht="20.05" customHeight="1">
      <c r="W118" s="43"/>
      <c r="X118" s="72"/>
      <c r="Y118" s="65"/>
      <c r="Z118" s="70"/>
      <c r="AA118" s="73"/>
      <c r="AB118" s="73"/>
      <c r="AC118" s="74"/>
    </row>
    <row r="119" ht="20.05" customHeight="1">
      <c r="W119" s="43"/>
      <c r="X119" t="s" s="62">
        <v>139</v>
      </c>
      <c r="Y119" s="34"/>
      <c r="Z119" s="75"/>
      <c r="AA119" s="73"/>
      <c r="AB119" s="73"/>
      <c r="AC119" s="74"/>
    </row>
    <row r="120" ht="20.05" customHeight="1">
      <c r="W120" s="43"/>
      <c r="X120" t="s" s="76">
        <v>140</v>
      </c>
      <c r="Y120" s="32">
        <f>SUM(N2:N87)/COUNT(E2:E87)</f>
        <v>75.64705882352941</v>
      </c>
      <c r="Z120" s="75"/>
      <c r="AA120" s="73"/>
      <c r="AB120" s="73"/>
      <c r="AC120" s="74"/>
    </row>
    <row r="121" ht="20.05" customHeight="1">
      <c r="W121" s="43"/>
      <c r="X121" t="s" s="62">
        <v>141</v>
      </c>
      <c r="Y121" s="32">
        <f>Y120-(Z115*Z117)</f>
        <v>-1.92235294117649</v>
      </c>
      <c r="Z121" s="75"/>
      <c r="AA121" s="73"/>
      <c r="AB121" s="73"/>
      <c r="AC121" s="74"/>
    </row>
    <row r="122" ht="20.05" customHeight="1">
      <c r="W122" s="43"/>
      <c r="X122" s="72"/>
      <c r="Y122" s="65"/>
      <c r="Z122" s="77"/>
      <c r="AA122" s="77"/>
      <c r="AB122" s="73"/>
      <c r="AC122" s="74"/>
    </row>
    <row r="123" ht="32" customHeight="1">
      <c r="W123" s="43"/>
      <c r="X123" t="s" s="78">
        <v>142</v>
      </c>
      <c r="Y123" s="53"/>
      <c r="Z123" s="53"/>
      <c r="AA123" s="53"/>
      <c r="AB123" s="79"/>
      <c r="AC123" s="80"/>
    </row>
  </sheetData>
  <mergeCells count="44">
    <mergeCell ref="A1:N1"/>
    <mergeCell ref="O89:V89"/>
    <mergeCell ref="P90:Q90"/>
    <mergeCell ref="R90:S90"/>
    <mergeCell ref="P95:Q95"/>
    <mergeCell ref="R95:S95"/>
    <mergeCell ref="P101:Q101"/>
    <mergeCell ref="R101:S101"/>
    <mergeCell ref="T90:U90"/>
    <mergeCell ref="T95:U95"/>
    <mergeCell ref="P96:Q96"/>
    <mergeCell ref="R96:S96"/>
    <mergeCell ref="T96:U96"/>
    <mergeCell ref="P98:Q98"/>
    <mergeCell ref="R98:S98"/>
    <mergeCell ref="T98:U98"/>
    <mergeCell ref="P99:Q99"/>
    <mergeCell ref="R99:S99"/>
    <mergeCell ref="T99:U99"/>
    <mergeCell ref="P100:Q100"/>
    <mergeCell ref="R100:S100"/>
    <mergeCell ref="T100:U100"/>
    <mergeCell ref="T101:U101"/>
    <mergeCell ref="P103:Q103"/>
    <mergeCell ref="P97:Q97"/>
    <mergeCell ref="R97:S97"/>
    <mergeCell ref="T97:U97"/>
    <mergeCell ref="P104:Q104"/>
    <mergeCell ref="P105:Q105"/>
    <mergeCell ref="P106:T106"/>
    <mergeCell ref="P107:T107"/>
    <mergeCell ref="P108:T108"/>
    <mergeCell ref="P109:T109"/>
    <mergeCell ref="P110:T110"/>
    <mergeCell ref="P111:T111"/>
    <mergeCell ref="W113:AC113"/>
    <mergeCell ref="AA114:AB114"/>
    <mergeCell ref="X114:Y114"/>
    <mergeCell ref="X115:Y115"/>
    <mergeCell ref="X116:Y116"/>
    <mergeCell ref="X117:Y117"/>
    <mergeCell ref="AA116:AB116"/>
    <mergeCell ref="X119:Y119"/>
    <mergeCell ref="X123:AA12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