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2.xml" ContentType="application/vnd.openxmlformats-officedocument.drawing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F952644-B776-482C-8C74-00195B41F1EC}" xr6:coauthVersionLast="47" xr6:coauthVersionMax="47" xr10:uidLastSave="{00000000-0000-0000-0000-000000000000}"/>
  <bookViews>
    <workbookView xWindow="-110" yWindow="-110" windowWidth="19420" windowHeight="10560" tabRatio="842" firstSheet="1" activeTab="13" xr2:uid="{9BAE9588-98CA-4C12-A255-030F5C7EE13F}"/>
  </bookViews>
  <sheets>
    <sheet name="1. TVEL" sheetId="2" r:id="rId1"/>
    <sheet name="2. ADAN" sheetId="3" r:id="rId2"/>
    <sheet name="3. INFY" sheetId="4" r:id="rId3"/>
    <sheet name="4. SBI" sheetId="5" r:id="rId4"/>
    <sheet name="5. ICBK" sheetId="6" r:id="rId5"/>
    <sheet name="6.ITC" sheetId="7" r:id="rId6"/>
    <sheet name="7. YESB" sheetId="8" r:id="rId7"/>
    <sheet name="8. ZOMT" sheetId="9" r:id="rId8"/>
    <sheet name="9. RYMD" sheetId="10" r:id="rId9"/>
    <sheet name="10. VODA" sheetId="11" r:id="rId10"/>
    <sheet name="10STOCKS" sheetId="1" r:id="rId11"/>
    <sheet name="ANALYSIS" sheetId="12" r:id="rId12"/>
    <sheet name="E(R) with CAPM" sheetId="14" r:id="rId13"/>
    <sheet name="SML" sheetId="15" r:id="rId14"/>
    <sheet name="Sheet2" sheetId="17" r:id="rId15"/>
  </sheets>
  <definedNames>
    <definedName name="ExternalData_1" localSheetId="0" hidden="1">'1. TVEL'!$A$2:$B$249</definedName>
    <definedName name="ExternalData_1" localSheetId="9" hidden="1">'10. VODA'!$A$2:$B$249</definedName>
    <definedName name="ExternalData_1" localSheetId="1" hidden="1">'2. ADAN'!$A$2:$B$249</definedName>
    <definedName name="ExternalData_1" localSheetId="2" hidden="1">'3. INFY'!$A$2:$B$249</definedName>
    <definedName name="ExternalData_1" localSheetId="3" hidden="1">'4. SBI'!$A$2:$B$249</definedName>
    <definedName name="ExternalData_1" localSheetId="4" hidden="1">'5. ICBK'!$A$2:$B$249</definedName>
    <definedName name="ExternalData_1" localSheetId="5" hidden="1">'6.ITC'!$A$2:$B$249</definedName>
    <definedName name="ExternalData_1" localSheetId="6" hidden="1">'7. YESB'!$A$2:$B$249</definedName>
    <definedName name="ExternalData_1" localSheetId="7" hidden="1">'8. ZOMT'!$A$2:$B$249</definedName>
    <definedName name="ExternalData_1" localSheetId="8" hidden="1">'9. RYMD'!$A$2:$B$249</definedName>
    <definedName name="solver_adj" localSheetId="11" hidden="1">ANALYSIS!$D$25:$M$25</definedName>
    <definedName name="solver_cvg" localSheetId="11" hidden="1">0.0001</definedName>
    <definedName name="solver_drv" localSheetId="11" hidden="1">1</definedName>
    <definedName name="solver_eng" localSheetId="11" hidden="1">1</definedName>
    <definedName name="solver_est" localSheetId="11" hidden="1">1</definedName>
    <definedName name="solver_itr" localSheetId="11" hidden="1">2147483647</definedName>
    <definedName name="solver_lhs1" localSheetId="11" hidden="1">ANALYSIS!$N$25</definedName>
    <definedName name="solver_mip" localSheetId="11" hidden="1">2147483647</definedName>
    <definedName name="solver_mni" localSheetId="11" hidden="1">30</definedName>
    <definedName name="solver_mrt" localSheetId="11" hidden="1">0.075</definedName>
    <definedName name="solver_msl" localSheetId="11" hidden="1">2</definedName>
    <definedName name="solver_neg" localSheetId="11" hidden="1">2</definedName>
    <definedName name="solver_nod" localSheetId="11" hidden="1">2147483647</definedName>
    <definedName name="solver_num" localSheetId="11" hidden="1">1</definedName>
    <definedName name="solver_nwt" localSheetId="11" hidden="1">1</definedName>
    <definedName name="solver_opt" localSheetId="11" hidden="1">ANALYSIS!$D$28</definedName>
    <definedName name="solver_pre" localSheetId="11" hidden="1">0.000001</definedName>
    <definedName name="solver_rbv" localSheetId="11" hidden="1">1</definedName>
    <definedName name="solver_rel1" localSheetId="11" hidden="1">2</definedName>
    <definedName name="solver_rhs1" localSheetId="11" hidden="1">1</definedName>
    <definedName name="solver_rlx" localSheetId="11" hidden="1">2</definedName>
    <definedName name="solver_rsd" localSheetId="11" hidden="1">0</definedName>
    <definedName name="solver_scl" localSheetId="11" hidden="1">1</definedName>
    <definedName name="solver_sho" localSheetId="11" hidden="1">2</definedName>
    <definedName name="solver_ssz" localSheetId="11" hidden="1">100</definedName>
    <definedName name="solver_tim" localSheetId="11" hidden="1">2147483647</definedName>
    <definedName name="solver_tol" localSheetId="11" hidden="1">0.01</definedName>
    <definedName name="solver_typ" localSheetId="11" hidden="1">2</definedName>
    <definedName name="solver_val" localSheetId="11" hidden="1">0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4" l="1"/>
  <c r="G3" i="14"/>
  <c r="H3" i="14"/>
  <c r="I3" i="14"/>
  <c r="J3" i="14"/>
  <c r="K3" i="14"/>
  <c r="L3" i="14"/>
  <c r="M3" i="14"/>
  <c r="N3" i="14"/>
  <c r="E3" i="14"/>
  <c r="A3" i="14" l="1" a="1"/>
  <c r="A3" i="14" s="1"/>
  <c r="F3" i="11"/>
  <c r="G2" i="11"/>
  <c r="F3" i="10"/>
  <c r="G2" i="10"/>
  <c r="F3" i="9"/>
  <c r="G2" i="9"/>
  <c r="F3" i="8"/>
  <c r="G2" i="8"/>
  <c r="F3" i="7"/>
  <c r="G2" i="7"/>
  <c r="F3" i="6"/>
  <c r="G2" i="6"/>
  <c r="F3" i="5"/>
  <c r="G2" i="5"/>
  <c r="F3" i="4" a="1"/>
  <c r="F3" i="4" s="1"/>
  <c r="G2" i="4"/>
  <c r="N25" i="12" l="1"/>
  <c r="M19" i="12" l="1"/>
  <c r="L18" i="12" a="1"/>
  <c r="L18" i="12" s="1"/>
  <c r="K17" i="12" a="1"/>
  <c r="K17" i="12" s="1"/>
  <c r="J16" i="12" a="1"/>
  <c r="J16" i="12" s="1"/>
  <c r="I15" i="12" a="1"/>
  <c r="I15" i="12" s="1"/>
  <c r="H14" i="12" a="1"/>
  <c r="H14" i="12" s="1"/>
  <c r="G13" i="12" a="1"/>
  <c r="G13" i="12" s="1"/>
  <c r="F12" i="12" a="1"/>
  <c r="F12" i="12" s="1"/>
  <c r="E11" i="12" a="1"/>
  <c r="E11" i="12" s="1"/>
  <c r="F3" i="12" l="1"/>
  <c r="G3" i="12"/>
  <c r="H3" i="12"/>
  <c r="I3" i="12"/>
  <c r="J3" i="12"/>
  <c r="K3" i="12"/>
  <c r="L3" i="12"/>
  <c r="M3" i="12"/>
  <c r="D3" i="12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 s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 s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C3" i="11"/>
  <c r="C4" i="11"/>
  <c r="K247" i="1" s="1" a="1"/>
  <c r="K247" i="1" s="1"/>
  <c r="C5" i="11"/>
  <c r="K246" i="1" s="1" a="1"/>
  <c r="K246" i="1" s="1"/>
  <c r="C6" i="11"/>
  <c r="K245" i="1" s="1" a="1"/>
  <c r="K245" i="1" s="1"/>
  <c r="C7" i="11"/>
  <c r="K244" i="1" s="1" a="1"/>
  <c r="K244" i="1" s="1"/>
  <c r="C8" i="11"/>
  <c r="K243" i="1" s="1" a="1"/>
  <c r="K243" i="1" s="1"/>
  <c r="C9" i="11"/>
  <c r="K242" i="1" s="1" a="1"/>
  <c r="K242" i="1" s="1"/>
  <c r="C10" i="11"/>
  <c r="K241" i="1" s="1" a="1"/>
  <c r="K241" i="1" s="1"/>
  <c r="C11" i="11"/>
  <c r="K240" i="1" s="1" a="1"/>
  <c r="K240" i="1" s="1"/>
  <c r="C12" i="11"/>
  <c r="K239" i="1" s="1" a="1"/>
  <c r="K239" i="1" s="1"/>
  <c r="C13" i="11"/>
  <c r="K238" i="1" s="1" a="1"/>
  <c r="K238" i="1" s="1"/>
  <c r="C14" i="11"/>
  <c r="K237" i="1" s="1" a="1"/>
  <c r="K237" i="1" s="1"/>
  <c r="C15" i="11"/>
  <c r="K236" i="1" s="1" a="1"/>
  <c r="K236" i="1" s="1"/>
  <c r="C16" i="11"/>
  <c r="K235" i="1" s="1" a="1"/>
  <c r="K235" i="1" s="1"/>
  <c r="C17" i="11"/>
  <c r="K234" i="1" s="1" a="1"/>
  <c r="K234" i="1" s="1"/>
  <c r="C18" i="11"/>
  <c r="K233" i="1" s="1" a="1"/>
  <c r="K233" i="1" s="1"/>
  <c r="C19" i="11"/>
  <c r="K232" i="1" s="1" a="1"/>
  <c r="K232" i="1" s="1"/>
  <c r="C20" i="11"/>
  <c r="K231" i="1" s="1" a="1"/>
  <c r="K231" i="1" s="1"/>
  <c r="C21" i="11"/>
  <c r="K230" i="1" s="1" a="1"/>
  <c r="K230" i="1" s="1"/>
  <c r="C22" i="11"/>
  <c r="K229" i="1" s="1" a="1"/>
  <c r="K229" i="1" s="1"/>
  <c r="C23" i="11"/>
  <c r="K228" i="1" s="1" a="1"/>
  <c r="K228" i="1" s="1"/>
  <c r="C24" i="11"/>
  <c r="K227" i="1" s="1" a="1"/>
  <c r="K227" i="1" s="1"/>
  <c r="C25" i="11"/>
  <c r="K226" i="1" s="1" a="1"/>
  <c r="K226" i="1" s="1"/>
  <c r="C26" i="11"/>
  <c r="K225" i="1" s="1" a="1"/>
  <c r="K225" i="1" s="1"/>
  <c r="C27" i="11"/>
  <c r="K224" i="1" s="1" a="1"/>
  <c r="K224" i="1" s="1"/>
  <c r="C28" i="11"/>
  <c r="K223" i="1" s="1" a="1"/>
  <c r="K223" i="1" s="1"/>
  <c r="C29" i="11"/>
  <c r="K222" i="1" s="1" a="1"/>
  <c r="K222" i="1" s="1"/>
  <c r="C30" i="11"/>
  <c r="K221" i="1" s="1" a="1"/>
  <c r="K221" i="1" s="1"/>
  <c r="C31" i="11"/>
  <c r="K220" i="1" s="1" a="1"/>
  <c r="K220" i="1" s="1"/>
  <c r="C32" i="11"/>
  <c r="K219" i="1" s="1" a="1"/>
  <c r="K219" i="1" s="1"/>
  <c r="C33" i="11"/>
  <c r="K218" i="1" s="1" a="1"/>
  <c r="K218" i="1" s="1"/>
  <c r="C34" i="11"/>
  <c r="K217" i="1" s="1" a="1"/>
  <c r="K217" i="1" s="1"/>
  <c r="C35" i="11"/>
  <c r="K216" i="1" s="1" a="1"/>
  <c r="K216" i="1" s="1"/>
  <c r="C36" i="11"/>
  <c r="K215" i="1" s="1" a="1"/>
  <c r="K215" i="1" s="1"/>
  <c r="C37" i="11"/>
  <c r="K214" i="1" s="1" a="1"/>
  <c r="K214" i="1" s="1"/>
  <c r="C38" i="11"/>
  <c r="K213" i="1" s="1" a="1"/>
  <c r="K213" i="1" s="1"/>
  <c r="C39" i="11"/>
  <c r="K212" i="1" s="1" a="1"/>
  <c r="K212" i="1" s="1"/>
  <c r="C40" i="11"/>
  <c r="K211" i="1" s="1" a="1"/>
  <c r="K211" i="1" s="1"/>
  <c r="C41" i="11"/>
  <c r="K210" i="1" s="1" a="1"/>
  <c r="K210" i="1" s="1"/>
  <c r="C42" i="11"/>
  <c r="K209" i="1" s="1" a="1"/>
  <c r="K209" i="1" s="1"/>
  <c r="C43" i="11"/>
  <c r="K208" i="1" s="1" a="1"/>
  <c r="K208" i="1" s="1"/>
  <c r="C44" i="11"/>
  <c r="K207" i="1" s="1" a="1"/>
  <c r="K207" i="1" s="1"/>
  <c r="C45" i="11"/>
  <c r="K206" i="1" s="1" a="1"/>
  <c r="K206" i="1" s="1"/>
  <c r="C46" i="11"/>
  <c r="K205" i="1" s="1" a="1"/>
  <c r="K205" i="1" s="1"/>
  <c r="C47" i="11"/>
  <c r="K204" i="1" s="1" a="1"/>
  <c r="K204" i="1" s="1"/>
  <c r="C48" i="11"/>
  <c r="K203" i="1" s="1" a="1"/>
  <c r="K203" i="1" s="1"/>
  <c r="C49" i="11"/>
  <c r="K202" i="1" s="1" a="1"/>
  <c r="K202" i="1" s="1"/>
  <c r="C50" i="11"/>
  <c r="K201" i="1" s="1" a="1"/>
  <c r="K201" i="1" s="1"/>
  <c r="C51" i="11"/>
  <c r="K200" i="1" s="1" a="1"/>
  <c r="K200" i="1" s="1"/>
  <c r="C52" i="11"/>
  <c r="K199" i="1" s="1" a="1"/>
  <c r="K199" i="1" s="1"/>
  <c r="C53" i="11"/>
  <c r="K198" i="1" s="1" a="1"/>
  <c r="K198" i="1" s="1"/>
  <c r="C54" i="11"/>
  <c r="K197" i="1" s="1" a="1"/>
  <c r="K197" i="1" s="1"/>
  <c r="C55" i="11"/>
  <c r="K196" i="1" s="1" a="1"/>
  <c r="K196" i="1" s="1"/>
  <c r="C56" i="11"/>
  <c r="K195" i="1" s="1" a="1"/>
  <c r="K195" i="1" s="1"/>
  <c r="C57" i="11"/>
  <c r="K194" i="1" s="1" a="1"/>
  <c r="K194" i="1" s="1"/>
  <c r="C58" i="11"/>
  <c r="K193" i="1" s="1" a="1"/>
  <c r="K193" i="1" s="1"/>
  <c r="C59" i="11"/>
  <c r="K192" i="1" s="1" a="1"/>
  <c r="K192" i="1" s="1"/>
  <c r="C60" i="11"/>
  <c r="K191" i="1" s="1" a="1"/>
  <c r="K191" i="1" s="1"/>
  <c r="C61" i="11"/>
  <c r="K190" i="1" s="1" a="1"/>
  <c r="K190" i="1" s="1"/>
  <c r="C62" i="11"/>
  <c r="K189" i="1" s="1" a="1"/>
  <c r="K189" i="1" s="1"/>
  <c r="C63" i="11"/>
  <c r="K188" i="1" s="1" a="1"/>
  <c r="K188" i="1" s="1"/>
  <c r="C64" i="11"/>
  <c r="K187" i="1" s="1" a="1"/>
  <c r="K187" i="1" s="1"/>
  <c r="C65" i="11"/>
  <c r="K186" i="1" s="1" a="1"/>
  <c r="K186" i="1" s="1"/>
  <c r="C66" i="11"/>
  <c r="K185" i="1" s="1" a="1"/>
  <c r="K185" i="1" s="1"/>
  <c r="C67" i="11"/>
  <c r="K184" i="1" s="1" a="1"/>
  <c r="K184" i="1" s="1"/>
  <c r="C68" i="11"/>
  <c r="K183" i="1" s="1" a="1"/>
  <c r="K183" i="1" s="1"/>
  <c r="C69" i="11"/>
  <c r="K182" i="1" s="1" a="1"/>
  <c r="K182" i="1" s="1"/>
  <c r="C70" i="11"/>
  <c r="K181" i="1" s="1" a="1"/>
  <c r="K181" i="1" s="1"/>
  <c r="C71" i="11"/>
  <c r="K180" i="1" s="1" a="1"/>
  <c r="K180" i="1" s="1"/>
  <c r="C72" i="11"/>
  <c r="K179" i="1" s="1" a="1"/>
  <c r="K179" i="1" s="1"/>
  <c r="C73" i="11"/>
  <c r="K178" i="1" s="1" a="1"/>
  <c r="K178" i="1" s="1"/>
  <c r="C74" i="11"/>
  <c r="K177" i="1" s="1" a="1"/>
  <c r="K177" i="1" s="1"/>
  <c r="C75" i="11"/>
  <c r="K176" i="1" s="1" a="1"/>
  <c r="K176" i="1" s="1"/>
  <c r="C76" i="11"/>
  <c r="K175" i="1" s="1" a="1"/>
  <c r="K175" i="1" s="1"/>
  <c r="C77" i="11"/>
  <c r="K174" i="1" s="1" a="1"/>
  <c r="K174" i="1" s="1"/>
  <c r="C78" i="11"/>
  <c r="K173" i="1" s="1" a="1"/>
  <c r="K173" i="1" s="1"/>
  <c r="C79" i="11"/>
  <c r="K172" i="1" s="1" a="1"/>
  <c r="K172" i="1" s="1"/>
  <c r="C80" i="11"/>
  <c r="K171" i="1" s="1" a="1"/>
  <c r="K171" i="1" s="1"/>
  <c r="C81" i="11"/>
  <c r="K170" i="1" s="1" a="1"/>
  <c r="K170" i="1" s="1"/>
  <c r="C82" i="11"/>
  <c r="K169" i="1" s="1" a="1"/>
  <c r="K169" i="1" s="1"/>
  <c r="C83" i="11"/>
  <c r="K168" i="1" s="1" a="1"/>
  <c r="K168" i="1" s="1"/>
  <c r="C84" i="11"/>
  <c r="K167" i="1" s="1" a="1"/>
  <c r="K167" i="1" s="1"/>
  <c r="C85" i="11"/>
  <c r="K166" i="1" s="1" a="1"/>
  <c r="K166" i="1" s="1"/>
  <c r="C86" i="11"/>
  <c r="K165" i="1" s="1" a="1"/>
  <c r="K165" i="1" s="1"/>
  <c r="C87" i="11"/>
  <c r="K164" i="1" s="1" a="1"/>
  <c r="K164" i="1" s="1"/>
  <c r="C88" i="11"/>
  <c r="K163" i="1" s="1" a="1"/>
  <c r="K163" i="1" s="1"/>
  <c r="C89" i="11"/>
  <c r="K162" i="1" s="1" a="1"/>
  <c r="K162" i="1" s="1"/>
  <c r="C90" i="11"/>
  <c r="K161" i="1" s="1" a="1"/>
  <c r="K161" i="1" s="1"/>
  <c r="C91" i="11"/>
  <c r="K160" i="1" s="1" a="1"/>
  <c r="K160" i="1" s="1"/>
  <c r="C92" i="11"/>
  <c r="K159" i="1" s="1" a="1"/>
  <c r="K159" i="1" s="1"/>
  <c r="C93" i="11"/>
  <c r="K158" i="1" s="1" a="1"/>
  <c r="K158" i="1" s="1"/>
  <c r="C94" i="11"/>
  <c r="K157" i="1" s="1" a="1"/>
  <c r="K157" i="1" s="1"/>
  <c r="C95" i="11"/>
  <c r="K156" i="1" s="1" a="1"/>
  <c r="K156" i="1" s="1"/>
  <c r="C96" i="11"/>
  <c r="K155" i="1" s="1" a="1"/>
  <c r="K155" i="1" s="1"/>
  <c r="C97" i="11"/>
  <c r="K154" i="1" s="1" a="1"/>
  <c r="K154" i="1" s="1"/>
  <c r="C98" i="11"/>
  <c r="K153" i="1" s="1" a="1"/>
  <c r="K153" i="1" s="1"/>
  <c r="C99" i="11"/>
  <c r="K152" i="1" s="1" a="1"/>
  <c r="K152" i="1" s="1"/>
  <c r="C100" i="11"/>
  <c r="K151" i="1" s="1" a="1"/>
  <c r="K151" i="1" s="1"/>
  <c r="C101" i="11"/>
  <c r="K150" i="1" s="1" a="1"/>
  <c r="K150" i="1" s="1"/>
  <c r="C102" i="11"/>
  <c r="K149" i="1" s="1" a="1"/>
  <c r="K149" i="1" s="1"/>
  <c r="C103" i="11"/>
  <c r="K148" i="1" s="1" a="1"/>
  <c r="K148" i="1" s="1"/>
  <c r="C104" i="11"/>
  <c r="K147" i="1" s="1" a="1"/>
  <c r="K147" i="1" s="1"/>
  <c r="C105" i="11"/>
  <c r="K146" i="1" s="1" a="1"/>
  <c r="K146" i="1" s="1"/>
  <c r="C106" i="11"/>
  <c r="K145" i="1" s="1" a="1"/>
  <c r="K145" i="1" s="1"/>
  <c r="C107" i="11"/>
  <c r="K144" i="1" s="1" a="1"/>
  <c r="K144" i="1" s="1"/>
  <c r="C108" i="11"/>
  <c r="K143" i="1" s="1" a="1"/>
  <c r="K143" i="1" s="1"/>
  <c r="C109" i="11"/>
  <c r="K142" i="1" s="1" a="1"/>
  <c r="K142" i="1" s="1"/>
  <c r="C110" i="11"/>
  <c r="K141" i="1" s="1" a="1"/>
  <c r="K141" i="1" s="1"/>
  <c r="C111" i="11"/>
  <c r="K140" i="1" s="1" a="1"/>
  <c r="K140" i="1" s="1"/>
  <c r="C112" i="11"/>
  <c r="K139" i="1" s="1" a="1"/>
  <c r="K139" i="1" s="1"/>
  <c r="C113" i="11"/>
  <c r="K138" i="1" s="1" a="1"/>
  <c r="K138" i="1" s="1"/>
  <c r="C114" i="11"/>
  <c r="K137" i="1" s="1" a="1"/>
  <c r="K137" i="1" s="1"/>
  <c r="C115" i="11"/>
  <c r="K136" i="1" s="1" a="1"/>
  <c r="K136" i="1" s="1"/>
  <c r="C116" i="11"/>
  <c r="K135" i="1" s="1" a="1"/>
  <c r="K135" i="1" s="1"/>
  <c r="C117" i="11"/>
  <c r="K134" i="1" s="1" a="1"/>
  <c r="K134" i="1" s="1"/>
  <c r="C118" i="11"/>
  <c r="K133" i="1" s="1" a="1"/>
  <c r="K133" i="1" s="1"/>
  <c r="C119" i="11"/>
  <c r="K132" i="1" s="1" a="1"/>
  <c r="K132" i="1" s="1"/>
  <c r="C120" i="11"/>
  <c r="K131" i="1" s="1" a="1"/>
  <c r="K131" i="1" s="1"/>
  <c r="C121" i="11"/>
  <c r="K130" i="1" s="1" a="1"/>
  <c r="K130" i="1" s="1"/>
  <c r="C122" i="11"/>
  <c r="K129" i="1" s="1" a="1"/>
  <c r="K129" i="1" s="1"/>
  <c r="C123" i="11"/>
  <c r="K128" i="1" s="1" a="1"/>
  <c r="K128" i="1" s="1"/>
  <c r="C124" i="11"/>
  <c r="K127" i="1" s="1" a="1"/>
  <c r="K127" i="1" s="1"/>
  <c r="C125" i="11"/>
  <c r="K126" i="1" s="1" a="1"/>
  <c r="K126" i="1" s="1"/>
  <c r="C126" i="11"/>
  <c r="K125" i="1" s="1" a="1"/>
  <c r="K125" i="1" s="1"/>
  <c r="C127" i="11"/>
  <c r="K124" i="1" s="1" a="1"/>
  <c r="K124" i="1" s="1"/>
  <c r="C128" i="11"/>
  <c r="K123" i="1" s="1" a="1"/>
  <c r="K123" i="1" s="1"/>
  <c r="C129" i="11"/>
  <c r="K122" i="1" s="1" a="1"/>
  <c r="K122" i="1" s="1"/>
  <c r="C130" i="11"/>
  <c r="K121" i="1" s="1" a="1"/>
  <c r="K121" i="1" s="1"/>
  <c r="C131" i="11"/>
  <c r="K120" i="1" s="1" a="1"/>
  <c r="K120" i="1" s="1"/>
  <c r="C132" i="11"/>
  <c r="K119" i="1" s="1" a="1"/>
  <c r="K119" i="1" s="1"/>
  <c r="C133" i="11"/>
  <c r="K118" i="1" s="1" a="1"/>
  <c r="K118" i="1" s="1"/>
  <c r="C134" i="11"/>
  <c r="K117" i="1" s="1" a="1"/>
  <c r="K117" i="1" s="1"/>
  <c r="C135" i="11"/>
  <c r="K116" i="1" s="1" a="1"/>
  <c r="K116" i="1" s="1"/>
  <c r="C136" i="11"/>
  <c r="K115" i="1" s="1" a="1"/>
  <c r="K115" i="1" s="1"/>
  <c r="C137" i="11"/>
  <c r="K114" i="1" s="1" a="1"/>
  <c r="K114" i="1" s="1"/>
  <c r="C138" i="11"/>
  <c r="K113" i="1" s="1" a="1"/>
  <c r="K113" i="1" s="1"/>
  <c r="C139" i="11"/>
  <c r="K112" i="1" s="1" a="1"/>
  <c r="K112" i="1" s="1"/>
  <c r="C140" i="11"/>
  <c r="K111" i="1" s="1" a="1"/>
  <c r="K111" i="1" s="1"/>
  <c r="C141" i="11"/>
  <c r="K110" i="1" s="1" a="1"/>
  <c r="K110" i="1" s="1"/>
  <c r="C142" i="11"/>
  <c r="K109" i="1" s="1" a="1"/>
  <c r="K109" i="1" s="1"/>
  <c r="C143" i="11"/>
  <c r="K108" i="1" s="1" a="1"/>
  <c r="K108" i="1" s="1"/>
  <c r="C144" i="11"/>
  <c r="K107" i="1" s="1" a="1"/>
  <c r="K107" i="1" s="1"/>
  <c r="C145" i="11"/>
  <c r="K106" i="1" s="1" a="1"/>
  <c r="K106" i="1" s="1"/>
  <c r="C146" i="11"/>
  <c r="K105" i="1" s="1" a="1"/>
  <c r="K105" i="1" s="1"/>
  <c r="C147" i="11"/>
  <c r="K104" i="1" s="1" a="1"/>
  <c r="K104" i="1" s="1"/>
  <c r="C148" i="11"/>
  <c r="K103" i="1" s="1" a="1"/>
  <c r="K103" i="1" s="1"/>
  <c r="C149" i="11"/>
  <c r="K102" i="1" s="1" a="1"/>
  <c r="K102" i="1" s="1"/>
  <c r="C150" i="11"/>
  <c r="K101" i="1" s="1" a="1"/>
  <c r="K101" i="1" s="1"/>
  <c r="C151" i="11"/>
  <c r="K100" i="1" s="1" a="1"/>
  <c r="K100" i="1" s="1"/>
  <c r="C152" i="11"/>
  <c r="K99" i="1" s="1" a="1"/>
  <c r="K99" i="1" s="1"/>
  <c r="C153" i="11"/>
  <c r="K98" i="1" s="1" a="1"/>
  <c r="K98" i="1" s="1"/>
  <c r="C154" i="11"/>
  <c r="K97" i="1" s="1" a="1"/>
  <c r="K97" i="1" s="1"/>
  <c r="C155" i="11"/>
  <c r="K96" i="1" s="1" a="1"/>
  <c r="K96" i="1" s="1"/>
  <c r="C156" i="11"/>
  <c r="K95" i="1" s="1" a="1"/>
  <c r="K95" i="1" s="1"/>
  <c r="C157" i="11"/>
  <c r="K94" i="1" s="1" a="1"/>
  <c r="K94" i="1" s="1"/>
  <c r="C158" i="11"/>
  <c r="K93" i="1" s="1" a="1"/>
  <c r="K93" i="1" s="1"/>
  <c r="C159" i="11"/>
  <c r="K92" i="1" s="1" a="1"/>
  <c r="K92" i="1" s="1"/>
  <c r="C160" i="11"/>
  <c r="K91" i="1" s="1" a="1"/>
  <c r="K91" i="1" s="1"/>
  <c r="C161" i="11"/>
  <c r="K90" i="1" s="1" a="1"/>
  <c r="K90" i="1" s="1"/>
  <c r="C162" i="11"/>
  <c r="K89" i="1" s="1" a="1"/>
  <c r="K89" i="1" s="1"/>
  <c r="C163" i="11"/>
  <c r="K88" i="1" s="1" a="1"/>
  <c r="K88" i="1" s="1"/>
  <c r="C164" i="11"/>
  <c r="K87" i="1" s="1" a="1"/>
  <c r="K87" i="1" s="1"/>
  <c r="C165" i="11"/>
  <c r="K86" i="1" s="1" a="1"/>
  <c r="K86" i="1" s="1"/>
  <c r="C166" i="11"/>
  <c r="K85" i="1" s="1" a="1"/>
  <c r="K85" i="1" s="1"/>
  <c r="C167" i="11"/>
  <c r="K84" i="1" s="1" a="1"/>
  <c r="K84" i="1" s="1"/>
  <c r="C168" i="11"/>
  <c r="K83" i="1" s="1" a="1"/>
  <c r="K83" i="1" s="1"/>
  <c r="C169" i="11"/>
  <c r="K82" i="1" s="1" a="1"/>
  <c r="K82" i="1" s="1"/>
  <c r="C170" i="11"/>
  <c r="K81" i="1" s="1" a="1"/>
  <c r="K81" i="1" s="1"/>
  <c r="C171" i="11"/>
  <c r="K80" i="1" s="1" a="1"/>
  <c r="K80" i="1" s="1"/>
  <c r="C172" i="11"/>
  <c r="K79" i="1" s="1" a="1"/>
  <c r="K79" i="1" s="1"/>
  <c r="C173" i="11"/>
  <c r="K78" i="1" s="1" a="1"/>
  <c r="K78" i="1" s="1"/>
  <c r="C174" i="11"/>
  <c r="K77" i="1" s="1" a="1"/>
  <c r="K77" i="1" s="1"/>
  <c r="C175" i="11"/>
  <c r="K76" i="1" s="1" a="1"/>
  <c r="K76" i="1" s="1"/>
  <c r="C176" i="11"/>
  <c r="K75" i="1" s="1" a="1"/>
  <c r="K75" i="1" s="1"/>
  <c r="C177" i="11"/>
  <c r="K74" i="1" s="1" a="1"/>
  <c r="K74" i="1" s="1"/>
  <c r="C178" i="11"/>
  <c r="K73" i="1" s="1" a="1"/>
  <c r="K73" i="1" s="1"/>
  <c r="C179" i="11"/>
  <c r="K72" i="1" s="1" a="1"/>
  <c r="K72" i="1" s="1"/>
  <c r="C180" i="11"/>
  <c r="K71" i="1" s="1" a="1"/>
  <c r="K71" i="1" s="1"/>
  <c r="C181" i="11"/>
  <c r="K70" i="1" s="1" a="1"/>
  <c r="K70" i="1" s="1"/>
  <c r="C182" i="11"/>
  <c r="K69" i="1" s="1" a="1"/>
  <c r="K69" i="1" s="1"/>
  <c r="C183" i="11"/>
  <c r="K68" i="1" s="1" a="1"/>
  <c r="K68" i="1" s="1"/>
  <c r="C184" i="11"/>
  <c r="K67" i="1" s="1" a="1"/>
  <c r="K67" i="1" s="1"/>
  <c r="C185" i="11"/>
  <c r="K66" i="1" s="1" a="1"/>
  <c r="K66" i="1" s="1"/>
  <c r="C186" i="11"/>
  <c r="K65" i="1" s="1" a="1"/>
  <c r="K65" i="1" s="1"/>
  <c r="C187" i="11"/>
  <c r="K64" i="1" s="1" a="1"/>
  <c r="K64" i="1" s="1"/>
  <c r="C188" i="11"/>
  <c r="K63" i="1" s="1" a="1"/>
  <c r="K63" i="1" s="1"/>
  <c r="C189" i="11"/>
  <c r="K62" i="1" s="1" a="1"/>
  <c r="K62" i="1" s="1"/>
  <c r="C190" i="11"/>
  <c r="K61" i="1" s="1" a="1"/>
  <c r="K61" i="1" s="1"/>
  <c r="C191" i="11"/>
  <c r="K60" i="1" s="1" a="1"/>
  <c r="K60" i="1" s="1"/>
  <c r="C192" i="11"/>
  <c r="K59" i="1" s="1" a="1"/>
  <c r="K59" i="1" s="1"/>
  <c r="C193" i="11"/>
  <c r="K58" i="1" s="1" a="1"/>
  <c r="K58" i="1" s="1"/>
  <c r="C194" i="11"/>
  <c r="K57" i="1" s="1" a="1"/>
  <c r="K57" i="1" s="1"/>
  <c r="C195" i="11"/>
  <c r="K56" i="1" s="1" a="1"/>
  <c r="K56" i="1" s="1"/>
  <c r="C196" i="11"/>
  <c r="K55" i="1" s="1" a="1"/>
  <c r="K55" i="1" s="1"/>
  <c r="C197" i="11"/>
  <c r="K54" i="1" s="1" a="1"/>
  <c r="K54" i="1" s="1"/>
  <c r="C198" i="11"/>
  <c r="K53" i="1" s="1" a="1"/>
  <c r="K53" i="1" s="1"/>
  <c r="C199" i="11"/>
  <c r="K52" i="1" s="1" a="1"/>
  <c r="K52" i="1" s="1"/>
  <c r="C200" i="11"/>
  <c r="K51" i="1" s="1" a="1"/>
  <c r="K51" i="1" s="1"/>
  <c r="C201" i="11"/>
  <c r="K50" i="1" s="1" a="1"/>
  <c r="K50" i="1" s="1"/>
  <c r="C202" i="11"/>
  <c r="K49" i="1" s="1" a="1"/>
  <c r="K49" i="1" s="1"/>
  <c r="C203" i="11"/>
  <c r="K48" i="1" s="1" a="1"/>
  <c r="K48" i="1" s="1"/>
  <c r="C204" i="11"/>
  <c r="K47" i="1" s="1" a="1"/>
  <c r="K47" i="1" s="1"/>
  <c r="C205" i="11"/>
  <c r="K46" i="1" s="1" a="1"/>
  <c r="K46" i="1" s="1"/>
  <c r="C206" i="11"/>
  <c r="K45" i="1" s="1" a="1"/>
  <c r="K45" i="1" s="1"/>
  <c r="C207" i="11"/>
  <c r="K44" i="1" s="1" a="1"/>
  <c r="K44" i="1" s="1"/>
  <c r="C208" i="11"/>
  <c r="K43" i="1" s="1" a="1"/>
  <c r="K43" i="1" s="1"/>
  <c r="C209" i="11"/>
  <c r="K42" i="1" s="1" a="1"/>
  <c r="K42" i="1" s="1"/>
  <c r="C210" i="11"/>
  <c r="K41" i="1" s="1" a="1"/>
  <c r="K41" i="1" s="1"/>
  <c r="C211" i="11"/>
  <c r="K40" i="1" s="1" a="1"/>
  <c r="K40" i="1" s="1"/>
  <c r="C212" i="11"/>
  <c r="K39" i="1" s="1" a="1"/>
  <c r="K39" i="1" s="1"/>
  <c r="C213" i="11"/>
  <c r="K38" i="1" s="1" a="1"/>
  <c r="K38" i="1" s="1"/>
  <c r="C214" i="11"/>
  <c r="K37" i="1" s="1" a="1"/>
  <c r="K37" i="1" s="1"/>
  <c r="C215" i="11"/>
  <c r="K36" i="1" s="1" a="1"/>
  <c r="K36" i="1" s="1"/>
  <c r="C216" i="11"/>
  <c r="K35" i="1" s="1" a="1"/>
  <c r="K35" i="1" s="1"/>
  <c r="C217" i="11"/>
  <c r="K34" i="1" s="1" a="1"/>
  <c r="K34" i="1" s="1"/>
  <c r="C218" i="11"/>
  <c r="K33" i="1" s="1" a="1"/>
  <c r="K33" i="1" s="1"/>
  <c r="C219" i="11"/>
  <c r="K32" i="1" s="1" a="1"/>
  <c r="K32" i="1" s="1"/>
  <c r="C220" i="11"/>
  <c r="K31" i="1" s="1" a="1"/>
  <c r="K31" i="1" s="1"/>
  <c r="C221" i="11"/>
  <c r="K30" i="1" s="1" a="1"/>
  <c r="K30" i="1" s="1"/>
  <c r="C222" i="11"/>
  <c r="K29" i="1" s="1" a="1"/>
  <c r="K29" i="1" s="1"/>
  <c r="C223" i="11"/>
  <c r="K28" i="1" s="1" a="1"/>
  <c r="K28" i="1" s="1"/>
  <c r="C224" i="11"/>
  <c r="K27" i="1" s="1" a="1"/>
  <c r="K27" i="1" s="1"/>
  <c r="C225" i="11"/>
  <c r="K26" i="1" s="1" a="1"/>
  <c r="K26" i="1" s="1"/>
  <c r="C226" i="11"/>
  <c r="K25" i="1" s="1" a="1"/>
  <c r="K25" i="1" s="1"/>
  <c r="C227" i="11"/>
  <c r="K24" i="1" s="1" a="1"/>
  <c r="K24" i="1" s="1"/>
  <c r="C228" i="11"/>
  <c r="K23" i="1" s="1" a="1"/>
  <c r="K23" i="1" s="1"/>
  <c r="C229" i="11"/>
  <c r="K22" i="1" s="1" a="1"/>
  <c r="K22" i="1" s="1"/>
  <c r="C230" i="11"/>
  <c r="K21" i="1" s="1" a="1"/>
  <c r="K21" i="1" s="1"/>
  <c r="C231" i="11"/>
  <c r="K20" i="1" s="1" a="1"/>
  <c r="K20" i="1" s="1"/>
  <c r="C232" i="11"/>
  <c r="K19" i="1" s="1" a="1"/>
  <c r="K19" i="1" s="1"/>
  <c r="C233" i="11"/>
  <c r="K18" i="1" s="1" a="1"/>
  <c r="K18" i="1" s="1"/>
  <c r="C234" i="11"/>
  <c r="K17" i="1" s="1" a="1"/>
  <c r="K17" i="1" s="1"/>
  <c r="C235" i="11"/>
  <c r="K16" i="1" s="1" a="1"/>
  <c r="K16" i="1" s="1"/>
  <c r="C236" i="11"/>
  <c r="K15" i="1" s="1" a="1"/>
  <c r="K15" i="1" s="1"/>
  <c r="C237" i="11"/>
  <c r="K14" i="1" s="1" a="1"/>
  <c r="K14" i="1" s="1"/>
  <c r="C238" i="11"/>
  <c r="K13" i="1" s="1" a="1"/>
  <c r="K13" i="1" s="1"/>
  <c r="C239" i="11"/>
  <c r="K12" i="1" s="1" a="1"/>
  <c r="K12" i="1" s="1"/>
  <c r="C240" i="11"/>
  <c r="K11" i="1" s="1" a="1"/>
  <c r="K11" i="1" s="1"/>
  <c r="C241" i="11"/>
  <c r="K10" i="1" s="1" a="1"/>
  <c r="K10" i="1" s="1"/>
  <c r="C242" i="11"/>
  <c r="K9" i="1" s="1" a="1"/>
  <c r="K9" i="1" s="1"/>
  <c r="C243" i="11"/>
  <c r="K8" i="1" s="1" a="1"/>
  <c r="K8" i="1" s="1"/>
  <c r="C244" i="11"/>
  <c r="K7" i="1" s="1" a="1"/>
  <c r="K7" i="1" s="1"/>
  <c r="C245" i="11"/>
  <c r="K6" i="1" s="1" a="1"/>
  <c r="K6" i="1" s="1"/>
  <c r="C246" i="11"/>
  <c r="K5" i="1" s="1" a="1"/>
  <c r="K5" i="1" s="1"/>
  <c r="C247" i="11"/>
  <c r="K4" i="1" s="1" a="1"/>
  <c r="K4" i="1" s="1"/>
  <c r="C248" i="11"/>
  <c r="K3" i="1" s="1" a="1"/>
  <c r="K3" i="1" s="1"/>
  <c r="C3" i="10"/>
  <c r="C4" i="10"/>
  <c r="J247" i="1" s="1" a="1"/>
  <c r="J247" i="1" s="1"/>
  <c r="C5" i="10"/>
  <c r="J246" i="1" s="1" a="1"/>
  <c r="J246" i="1" s="1"/>
  <c r="C6" i="10"/>
  <c r="J245" i="1" s="1" a="1"/>
  <c r="J245" i="1" s="1"/>
  <c r="C7" i="10"/>
  <c r="J244" i="1" s="1" a="1"/>
  <c r="J244" i="1" s="1"/>
  <c r="C8" i="10"/>
  <c r="J243" i="1" s="1" a="1"/>
  <c r="J243" i="1" s="1"/>
  <c r="C9" i="10"/>
  <c r="J242" i="1" s="1" a="1"/>
  <c r="J242" i="1" s="1"/>
  <c r="C10" i="10"/>
  <c r="J241" i="1" s="1" a="1"/>
  <c r="J241" i="1" s="1"/>
  <c r="C11" i="10"/>
  <c r="J240" i="1" s="1" a="1"/>
  <c r="J240" i="1" s="1"/>
  <c r="C12" i="10"/>
  <c r="J239" i="1" s="1" a="1"/>
  <c r="J239" i="1" s="1"/>
  <c r="C13" i="10"/>
  <c r="J238" i="1" s="1" a="1"/>
  <c r="J238" i="1" s="1"/>
  <c r="C14" i="10"/>
  <c r="J237" i="1" s="1" a="1"/>
  <c r="J237" i="1" s="1"/>
  <c r="C15" i="10"/>
  <c r="J236" i="1" s="1" a="1"/>
  <c r="J236" i="1" s="1"/>
  <c r="C16" i="10"/>
  <c r="J235" i="1" s="1" a="1"/>
  <c r="J235" i="1" s="1"/>
  <c r="C17" i="10"/>
  <c r="J234" i="1" s="1" a="1"/>
  <c r="J234" i="1" s="1"/>
  <c r="C18" i="10"/>
  <c r="J233" i="1" s="1" a="1"/>
  <c r="J233" i="1" s="1"/>
  <c r="C19" i="10"/>
  <c r="J232" i="1" s="1" a="1"/>
  <c r="J232" i="1" s="1"/>
  <c r="C20" i="10"/>
  <c r="J231" i="1" s="1" a="1"/>
  <c r="J231" i="1" s="1"/>
  <c r="C21" i="10"/>
  <c r="J230" i="1" s="1" a="1"/>
  <c r="J230" i="1" s="1"/>
  <c r="C22" i="10"/>
  <c r="J229" i="1" s="1" a="1"/>
  <c r="J229" i="1" s="1"/>
  <c r="C23" i="10"/>
  <c r="J228" i="1" s="1" a="1"/>
  <c r="J228" i="1" s="1"/>
  <c r="C24" i="10"/>
  <c r="J227" i="1" s="1" a="1"/>
  <c r="J227" i="1" s="1"/>
  <c r="C25" i="10"/>
  <c r="J226" i="1" s="1" a="1"/>
  <c r="J226" i="1" s="1"/>
  <c r="C26" i="10"/>
  <c r="J225" i="1" s="1" a="1"/>
  <c r="J225" i="1" s="1"/>
  <c r="C27" i="10"/>
  <c r="J224" i="1" s="1" a="1"/>
  <c r="J224" i="1" s="1"/>
  <c r="C28" i="10"/>
  <c r="J223" i="1" s="1" a="1"/>
  <c r="J223" i="1" s="1"/>
  <c r="C29" i="10"/>
  <c r="J222" i="1" s="1" a="1"/>
  <c r="J222" i="1" s="1"/>
  <c r="C30" i="10"/>
  <c r="J221" i="1" s="1" a="1"/>
  <c r="J221" i="1" s="1"/>
  <c r="C31" i="10"/>
  <c r="J220" i="1" s="1" a="1"/>
  <c r="J220" i="1" s="1"/>
  <c r="C32" i="10"/>
  <c r="J219" i="1" s="1" a="1"/>
  <c r="J219" i="1" s="1"/>
  <c r="C33" i="10"/>
  <c r="J218" i="1" s="1" a="1"/>
  <c r="J218" i="1" s="1"/>
  <c r="C34" i="10"/>
  <c r="J217" i="1" s="1" a="1"/>
  <c r="J217" i="1" s="1"/>
  <c r="C35" i="10"/>
  <c r="J216" i="1" s="1" a="1"/>
  <c r="J216" i="1" s="1"/>
  <c r="C36" i="10"/>
  <c r="J215" i="1" s="1" a="1"/>
  <c r="J215" i="1" s="1"/>
  <c r="C37" i="10"/>
  <c r="J214" i="1" s="1" a="1"/>
  <c r="J214" i="1" s="1"/>
  <c r="C38" i="10"/>
  <c r="J213" i="1" s="1" a="1"/>
  <c r="J213" i="1" s="1"/>
  <c r="C39" i="10"/>
  <c r="J212" i="1" s="1" a="1"/>
  <c r="J212" i="1" s="1"/>
  <c r="C40" i="10"/>
  <c r="J211" i="1" s="1" a="1"/>
  <c r="J211" i="1" s="1"/>
  <c r="C41" i="10"/>
  <c r="J210" i="1" s="1" a="1"/>
  <c r="J210" i="1" s="1"/>
  <c r="C42" i="10"/>
  <c r="J209" i="1" s="1" a="1"/>
  <c r="J209" i="1" s="1"/>
  <c r="C43" i="10"/>
  <c r="J208" i="1" s="1" a="1"/>
  <c r="J208" i="1" s="1"/>
  <c r="C44" i="10"/>
  <c r="J207" i="1" s="1" a="1"/>
  <c r="J207" i="1" s="1"/>
  <c r="C45" i="10"/>
  <c r="J206" i="1" s="1" a="1"/>
  <c r="J206" i="1" s="1"/>
  <c r="C46" i="10"/>
  <c r="J205" i="1" s="1" a="1"/>
  <c r="J205" i="1" s="1"/>
  <c r="C47" i="10"/>
  <c r="J204" i="1" s="1" a="1"/>
  <c r="J204" i="1" s="1"/>
  <c r="C48" i="10"/>
  <c r="J203" i="1" s="1" a="1"/>
  <c r="J203" i="1" s="1"/>
  <c r="C49" i="10"/>
  <c r="J202" i="1" s="1" a="1"/>
  <c r="J202" i="1" s="1"/>
  <c r="C50" i="10"/>
  <c r="J201" i="1" s="1" a="1"/>
  <c r="J201" i="1" s="1"/>
  <c r="C51" i="10"/>
  <c r="J200" i="1" s="1" a="1"/>
  <c r="J200" i="1" s="1"/>
  <c r="C52" i="10"/>
  <c r="J199" i="1" s="1" a="1"/>
  <c r="J199" i="1" s="1"/>
  <c r="C53" i="10"/>
  <c r="J198" i="1" s="1" a="1"/>
  <c r="J198" i="1" s="1"/>
  <c r="C54" i="10"/>
  <c r="J197" i="1" s="1" a="1"/>
  <c r="J197" i="1" s="1"/>
  <c r="C55" i="10"/>
  <c r="J196" i="1" s="1" a="1"/>
  <c r="J196" i="1" s="1"/>
  <c r="C56" i="10"/>
  <c r="J195" i="1" s="1" a="1"/>
  <c r="J195" i="1" s="1"/>
  <c r="C57" i="10"/>
  <c r="J194" i="1" s="1" a="1"/>
  <c r="J194" i="1" s="1"/>
  <c r="C58" i="10"/>
  <c r="J193" i="1" s="1" a="1"/>
  <c r="J193" i="1" s="1"/>
  <c r="C59" i="10"/>
  <c r="J192" i="1" s="1" a="1"/>
  <c r="J192" i="1" s="1"/>
  <c r="C60" i="10"/>
  <c r="J191" i="1" s="1" a="1"/>
  <c r="J191" i="1" s="1"/>
  <c r="C61" i="10"/>
  <c r="J190" i="1" s="1" a="1"/>
  <c r="J190" i="1" s="1"/>
  <c r="C62" i="10"/>
  <c r="J189" i="1" s="1" a="1"/>
  <c r="J189" i="1" s="1"/>
  <c r="C63" i="10"/>
  <c r="J188" i="1" s="1" a="1"/>
  <c r="J188" i="1" s="1"/>
  <c r="C64" i="10"/>
  <c r="J187" i="1" s="1" a="1"/>
  <c r="J187" i="1" s="1"/>
  <c r="C65" i="10"/>
  <c r="J186" i="1" s="1" a="1"/>
  <c r="J186" i="1" s="1"/>
  <c r="C66" i="10"/>
  <c r="J185" i="1" s="1" a="1"/>
  <c r="J185" i="1" s="1"/>
  <c r="C67" i="10"/>
  <c r="J184" i="1" s="1" a="1"/>
  <c r="J184" i="1" s="1"/>
  <c r="C68" i="10"/>
  <c r="J183" i="1" s="1" a="1"/>
  <c r="J183" i="1" s="1"/>
  <c r="C69" i="10"/>
  <c r="J182" i="1" s="1" a="1"/>
  <c r="J182" i="1" s="1"/>
  <c r="C70" i="10"/>
  <c r="J181" i="1" s="1" a="1"/>
  <c r="J181" i="1" s="1"/>
  <c r="C71" i="10"/>
  <c r="J180" i="1" s="1" a="1"/>
  <c r="J180" i="1" s="1"/>
  <c r="C72" i="10"/>
  <c r="J179" i="1" s="1" a="1"/>
  <c r="J179" i="1" s="1"/>
  <c r="C73" i="10"/>
  <c r="J178" i="1" s="1" a="1"/>
  <c r="J178" i="1" s="1"/>
  <c r="C74" i="10"/>
  <c r="J177" i="1" s="1" a="1"/>
  <c r="J177" i="1" s="1"/>
  <c r="C75" i="10"/>
  <c r="J176" i="1" s="1" a="1"/>
  <c r="J176" i="1" s="1"/>
  <c r="C76" i="10"/>
  <c r="J175" i="1" s="1" a="1"/>
  <c r="J175" i="1" s="1"/>
  <c r="C77" i="10"/>
  <c r="J174" i="1" s="1" a="1"/>
  <c r="J174" i="1" s="1"/>
  <c r="C78" i="10"/>
  <c r="J173" i="1" s="1" a="1"/>
  <c r="J173" i="1" s="1"/>
  <c r="C79" i="10"/>
  <c r="J172" i="1" s="1" a="1"/>
  <c r="J172" i="1" s="1"/>
  <c r="C80" i="10"/>
  <c r="J171" i="1" s="1" a="1"/>
  <c r="J171" i="1" s="1"/>
  <c r="C81" i="10"/>
  <c r="J170" i="1" s="1" a="1"/>
  <c r="J170" i="1" s="1"/>
  <c r="C82" i="10"/>
  <c r="J169" i="1" s="1" a="1"/>
  <c r="J169" i="1" s="1"/>
  <c r="C83" i="10"/>
  <c r="J168" i="1" s="1" a="1"/>
  <c r="J168" i="1" s="1"/>
  <c r="C84" i="10"/>
  <c r="J167" i="1" s="1" a="1"/>
  <c r="J167" i="1" s="1"/>
  <c r="C85" i="10"/>
  <c r="J166" i="1" s="1" a="1"/>
  <c r="J166" i="1" s="1"/>
  <c r="C86" i="10"/>
  <c r="J165" i="1" s="1" a="1"/>
  <c r="J165" i="1" s="1"/>
  <c r="C87" i="10"/>
  <c r="J164" i="1" s="1" a="1"/>
  <c r="J164" i="1" s="1"/>
  <c r="C88" i="10"/>
  <c r="J163" i="1" s="1" a="1"/>
  <c r="J163" i="1" s="1"/>
  <c r="C89" i="10"/>
  <c r="J162" i="1" s="1" a="1"/>
  <c r="J162" i="1" s="1"/>
  <c r="C90" i="10"/>
  <c r="J161" i="1" s="1" a="1"/>
  <c r="J161" i="1" s="1"/>
  <c r="C91" i="10"/>
  <c r="J160" i="1" s="1" a="1"/>
  <c r="J160" i="1" s="1"/>
  <c r="C92" i="10"/>
  <c r="J159" i="1" s="1" a="1"/>
  <c r="J159" i="1" s="1"/>
  <c r="C93" i="10"/>
  <c r="J158" i="1" s="1" a="1"/>
  <c r="J158" i="1" s="1"/>
  <c r="C94" i="10"/>
  <c r="J157" i="1" s="1" a="1"/>
  <c r="J157" i="1" s="1"/>
  <c r="C95" i="10"/>
  <c r="J156" i="1" s="1" a="1"/>
  <c r="J156" i="1" s="1"/>
  <c r="C96" i="10"/>
  <c r="J155" i="1" s="1" a="1"/>
  <c r="J155" i="1" s="1"/>
  <c r="C97" i="10"/>
  <c r="J154" i="1" s="1" a="1"/>
  <c r="J154" i="1" s="1"/>
  <c r="C98" i="10"/>
  <c r="J153" i="1" s="1" a="1"/>
  <c r="J153" i="1" s="1"/>
  <c r="C99" i="10"/>
  <c r="J152" i="1" s="1" a="1"/>
  <c r="J152" i="1" s="1"/>
  <c r="C100" i="10"/>
  <c r="J151" i="1" s="1" a="1"/>
  <c r="J151" i="1" s="1"/>
  <c r="C101" i="10"/>
  <c r="J150" i="1" s="1" a="1"/>
  <c r="J150" i="1" s="1"/>
  <c r="C102" i="10"/>
  <c r="J149" i="1" s="1" a="1"/>
  <c r="J149" i="1" s="1"/>
  <c r="C103" i="10"/>
  <c r="J148" i="1" s="1" a="1"/>
  <c r="J148" i="1" s="1"/>
  <c r="C104" i="10"/>
  <c r="J147" i="1" s="1" a="1"/>
  <c r="J147" i="1" s="1"/>
  <c r="C105" i="10"/>
  <c r="J146" i="1" s="1" a="1"/>
  <c r="J146" i="1" s="1"/>
  <c r="C106" i="10"/>
  <c r="J145" i="1" s="1" a="1"/>
  <c r="J145" i="1" s="1"/>
  <c r="C107" i="10"/>
  <c r="J144" i="1" s="1" a="1"/>
  <c r="J144" i="1" s="1"/>
  <c r="C108" i="10"/>
  <c r="J143" i="1" s="1" a="1"/>
  <c r="J143" i="1" s="1"/>
  <c r="C109" i="10"/>
  <c r="J142" i="1" s="1" a="1"/>
  <c r="J142" i="1" s="1"/>
  <c r="C110" i="10"/>
  <c r="J141" i="1" s="1" a="1"/>
  <c r="J141" i="1" s="1"/>
  <c r="C111" i="10"/>
  <c r="J140" i="1" s="1" a="1"/>
  <c r="J140" i="1" s="1"/>
  <c r="C112" i="10"/>
  <c r="J139" i="1" s="1" a="1"/>
  <c r="J139" i="1" s="1"/>
  <c r="C113" i="10"/>
  <c r="J138" i="1" s="1" a="1"/>
  <c r="J138" i="1" s="1"/>
  <c r="C114" i="10"/>
  <c r="J137" i="1" s="1" a="1"/>
  <c r="J137" i="1" s="1"/>
  <c r="C115" i="10"/>
  <c r="J136" i="1" s="1" a="1"/>
  <c r="J136" i="1" s="1"/>
  <c r="C116" i="10"/>
  <c r="J135" i="1" s="1" a="1"/>
  <c r="J135" i="1" s="1"/>
  <c r="C117" i="10"/>
  <c r="J134" i="1" s="1" a="1"/>
  <c r="J134" i="1" s="1"/>
  <c r="C118" i="10"/>
  <c r="J133" i="1" s="1" a="1"/>
  <c r="J133" i="1" s="1"/>
  <c r="C119" i="10"/>
  <c r="J132" i="1" s="1" a="1"/>
  <c r="J132" i="1" s="1"/>
  <c r="C120" i="10"/>
  <c r="J131" i="1" s="1" a="1"/>
  <c r="J131" i="1" s="1"/>
  <c r="C121" i="10"/>
  <c r="J130" i="1" s="1" a="1"/>
  <c r="J130" i="1" s="1"/>
  <c r="C122" i="10"/>
  <c r="J129" i="1" s="1" a="1"/>
  <c r="J129" i="1" s="1"/>
  <c r="C123" i="10"/>
  <c r="J128" i="1" s="1" a="1"/>
  <c r="J128" i="1" s="1"/>
  <c r="C124" i="10"/>
  <c r="J127" i="1" s="1" a="1"/>
  <c r="J127" i="1" s="1"/>
  <c r="C125" i="10"/>
  <c r="J126" i="1" s="1" a="1"/>
  <c r="J126" i="1" s="1"/>
  <c r="C126" i="10"/>
  <c r="J125" i="1" s="1" a="1"/>
  <c r="J125" i="1" s="1"/>
  <c r="C127" i="10"/>
  <c r="J124" i="1" s="1" a="1"/>
  <c r="J124" i="1" s="1"/>
  <c r="C128" i="10"/>
  <c r="J123" i="1" s="1" a="1"/>
  <c r="J123" i="1" s="1"/>
  <c r="C129" i="10"/>
  <c r="J122" i="1" s="1" a="1"/>
  <c r="J122" i="1" s="1"/>
  <c r="C130" i="10"/>
  <c r="J121" i="1" s="1" a="1"/>
  <c r="J121" i="1" s="1"/>
  <c r="C131" i="10"/>
  <c r="J120" i="1" s="1" a="1"/>
  <c r="J120" i="1" s="1"/>
  <c r="C132" i="10"/>
  <c r="J119" i="1" s="1" a="1"/>
  <c r="J119" i="1" s="1"/>
  <c r="C133" i="10"/>
  <c r="J118" i="1" s="1" a="1"/>
  <c r="J118" i="1" s="1"/>
  <c r="C134" i="10"/>
  <c r="J117" i="1" s="1" a="1"/>
  <c r="J117" i="1" s="1"/>
  <c r="C135" i="10"/>
  <c r="J116" i="1" s="1" a="1"/>
  <c r="J116" i="1" s="1"/>
  <c r="C136" i="10"/>
  <c r="J115" i="1" s="1" a="1"/>
  <c r="J115" i="1" s="1"/>
  <c r="C137" i="10"/>
  <c r="J114" i="1" s="1" a="1"/>
  <c r="J114" i="1" s="1"/>
  <c r="C138" i="10"/>
  <c r="J113" i="1" s="1" a="1"/>
  <c r="J113" i="1" s="1"/>
  <c r="C139" i="10"/>
  <c r="J112" i="1" s="1" a="1"/>
  <c r="J112" i="1" s="1"/>
  <c r="C140" i="10"/>
  <c r="J111" i="1" s="1" a="1"/>
  <c r="J111" i="1" s="1"/>
  <c r="C141" i="10"/>
  <c r="J110" i="1" s="1" a="1"/>
  <c r="J110" i="1" s="1"/>
  <c r="C142" i="10"/>
  <c r="J109" i="1" s="1" a="1"/>
  <c r="J109" i="1" s="1"/>
  <c r="C143" i="10"/>
  <c r="J108" i="1" s="1" a="1"/>
  <c r="J108" i="1" s="1"/>
  <c r="C144" i="10"/>
  <c r="J107" i="1" s="1" a="1"/>
  <c r="J107" i="1" s="1"/>
  <c r="C145" i="10"/>
  <c r="J106" i="1" s="1" a="1"/>
  <c r="J106" i="1" s="1"/>
  <c r="C146" i="10"/>
  <c r="J105" i="1" s="1" a="1"/>
  <c r="J105" i="1" s="1"/>
  <c r="C147" i="10"/>
  <c r="J104" i="1" s="1" a="1"/>
  <c r="J104" i="1" s="1"/>
  <c r="C148" i="10"/>
  <c r="J103" i="1" s="1" a="1"/>
  <c r="J103" i="1" s="1"/>
  <c r="C149" i="10"/>
  <c r="J102" i="1" s="1" a="1"/>
  <c r="J102" i="1" s="1"/>
  <c r="C150" i="10"/>
  <c r="J101" i="1" s="1" a="1"/>
  <c r="J101" i="1" s="1"/>
  <c r="C151" i="10"/>
  <c r="J100" i="1" s="1" a="1"/>
  <c r="J100" i="1" s="1"/>
  <c r="C152" i="10"/>
  <c r="J99" i="1" s="1" a="1"/>
  <c r="J99" i="1" s="1"/>
  <c r="C153" i="10"/>
  <c r="J98" i="1" s="1" a="1"/>
  <c r="J98" i="1" s="1"/>
  <c r="C154" i="10"/>
  <c r="J97" i="1" s="1" a="1"/>
  <c r="J97" i="1" s="1"/>
  <c r="C155" i="10"/>
  <c r="J96" i="1" s="1" a="1"/>
  <c r="J96" i="1" s="1"/>
  <c r="C156" i="10"/>
  <c r="J95" i="1" s="1" a="1"/>
  <c r="J95" i="1" s="1"/>
  <c r="C157" i="10"/>
  <c r="J94" i="1" s="1" a="1"/>
  <c r="J94" i="1" s="1"/>
  <c r="C158" i="10"/>
  <c r="J93" i="1" s="1" a="1"/>
  <c r="J93" i="1" s="1"/>
  <c r="C159" i="10"/>
  <c r="J92" i="1" s="1" a="1"/>
  <c r="J92" i="1" s="1"/>
  <c r="C160" i="10"/>
  <c r="J91" i="1" s="1" a="1"/>
  <c r="J91" i="1" s="1"/>
  <c r="C161" i="10"/>
  <c r="J90" i="1" s="1" a="1"/>
  <c r="J90" i="1" s="1"/>
  <c r="C162" i="10"/>
  <c r="J89" i="1" s="1" a="1"/>
  <c r="J89" i="1" s="1"/>
  <c r="C163" i="10"/>
  <c r="J88" i="1" s="1" a="1"/>
  <c r="J88" i="1" s="1"/>
  <c r="C164" i="10"/>
  <c r="J87" i="1" s="1" a="1"/>
  <c r="J87" i="1" s="1"/>
  <c r="C165" i="10"/>
  <c r="J86" i="1" s="1" a="1"/>
  <c r="J86" i="1" s="1"/>
  <c r="C166" i="10"/>
  <c r="J85" i="1" s="1" a="1"/>
  <c r="J85" i="1" s="1"/>
  <c r="C167" i="10"/>
  <c r="J84" i="1" s="1" a="1"/>
  <c r="J84" i="1" s="1"/>
  <c r="C168" i="10"/>
  <c r="J83" i="1" s="1" a="1"/>
  <c r="J83" i="1" s="1"/>
  <c r="C169" i="10"/>
  <c r="J82" i="1" s="1" a="1"/>
  <c r="J82" i="1" s="1"/>
  <c r="C170" i="10"/>
  <c r="J81" i="1" s="1" a="1"/>
  <c r="J81" i="1" s="1"/>
  <c r="C171" i="10"/>
  <c r="J80" i="1" s="1" a="1"/>
  <c r="J80" i="1" s="1"/>
  <c r="C172" i="10"/>
  <c r="J79" i="1" s="1" a="1"/>
  <c r="J79" i="1" s="1"/>
  <c r="C173" i="10"/>
  <c r="J78" i="1" s="1" a="1"/>
  <c r="J78" i="1" s="1"/>
  <c r="C174" i="10"/>
  <c r="J77" i="1" s="1" a="1"/>
  <c r="J77" i="1" s="1"/>
  <c r="C175" i="10"/>
  <c r="J76" i="1" s="1" a="1"/>
  <c r="J76" i="1" s="1"/>
  <c r="C176" i="10"/>
  <c r="J75" i="1" s="1" a="1"/>
  <c r="J75" i="1" s="1"/>
  <c r="C177" i="10"/>
  <c r="J74" i="1" s="1" a="1"/>
  <c r="J74" i="1" s="1"/>
  <c r="C178" i="10"/>
  <c r="J73" i="1" s="1" a="1"/>
  <c r="J73" i="1" s="1"/>
  <c r="C179" i="10"/>
  <c r="J72" i="1" s="1" a="1"/>
  <c r="J72" i="1" s="1"/>
  <c r="C180" i="10"/>
  <c r="J71" i="1" s="1" a="1"/>
  <c r="J71" i="1" s="1"/>
  <c r="C181" i="10"/>
  <c r="J70" i="1" s="1" a="1"/>
  <c r="J70" i="1" s="1"/>
  <c r="C182" i="10"/>
  <c r="J69" i="1" s="1" a="1"/>
  <c r="J69" i="1" s="1"/>
  <c r="C183" i="10"/>
  <c r="J68" i="1" s="1" a="1"/>
  <c r="J68" i="1" s="1"/>
  <c r="C184" i="10"/>
  <c r="J67" i="1" s="1" a="1"/>
  <c r="J67" i="1" s="1"/>
  <c r="C185" i="10"/>
  <c r="J66" i="1" s="1" a="1"/>
  <c r="J66" i="1" s="1"/>
  <c r="C186" i="10"/>
  <c r="J65" i="1" s="1" a="1"/>
  <c r="J65" i="1" s="1"/>
  <c r="C187" i="10"/>
  <c r="J64" i="1" s="1" a="1"/>
  <c r="J64" i="1" s="1"/>
  <c r="C188" i="10"/>
  <c r="J63" i="1" s="1" a="1"/>
  <c r="J63" i="1" s="1"/>
  <c r="C189" i="10"/>
  <c r="J62" i="1" s="1" a="1"/>
  <c r="J62" i="1" s="1"/>
  <c r="C190" i="10"/>
  <c r="J61" i="1" s="1" a="1"/>
  <c r="J61" i="1" s="1"/>
  <c r="C191" i="10"/>
  <c r="J60" i="1" s="1" a="1"/>
  <c r="J60" i="1" s="1"/>
  <c r="C192" i="10"/>
  <c r="J59" i="1" s="1" a="1"/>
  <c r="J59" i="1" s="1"/>
  <c r="C193" i="10"/>
  <c r="J58" i="1" s="1" a="1"/>
  <c r="J58" i="1" s="1"/>
  <c r="C194" i="10"/>
  <c r="J57" i="1" s="1" a="1"/>
  <c r="J57" i="1" s="1"/>
  <c r="C195" i="10"/>
  <c r="J56" i="1" s="1" a="1"/>
  <c r="J56" i="1" s="1"/>
  <c r="C196" i="10"/>
  <c r="J55" i="1" s="1" a="1"/>
  <c r="J55" i="1" s="1"/>
  <c r="C197" i="10"/>
  <c r="J54" i="1" s="1" a="1"/>
  <c r="J54" i="1" s="1"/>
  <c r="C198" i="10"/>
  <c r="J53" i="1" s="1" a="1"/>
  <c r="J53" i="1" s="1"/>
  <c r="C199" i="10"/>
  <c r="J52" i="1" s="1" a="1"/>
  <c r="J52" i="1" s="1"/>
  <c r="C200" i="10"/>
  <c r="J51" i="1" s="1" a="1"/>
  <c r="J51" i="1" s="1"/>
  <c r="C201" i="10"/>
  <c r="J50" i="1" s="1" a="1"/>
  <c r="J50" i="1" s="1"/>
  <c r="C202" i="10"/>
  <c r="J49" i="1" s="1" a="1"/>
  <c r="J49" i="1" s="1"/>
  <c r="C203" i="10"/>
  <c r="J48" i="1" s="1" a="1"/>
  <c r="J48" i="1" s="1"/>
  <c r="C204" i="10"/>
  <c r="J47" i="1" s="1" a="1"/>
  <c r="J47" i="1" s="1"/>
  <c r="C205" i="10"/>
  <c r="J46" i="1" s="1" a="1"/>
  <c r="J46" i="1" s="1"/>
  <c r="C206" i="10"/>
  <c r="J45" i="1" s="1" a="1"/>
  <c r="J45" i="1" s="1"/>
  <c r="C207" i="10"/>
  <c r="J44" i="1" s="1" a="1"/>
  <c r="J44" i="1" s="1"/>
  <c r="C208" i="10"/>
  <c r="J43" i="1" s="1" a="1"/>
  <c r="J43" i="1" s="1"/>
  <c r="C209" i="10"/>
  <c r="J42" i="1" s="1" a="1"/>
  <c r="J42" i="1" s="1"/>
  <c r="C210" i="10"/>
  <c r="J41" i="1" s="1" a="1"/>
  <c r="J41" i="1" s="1"/>
  <c r="C211" i="10"/>
  <c r="J40" i="1" s="1" a="1"/>
  <c r="J40" i="1" s="1"/>
  <c r="C212" i="10"/>
  <c r="J39" i="1" s="1" a="1"/>
  <c r="J39" i="1" s="1"/>
  <c r="C213" i="10"/>
  <c r="J38" i="1" s="1" a="1"/>
  <c r="J38" i="1" s="1"/>
  <c r="C214" i="10"/>
  <c r="J37" i="1" s="1" a="1"/>
  <c r="J37" i="1" s="1"/>
  <c r="C215" i="10"/>
  <c r="J36" i="1" s="1" a="1"/>
  <c r="J36" i="1" s="1"/>
  <c r="C216" i="10"/>
  <c r="J35" i="1" s="1" a="1"/>
  <c r="J35" i="1" s="1"/>
  <c r="C217" i="10"/>
  <c r="J34" i="1" s="1" a="1"/>
  <c r="J34" i="1" s="1"/>
  <c r="C218" i="10"/>
  <c r="J33" i="1" s="1" a="1"/>
  <c r="J33" i="1" s="1"/>
  <c r="C219" i="10"/>
  <c r="J32" i="1" s="1" a="1"/>
  <c r="J32" i="1" s="1"/>
  <c r="C220" i="10"/>
  <c r="J31" i="1" s="1" a="1"/>
  <c r="J31" i="1" s="1"/>
  <c r="C221" i="10"/>
  <c r="J30" i="1" s="1" a="1"/>
  <c r="J30" i="1" s="1"/>
  <c r="C222" i="10"/>
  <c r="J29" i="1" s="1" a="1"/>
  <c r="J29" i="1" s="1"/>
  <c r="C223" i="10"/>
  <c r="J28" i="1" s="1" a="1"/>
  <c r="J28" i="1" s="1"/>
  <c r="C224" i="10"/>
  <c r="J27" i="1" s="1" a="1"/>
  <c r="J27" i="1" s="1"/>
  <c r="C225" i="10"/>
  <c r="J26" i="1" s="1" a="1"/>
  <c r="J26" i="1" s="1"/>
  <c r="C226" i="10"/>
  <c r="J25" i="1" s="1" a="1"/>
  <c r="J25" i="1" s="1"/>
  <c r="C227" i="10"/>
  <c r="J24" i="1" s="1" a="1"/>
  <c r="J24" i="1" s="1"/>
  <c r="C228" i="10"/>
  <c r="J23" i="1" s="1" a="1"/>
  <c r="J23" i="1" s="1"/>
  <c r="C229" i="10"/>
  <c r="J22" i="1" s="1" a="1"/>
  <c r="J22" i="1" s="1"/>
  <c r="C230" i="10"/>
  <c r="J21" i="1" s="1" a="1"/>
  <c r="J21" i="1" s="1"/>
  <c r="C231" i="10"/>
  <c r="J20" i="1" s="1" a="1"/>
  <c r="J20" i="1" s="1"/>
  <c r="C232" i="10"/>
  <c r="J19" i="1" s="1" a="1"/>
  <c r="J19" i="1" s="1"/>
  <c r="C233" i="10"/>
  <c r="J18" i="1" s="1" a="1"/>
  <c r="J18" i="1" s="1"/>
  <c r="C234" i="10"/>
  <c r="J17" i="1" s="1" a="1"/>
  <c r="J17" i="1" s="1"/>
  <c r="C235" i="10"/>
  <c r="J16" i="1" s="1" a="1"/>
  <c r="J16" i="1" s="1"/>
  <c r="C236" i="10"/>
  <c r="J15" i="1" s="1" a="1"/>
  <c r="J15" i="1" s="1"/>
  <c r="C237" i="10"/>
  <c r="J14" i="1" s="1" a="1"/>
  <c r="J14" i="1" s="1"/>
  <c r="C238" i="10"/>
  <c r="J13" i="1" s="1" a="1"/>
  <c r="J13" i="1" s="1"/>
  <c r="C239" i="10"/>
  <c r="J12" i="1" s="1" a="1"/>
  <c r="J12" i="1" s="1"/>
  <c r="C240" i="10"/>
  <c r="J11" i="1" s="1" a="1"/>
  <c r="J11" i="1" s="1"/>
  <c r="C241" i="10"/>
  <c r="J10" i="1" s="1" a="1"/>
  <c r="J10" i="1" s="1"/>
  <c r="C242" i="10"/>
  <c r="J9" i="1" s="1" a="1"/>
  <c r="J9" i="1" s="1"/>
  <c r="C243" i="10"/>
  <c r="J8" i="1" s="1" a="1"/>
  <c r="J8" i="1" s="1"/>
  <c r="C244" i="10"/>
  <c r="J7" i="1" s="1" a="1"/>
  <c r="J7" i="1" s="1"/>
  <c r="C245" i="10"/>
  <c r="J6" i="1" s="1" a="1"/>
  <c r="J6" i="1" s="1"/>
  <c r="C246" i="10"/>
  <c r="J5" i="1" s="1" a="1"/>
  <c r="J5" i="1" s="1"/>
  <c r="C247" i="10"/>
  <c r="J4" i="1" s="1" a="1"/>
  <c r="J4" i="1" s="1"/>
  <c r="C248" i="10"/>
  <c r="J3" i="1" s="1" a="1"/>
  <c r="J3" i="1" s="1"/>
  <c r="C3" i="9"/>
  <c r="C4" i="9"/>
  <c r="I247" i="1" s="1" a="1"/>
  <c r="I247" i="1" s="1"/>
  <c r="C5" i="9"/>
  <c r="I246" i="1" s="1" a="1"/>
  <c r="I246" i="1" s="1"/>
  <c r="C6" i="9"/>
  <c r="I245" i="1" s="1" a="1"/>
  <c r="I245" i="1" s="1"/>
  <c r="C7" i="9"/>
  <c r="I244" i="1" s="1" a="1"/>
  <c r="I244" i="1" s="1"/>
  <c r="C8" i="9"/>
  <c r="I243" i="1" s="1" a="1"/>
  <c r="I243" i="1" s="1"/>
  <c r="C9" i="9"/>
  <c r="I242" i="1" s="1" a="1"/>
  <c r="I242" i="1" s="1"/>
  <c r="C10" i="9"/>
  <c r="I241" i="1" s="1" a="1"/>
  <c r="I241" i="1" s="1"/>
  <c r="C11" i="9"/>
  <c r="I240" i="1" s="1" a="1"/>
  <c r="I240" i="1" s="1"/>
  <c r="C12" i="9"/>
  <c r="I239" i="1" s="1" a="1"/>
  <c r="I239" i="1" s="1"/>
  <c r="C13" i="9"/>
  <c r="I238" i="1" s="1" a="1"/>
  <c r="I238" i="1" s="1"/>
  <c r="C14" i="9"/>
  <c r="I237" i="1" s="1" a="1"/>
  <c r="I237" i="1" s="1"/>
  <c r="C15" i="9"/>
  <c r="I236" i="1" s="1" a="1"/>
  <c r="I236" i="1" s="1"/>
  <c r="C16" i="9"/>
  <c r="I235" i="1" s="1" a="1"/>
  <c r="I235" i="1" s="1"/>
  <c r="C17" i="9"/>
  <c r="I234" i="1" s="1" a="1"/>
  <c r="I234" i="1" s="1"/>
  <c r="C18" i="9"/>
  <c r="I233" i="1" s="1" a="1"/>
  <c r="I233" i="1" s="1"/>
  <c r="C19" i="9"/>
  <c r="I232" i="1" s="1" a="1"/>
  <c r="I232" i="1" s="1"/>
  <c r="C20" i="9"/>
  <c r="I231" i="1" s="1" a="1"/>
  <c r="I231" i="1" s="1"/>
  <c r="C21" i="9"/>
  <c r="I230" i="1" s="1" a="1"/>
  <c r="I230" i="1" s="1"/>
  <c r="C22" i="9"/>
  <c r="I229" i="1" s="1" a="1"/>
  <c r="I229" i="1" s="1"/>
  <c r="C23" i="9"/>
  <c r="I228" i="1" s="1" a="1"/>
  <c r="I228" i="1" s="1"/>
  <c r="C24" i="9"/>
  <c r="I227" i="1" s="1" a="1"/>
  <c r="I227" i="1" s="1"/>
  <c r="C25" i="9"/>
  <c r="I226" i="1" s="1" a="1"/>
  <c r="I226" i="1" s="1"/>
  <c r="C26" i="9"/>
  <c r="I225" i="1" s="1" a="1"/>
  <c r="I225" i="1" s="1"/>
  <c r="C27" i="9"/>
  <c r="I224" i="1" s="1" a="1"/>
  <c r="I224" i="1" s="1"/>
  <c r="C28" i="9"/>
  <c r="I223" i="1" s="1" a="1"/>
  <c r="I223" i="1" s="1"/>
  <c r="C29" i="9"/>
  <c r="I222" i="1" s="1" a="1"/>
  <c r="I222" i="1" s="1"/>
  <c r="C30" i="9"/>
  <c r="I221" i="1" s="1" a="1"/>
  <c r="I221" i="1" s="1"/>
  <c r="C31" i="9"/>
  <c r="I220" i="1" s="1" a="1"/>
  <c r="I220" i="1" s="1"/>
  <c r="C32" i="9"/>
  <c r="I219" i="1" s="1" a="1"/>
  <c r="I219" i="1" s="1"/>
  <c r="C33" i="9"/>
  <c r="I218" i="1" s="1" a="1"/>
  <c r="I218" i="1" s="1"/>
  <c r="C34" i="9"/>
  <c r="I217" i="1" s="1" a="1"/>
  <c r="I217" i="1" s="1"/>
  <c r="C35" i="9"/>
  <c r="I216" i="1" s="1" a="1"/>
  <c r="I216" i="1" s="1"/>
  <c r="C36" i="9"/>
  <c r="I215" i="1" s="1" a="1"/>
  <c r="I215" i="1" s="1"/>
  <c r="C37" i="9"/>
  <c r="I214" i="1" s="1" a="1"/>
  <c r="I214" i="1" s="1"/>
  <c r="C38" i="9"/>
  <c r="I213" i="1" s="1" a="1"/>
  <c r="I213" i="1" s="1"/>
  <c r="C39" i="9"/>
  <c r="I212" i="1" s="1" a="1"/>
  <c r="I212" i="1" s="1"/>
  <c r="C40" i="9"/>
  <c r="I211" i="1" s="1" a="1"/>
  <c r="I211" i="1" s="1"/>
  <c r="C41" i="9"/>
  <c r="I210" i="1" s="1" a="1"/>
  <c r="I210" i="1" s="1"/>
  <c r="C42" i="9"/>
  <c r="I209" i="1" s="1" a="1"/>
  <c r="I209" i="1" s="1"/>
  <c r="C43" i="9"/>
  <c r="I208" i="1" s="1" a="1"/>
  <c r="I208" i="1" s="1"/>
  <c r="C44" i="9"/>
  <c r="I207" i="1" s="1" a="1"/>
  <c r="I207" i="1" s="1"/>
  <c r="C45" i="9"/>
  <c r="I206" i="1" s="1" a="1"/>
  <c r="I206" i="1" s="1"/>
  <c r="C46" i="9"/>
  <c r="I205" i="1" s="1" a="1"/>
  <c r="I205" i="1" s="1"/>
  <c r="C47" i="9"/>
  <c r="I204" i="1" s="1" a="1"/>
  <c r="I204" i="1" s="1"/>
  <c r="C48" i="9"/>
  <c r="I203" i="1" s="1" a="1"/>
  <c r="I203" i="1" s="1"/>
  <c r="C49" i="9"/>
  <c r="I202" i="1" s="1" a="1"/>
  <c r="I202" i="1" s="1"/>
  <c r="C50" i="9"/>
  <c r="I201" i="1" s="1" a="1"/>
  <c r="I201" i="1" s="1"/>
  <c r="C51" i="9"/>
  <c r="I200" i="1" s="1" a="1"/>
  <c r="I200" i="1" s="1"/>
  <c r="C52" i="9"/>
  <c r="I199" i="1" s="1" a="1"/>
  <c r="I199" i="1" s="1"/>
  <c r="C53" i="9"/>
  <c r="I198" i="1" s="1" a="1"/>
  <c r="I198" i="1" s="1"/>
  <c r="C54" i="9"/>
  <c r="I197" i="1" s="1" a="1"/>
  <c r="I197" i="1" s="1"/>
  <c r="C55" i="9"/>
  <c r="I196" i="1" s="1" a="1"/>
  <c r="I196" i="1" s="1"/>
  <c r="C56" i="9"/>
  <c r="I195" i="1" s="1" a="1"/>
  <c r="I195" i="1" s="1"/>
  <c r="C57" i="9"/>
  <c r="I194" i="1" s="1" a="1"/>
  <c r="I194" i="1" s="1"/>
  <c r="C58" i="9"/>
  <c r="I193" i="1" s="1" a="1"/>
  <c r="I193" i="1" s="1"/>
  <c r="C59" i="9"/>
  <c r="I192" i="1" s="1" a="1"/>
  <c r="I192" i="1" s="1"/>
  <c r="C60" i="9"/>
  <c r="I191" i="1" s="1" a="1"/>
  <c r="I191" i="1" s="1"/>
  <c r="C61" i="9"/>
  <c r="I190" i="1" s="1" a="1"/>
  <c r="I190" i="1" s="1"/>
  <c r="C62" i="9"/>
  <c r="I189" i="1" s="1" a="1"/>
  <c r="I189" i="1" s="1"/>
  <c r="C63" i="9"/>
  <c r="I188" i="1" s="1" a="1"/>
  <c r="I188" i="1" s="1"/>
  <c r="C64" i="9"/>
  <c r="I187" i="1" s="1" a="1"/>
  <c r="I187" i="1" s="1"/>
  <c r="C65" i="9"/>
  <c r="I186" i="1" s="1" a="1"/>
  <c r="I186" i="1" s="1"/>
  <c r="C66" i="9"/>
  <c r="I185" i="1" s="1" a="1"/>
  <c r="I185" i="1" s="1"/>
  <c r="C67" i="9"/>
  <c r="I184" i="1" s="1" a="1"/>
  <c r="I184" i="1" s="1"/>
  <c r="C68" i="9"/>
  <c r="I183" i="1" s="1" a="1"/>
  <c r="I183" i="1" s="1"/>
  <c r="C69" i="9"/>
  <c r="I182" i="1" s="1" a="1"/>
  <c r="I182" i="1" s="1"/>
  <c r="C70" i="9"/>
  <c r="I181" i="1" s="1" a="1"/>
  <c r="I181" i="1" s="1"/>
  <c r="C71" i="9"/>
  <c r="I180" i="1" s="1" a="1"/>
  <c r="I180" i="1" s="1"/>
  <c r="C72" i="9"/>
  <c r="I179" i="1" s="1" a="1"/>
  <c r="I179" i="1" s="1"/>
  <c r="C73" i="9"/>
  <c r="I178" i="1" s="1" a="1"/>
  <c r="I178" i="1" s="1"/>
  <c r="C74" i="9"/>
  <c r="I177" i="1" s="1" a="1"/>
  <c r="I177" i="1" s="1"/>
  <c r="C75" i="9"/>
  <c r="I176" i="1" s="1" a="1"/>
  <c r="I176" i="1" s="1"/>
  <c r="C76" i="9"/>
  <c r="I175" i="1" s="1" a="1"/>
  <c r="I175" i="1" s="1"/>
  <c r="C77" i="9"/>
  <c r="I174" i="1" s="1" a="1"/>
  <c r="I174" i="1" s="1"/>
  <c r="C78" i="9"/>
  <c r="I173" i="1" s="1" a="1"/>
  <c r="I173" i="1" s="1"/>
  <c r="C79" i="9"/>
  <c r="I172" i="1" s="1" a="1"/>
  <c r="I172" i="1" s="1"/>
  <c r="C80" i="9"/>
  <c r="I171" i="1" s="1" a="1"/>
  <c r="I171" i="1" s="1"/>
  <c r="C81" i="9"/>
  <c r="I170" i="1" s="1" a="1"/>
  <c r="I170" i="1" s="1"/>
  <c r="C82" i="9"/>
  <c r="I169" i="1" s="1" a="1"/>
  <c r="I169" i="1" s="1"/>
  <c r="C83" i="9"/>
  <c r="I168" i="1" s="1" a="1"/>
  <c r="I168" i="1" s="1"/>
  <c r="C84" i="9"/>
  <c r="I167" i="1" s="1" a="1"/>
  <c r="I167" i="1" s="1"/>
  <c r="C85" i="9"/>
  <c r="I166" i="1" s="1" a="1"/>
  <c r="I166" i="1" s="1"/>
  <c r="C86" i="9"/>
  <c r="I165" i="1" s="1" a="1"/>
  <c r="I165" i="1" s="1"/>
  <c r="C87" i="9"/>
  <c r="I164" i="1" s="1" a="1"/>
  <c r="I164" i="1" s="1"/>
  <c r="C88" i="9"/>
  <c r="I163" i="1" s="1" a="1"/>
  <c r="I163" i="1" s="1"/>
  <c r="C89" i="9"/>
  <c r="I162" i="1" s="1" a="1"/>
  <c r="I162" i="1" s="1"/>
  <c r="C90" i="9"/>
  <c r="I161" i="1" s="1" a="1"/>
  <c r="I161" i="1" s="1"/>
  <c r="C91" i="9"/>
  <c r="I160" i="1" s="1" a="1"/>
  <c r="I160" i="1" s="1"/>
  <c r="C92" i="9"/>
  <c r="I159" i="1" s="1" a="1"/>
  <c r="I159" i="1" s="1"/>
  <c r="C93" i="9"/>
  <c r="I158" i="1" s="1" a="1"/>
  <c r="I158" i="1" s="1"/>
  <c r="C94" i="9"/>
  <c r="I157" i="1" s="1" a="1"/>
  <c r="I157" i="1" s="1"/>
  <c r="C95" i="9"/>
  <c r="I156" i="1" s="1" a="1"/>
  <c r="I156" i="1" s="1"/>
  <c r="C96" i="9"/>
  <c r="I155" i="1" s="1" a="1"/>
  <c r="I155" i="1" s="1"/>
  <c r="C97" i="9"/>
  <c r="I154" i="1" s="1" a="1"/>
  <c r="I154" i="1" s="1"/>
  <c r="C98" i="9"/>
  <c r="I153" i="1" s="1" a="1"/>
  <c r="I153" i="1" s="1"/>
  <c r="C99" i="9"/>
  <c r="I152" i="1" s="1" a="1"/>
  <c r="I152" i="1" s="1"/>
  <c r="C100" i="9"/>
  <c r="I151" i="1" s="1" a="1"/>
  <c r="I151" i="1" s="1"/>
  <c r="C101" i="9"/>
  <c r="I150" i="1" s="1" a="1"/>
  <c r="I150" i="1" s="1"/>
  <c r="C102" i="9"/>
  <c r="I149" i="1" s="1" a="1"/>
  <c r="I149" i="1" s="1"/>
  <c r="C103" i="9"/>
  <c r="I148" i="1" s="1" a="1"/>
  <c r="I148" i="1" s="1"/>
  <c r="C104" i="9"/>
  <c r="I147" i="1" s="1" a="1"/>
  <c r="I147" i="1" s="1"/>
  <c r="C105" i="9"/>
  <c r="I146" i="1" s="1" a="1"/>
  <c r="I146" i="1" s="1"/>
  <c r="C106" i="9"/>
  <c r="I145" i="1" s="1" a="1"/>
  <c r="I145" i="1" s="1"/>
  <c r="C107" i="9"/>
  <c r="I144" i="1" s="1" a="1"/>
  <c r="I144" i="1" s="1"/>
  <c r="C108" i="9"/>
  <c r="I143" i="1" s="1" a="1"/>
  <c r="I143" i="1" s="1"/>
  <c r="C109" i="9"/>
  <c r="I142" i="1" s="1" a="1"/>
  <c r="I142" i="1" s="1"/>
  <c r="C110" i="9"/>
  <c r="I141" i="1" s="1" a="1"/>
  <c r="I141" i="1" s="1"/>
  <c r="C111" i="9"/>
  <c r="I140" i="1" s="1" a="1"/>
  <c r="I140" i="1" s="1"/>
  <c r="C112" i="9"/>
  <c r="I139" i="1" s="1" a="1"/>
  <c r="I139" i="1" s="1"/>
  <c r="C113" i="9"/>
  <c r="I138" i="1" s="1" a="1"/>
  <c r="I138" i="1" s="1"/>
  <c r="C114" i="9"/>
  <c r="I137" i="1" s="1" a="1"/>
  <c r="I137" i="1" s="1"/>
  <c r="C115" i="9"/>
  <c r="I136" i="1" s="1" a="1"/>
  <c r="I136" i="1" s="1"/>
  <c r="C116" i="9"/>
  <c r="I135" i="1" s="1" a="1"/>
  <c r="I135" i="1" s="1"/>
  <c r="C117" i="9"/>
  <c r="I134" i="1" s="1" a="1"/>
  <c r="I134" i="1" s="1"/>
  <c r="C118" i="9"/>
  <c r="I133" i="1" s="1" a="1"/>
  <c r="I133" i="1" s="1"/>
  <c r="C119" i="9"/>
  <c r="I132" i="1" s="1" a="1"/>
  <c r="I132" i="1" s="1"/>
  <c r="C120" i="9"/>
  <c r="I131" i="1" s="1" a="1"/>
  <c r="I131" i="1" s="1"/>
  <c r="C121" i="9"/>
  <c r="I130" i="1" s="1" a="1"/>
  <c r="I130" i="1" s="1"/>
  <c r="C122" i="9"/>
  <c r="I129" i="1" s="1" a="1"/>
  <c r="I129" i="1" s="1"/>
  <c r="C123" i="9"/>
  <c r="I128" i="1" s="1" a="1"/>
  <c r="I128" i="1" s="1"/>
  <c r="C124" i="9"/>
  <c r="I127" i="1" s="1" a="1"/>
  <c r="I127" i="1" s="1"/>
  <c r="C125" i="9"/>
  <c r="I126" i="1" s="1" a="1"/>
  <c r="I126" i="1" s="1"/>
  <c r="C126" i="9"/>
  <c r="I125" i="1" s="1" a="1"/>
  <c r="I125" i="1" s="1"/>
  <c r="C127" i="9"/>
  <c r="I124" i="1" s="1" a="1"/>
  <c r="I124" i="1" s="1"/>
  <c r="C128" i="9"/>
  <c r="I123" i="1" s="1" a="1"/>
  <c r="I123" i="1" s="1"/>
  <c r="C129" i="9"/>
  <c r="I122" i="1" s="1" a="1"/>
  <c r="I122" i="1" s="1"/>
  <c r="C130" i="9"/>
  <c r="I121" i="1" s="1" a="1"/>
  <c r="I121" i="1" s="1"/>
  <c r="C131" i="9"/>
  <c r="I120" i="1" s="1" a="1"/>
  <c r="I120" i="1" s="1"/>
  <c r="C132" i="9"/>
  <c r="I119" i="1" s="1" a="1"/>
  <c r="I119" i="1" s="1"/>
  <c r="C133" i="9"/>
  <c r="I118" i="1" s="1" a="1"/>
  <c r="I118" i="1" s="1"/>
  <c r="C134" i="9"/>
  <c r="I117" i="1" s="1" a="1"/>
  <c r="I117" i="1" s="1"/>
  <c r="C135" i="9"/>
  <c r="I116" i="1" s="1" a="1"/>
  <c r="I116" i="1" s="1"/>
  <c r="C136" i="9"/>
  <c r="I115" i="1" s="1" a="1"/>
  <c r="I115" i="1" s="1"/>
  <c r="C137" i="9"/>
  <c r="I114" i="1" s="1" a="1"/>
  <c r="I114" i="1" s="1"/>
  <c r="C138" i="9"/>
  <c r="I113" i="1" s="1" a="1"/>
  <c r="I113" i="1" s="1"/>
  <c r="C139" i="9"/>
  <c r="I112" i="1" s="1" a="1"/>
  <c r="I112" i="1" s="1"/>
  <c r="C140" i="9"/>
  <c r="I111" i="1" s="1" a="1"/>
  <c r="I111" i="1" s="1"/>
  <c r="C141" i="9"/>
  <c r="I110" i="1" s="1" a="1"/>
  <c r="I110" i="1" s="1"/>
  <c r="C142" i="9"/>
  <c r="I109" i="1" s="1" a="1"/>
  <c r="I109" i="1" s="1"/>
  <c r="C143" i="9"/>
  <c r="I108" i="1" s="1" a="1"/>
  <c r="I108" i="1" s="1"/>
  <c r="C144" i="9"/>
  <c r="I107" i="1" s="1" a="1"/>
  <c r="I107" i="1" s="1"/>
  <c r="C145" i="9"/>
  <c r="I106" i="1" s="1" a="1"/>
  <c r="I106" i="1" s="1"/>
  <c r="C146" i="9"/>
  <c r="I105" i="1" s="1" a="1"/>
  <c r="I105" i="1" s="1"/>
  <c r="C147" i="9"/>
  <c r="I104" i="1" s="1" a="1"/>
  <c r="I104" i="1" s="1"/>
  <c r="C148" i="9"/>
  <c r="I103" i="1" s="1" a="1"/>
  <c r="I103" i="1" s="1"/>
  <c r="C149" i="9"/>
  <c r="I102" i="1" s="1" a="1"/>
  <c r="I102" i="1" s="1"/>
  <c r="C150" i="9"/>
  <c r="I101" i="1" s="1" a="1"/>
  <c r="I101" i="1" s="1"/>
  <c r="C151" i="9"/>
  <c r="I100" i="1" s="1" a="1"/>
  <c r="I100" i="1" s="1"/>
  <c r="C152" i="9"/>
  <c r="I99" i="1" s="1" a="1"/>
  <c r="I99" i="1" s="1"/>
  <c r="C153" i="9"/>
  <c r="I98" i="1" s="1" a="1"/>
  <c r="I98" i="1" s="1"/>
  <c r="C154" i="9"/>
  <c r="I97" i="1" s="1" a="1"/>
  <c r="I97" i="1" s="1"/>
  <c r="C155" i="9"/>
  <c r="I96" i="1" s="1" a="1"/>
  <c r="I96" i="1" s="1"/>
  <c r="C156" i="9"/>
  <c r="I95" i="1" s="1" a="1"/>
  <c r="I95" i="1" s="1"/>
  <c r="C157" i="9"/>
  <c r="I94" i="1" s="1" a="1"/>
  <c r="I94" i="1" s="1"/>
  <c r="C158" i="9"/>
  <c r="I93" i="1" s="1" a="1"/>
  <c r="I93" i="1" s="1"/>
  <c r="C159" i="9"/>
  <c r="I92" i="1" s="1" a="1"/>
  <c r="I92" i="1" s="1"/>
  <c r="C160" i="9"/>
  <c r="I91" i="1" s="1" a="1"/>
  <c r="I91" i="1" s="1"/>
  <c r="C161" i="9"/>
  <c r="I90" i="1" s="1" a="1"/>
  <c r="I90" i="1" s="1"/>
  <c r="C162" i="9"/>
  <c r="I89" i="1" s="1" a="1"/>
  <c r="I89" i="1" s="1"/>
  <c r="C163" i="9"/>
  <c r="I88" i="1" s="1" a="1"/>
  <c r="I88" i="1" s="1"/>
  <c r="C164" i="9"/>
  <c r="I87" i="1" s="1" a="1"/>
  <c r="I87" i="1" s="1"/>
  <c r="C165" i="9"/>
  <c r="I86" i="1" s="1" a="1"/>
  <c r="I86" i="1" s="1"/>
  <c r="C166" i="9"/>
  <c r="I85" i="1" s="1" a="1"/>
  <c r="I85" i="1" s="1"/>
  <c r="C167" i="9"/>
  <c r="I84" i="1" s="1" a="1"/>
  <c r="I84" i="1" s="1"/>
  <c r="C168" i="9"/>
  <c r="I83" i="1" s="1" a="1"/>
  <c r="I83" i="1" s="1"/>
  <c r="C169" i="9"/>
  <c r="I82" i="1" s="1" a="1"/>
  <c r="I82" i="1" s="1"/>
  <c r="C170" i="9"/>
  <c r="I81" i="1" s="1" a="1"/>
  <c r="I81" i="1" s="1"/>
  <c r="C171" i="9"/>
  <c r="I80" i="1" s="1" a="1"/>
  <c r="I80" i="1" s="1"/>
  <c r="C172" i="9"/>
  <c r="I79" i="1" s="1" a="1"/>
  <c r="I79" i="1" s="1"/>
  <c r="C173" i="9"/>
  <c r="I78" i="1" s="1" a="1"/>
  <c r="I78" i="1" s="1"/>
  <c r="C174" i="9"/>
  <c r="I77" i="1" s="1" a="1"/>
  <c r="I77" i="1" s="1"/>
  <c r="C175" i="9"/>
  <c r="I76" i="1" s="1" a="1"/>
  <c r="I76" i="1" s="1"/>
  <c r="C176" i="9"/>
  <c r="I75" i="1" s="1" a="1"/>
  <c r="I75" i="1" s="1"/>
  <c r="C177" i="9"/>
  <c r="I74" i="1" s="1" a="1"/>
  <c r="I74" i="1" s="1"/>
  <c r="C178" i="9"/>
  <c r="I73" i="1" s="1" a="1"/>
  <c r="I73" i="1" s="1"/>
  <c r="C179" i="9"/>
  <c r="I72" i="1" s="1" a="1"/>
  <c r="I72" i="1" s="1"/>
  <c r="C180" i="9"/>
  <c r="I71" i="1" s="1" a="1"/>
  <c r="I71" i="1" s="1"/>
  <c r="C181" i="9"/>
  <c r="I70" i="1" s="1" a="1"/>
  <c r="I70" i="1" s="1"/>
  <c r="C182" i="9"/>
  <c r="I69" i="1" s="1" a="1"/>
  <c r="I69" i="1" s="1"/>
  <c r="C183" i="9"/>
  <c r="I68" i="1" s="1" a="1"/>
  <c r="I68" i="1" s="1"/>
  <c r="C184" i="9"/>
  <c r="I67" i="1" s="1" a="1"/>
  <c r="I67" i="1" s="1"/>
  <c r="C185" i="9"/>
  <c r="I66" i="1" s="1" a="1"/>
  <c r="I66" i="1" s="1"/>
  <c r="C186" i="9"/>
  <c r="I65" i="1" s="1" a="1"/>
  <c r="I65" i="1" s="1"/>
  <c r="C187" i="9"/>
  <c r="I64" i="1" s="1" a="1"/>
  <c r="I64" i="1" s="1"/>
  <c r="C188" i="9"/>
  <c r="I63" i="1" s="1" a="1"/>
  <c r="I63" i="1" s="1"/>
  <c r="C189" i="9"/>
  <c r="I62" i="1" s="1" a="1"/>
  <c r="I62" i="1" s="1"/>
  <c r="C190" i="9"/>
  <c r="I61" i="1" s="1" a="1"/>
  <c r="I61" i="1" s="1"/>
  <c r="C191" i="9"/>
  <c r="I60" i="1" s="1" a="1"/>
  <c r="I60" i="1" s="1"/>
  <c r="C192" i="9"/>
  <c r="I59" i="1" s="1" a="1"/>
  <c r="I59" i="1" s="1"/>
  <c r="C193" i="9"/>
  <c r="I58" i="1" s="1" a="1"/>
  <c r="I58" i="1" s="1"/>
  <c r="C194" i="9"/>
  <c r="I57" i="1" s="1" a="1"/>
  <c r="I57" i="1" s="1"/>
  <c r="C195" i="9"/>
  <c r="I56" i="1" s="1" a="1"/>
  <c r="I56" i="1" s="1"/>
  <c r="C196" i="9"/>
  <c r="I55" i="1" s="1" a="1"/>
  <c r="I55" i="1" s="1"/>
  <c r="C197" i="9"/>
  <c r="I54" i="1" s="1" a="1"/>
  <c r="I54" i="1" s="1"/>
  <c r="C198" i="9"/>
  <c r="I53" i="1" s="1" a="1"/>
  <c r="I53" i="1" s="1"/>
  <c r="C199" i="9"/>
  <c r="I52" i="1" s="1" a="1"/>
  <c r="I52" i="1" s="1"/>
  <c r="C200" i="9"/>
  <c r="I51" i="1" s="1" a="1"/>
  <c r="I51" i="1" s="1"/>
  <c r="C201" i="9"/>
  <c r="I50" i="1" s="1" a="1"/>
  <c r="I50" i="1" s="1"/>
  <c r="C202" i="9"/>
  <c r="I49" i="1" s="1" a="1"/>
  <c r="I49" i="1" s="1"/>
  <c r="C203" i="9"/>
  <c r="I48" i="1" s="1" a="1"/>
  <c r="I48" i="1" s="1"/>
  <c r="C204" i="9"/>
  <c r="I47" i="1" s="1" a="1"/>
  <c r="I47" i="1" s="1"/>
  <c r="C205" i="9"/>
  <c r="I46" i="1" s="1" a="1"/>
  <c r="I46" i="1" s="1"/>
  <c r="C206" i="9"/>
  <c r="I45" i="1" s="1" a="1"/>
  <c r="I45" i="1" s="1"/>
  <c r="C207" i="9"/>
  <c r="I44" i="1" s="1" a="1"/>
  <c r="I44" i="1" s="1"/>
  <c r="C208" i="9"/>
  <c r="I43" i="1" s="1" a="1"/>
  <c r="I43" i="1" s="1"/>
  <c r="C209" i="9"/>
  <c r="I42" i="1" s="1" a="1"/>
  <c r="I42" i="1" s="1"/>
  <c r="C210" i="9"/>
  <c r="I41" i="1" s="1" a="1"/>
  <c r="I41" i="1" s="1"/>
  <c r="C211" i="9"/>
  <c r="I40" i="1" s="1" a="1"/>
  <c r="I40" i="1" s="1"/>
  <c r="C212" i="9"/>
  <c r="I39" i="1" s="1" a="1"/>
  <c r="I39" i="1" s="1"/>
  <c r="C213" i="9"/>
  <c r="I38" i="1" s="1" a="1"/>
  <c r="I38" i="1" s="1"/>
  <c r="C214" i="9"/>
  <c r="I37" i="1" s="1" a="1"/>
  <c r="I37" i="1" s="1"/>
  <c r="C215" i="9"/>
  <c r="I36" i="1" s="1" a="1"/>
  <c r="I36" i="1" s="1"/>
  <c r="C216" i="9"/>
  <c r="I35" i="1" s="1" a="1"/>
  <c r="I35" i="1" s="1"/>
  <c r="C217" i="9"/>
  <c r="I34" i="1" s="1" a="1"/>
  <c r="I34" i="1" s="1"/>
  <c r="C218" i="9"/>
  <c r="I33" i="1" s="1" a="1"/>
  <c r="I33" i="1" s="1"/>
  <c r="C219" i="9"/>
  <c r="I32" i="1" s="1" a="1"/>
  <c r="I32" i="1" s="1"/>
  <c r="C220" i="9"/>
  <c r="I31" i="1" s="1" a="1"/>
  <c r="I31" i="1" s="1"/>
  <c r="C221" i="9"/>
  <c r="I30" i="1" s="1" a="1"/>
  <c r="I30" i="1" s="1"/>
  <c r="C222" i="9"/>
  <c r="I29" i="1" s="1" a="1"/>
  <c r="I29" i="1" s="1"/>
  <c r="C223" i="9"/>
  <c r="I28" i="1" s="1" a="1"/>
  <c r="I28" i="1" s="1"/>
  <c r="C224" i="9"/>
  <c r="I27" i="1" s="1" a="1"/>
  <c r="I27" i="1" s="1"/>
  <c r="C225" i="9"/>
  <c r="I26" i="1" s="1" a="1"/>
  <c r="I26" i="1" s="1"/>
  <c r="C226" i="9"/>
  <c r="I25" i="1" s="1" a="1"/>
  <c r="I25" i="1" s="1"/>
  <c r="C227" i="9"/>
  <c r="I24" i="1" s="1" a="1"/>
  <c r="I24" i="1" s="1"/>
  <c r="C228" i="9"/>
  <c r="I23" i="1" s="1" a="1"/>
  <c r="I23" i="1" s="1"/>
  <c r="C229" i="9"/>
  <c r="I22" i="1" s="1" a="1"/>
  <c r="I22" i="1" s="1"/>
  <c r="C230" i="9"/>
  <c r="I21" i="1" s="1" a="1"/>
  <c r="I21" i="1" s="1"/>
  <c r="C231" i="9"/>
  <c r="I20" i="1" s="1" a="1"/>
  <c r="I20" i="1" s="1"/>
  <c r="C232" i="9"/>
  <c r="I19" i="1" s="1" a="1"/>
  <c r="I19" i="1" s="1"/>
  <c r="C233" i="9"/>
  <c r="I18" i="1" s="1" a="1"/>
  <c r="I18" i="1" s="1"/>
  <c r="C234" i="9"/>
  <c r="I17" i="1" s="1" a="1"/>
  <c r="I17" i="1" s="1"/>
  <c r="C235" i="9"/>
  <c r="I16" i="1" s="1" a="1"/>
  <c r="I16" i="1" s="1"/>
  <c r="C236" i="9"/>
  <c r="I15" i="1" s="1" a="1"/>
  <c r="I15" i="1" s="1"/>
  <c r="C237" i="9"/>
  <c r="I14" i="1" s="1" a="1"/>
  <c r="I14" i="1" s="1"/>
  <c r="C238" i="9"/>
  <c r="I13" i="1" s="1" a="1"/>
  <c r="I13" i="1" s="1"/>
  <c r="C239" i="9"/>
  <c r="I12" i="1" s="1" a="1"/>
  <c r="I12" i="1" s="1"/>
  <c r="C240" i="9"/>
  <c r="I11" i="1" s="1" a="1"/>
  <c r="I11" i="1" s="1"/>
  <c r="C241" i="9"/>
  <c r="I10" i="1" s="1" a="1"/>
  <c r="I10" i="1" s="1"/>
  <c r="C242" i="9"/>
  <c r="I9" i="1" s="1" a="1"/>
  <c r="I9" i="1" s="1"/>
  <c r="C243" i="9"/>
  <c r="I8" i="1" s="1" a="1"/>
  <c r="I8" i="1" s="1"/>
  <c r="C244" i="9"/>
  <c r="I7" i="1" s="1" a="1"/>
  <c r="I7" i="1" s="1"/>
  <c r="C245" i="9"/>
  <c r="I6" i="1" s="1" a="1"/>
  <c r="I6" i="1" s="1"/>
  <c r="C246" i="9"/>
  <c r="I5" i="1" s="1" a="1"/>
  <c r="I5" i="1" s="1"/>
  <c r="C247" i="9"/>
  <c r="I4" i="1" s="1" a="1"/>
  <c r="I4" i="1" s="1"/>
  <c r="C248" i="9"/>
  <c r="I3" i="1" s="1" a="1"/>
  <c r="I3" i="1" s="1"/>
  <c r="C3" i="8"/>
  <c r="C4" i="8"/>
  <c r="H247" i="1" s="1" a="1"/>
  <c r="H247" i="1" s="1"/>
  <c r="C5" i="8"/>
  <c r="H246" i="1" s="1" a="1"/>
  <c r="H246" i="1" s="1"/>
  <c r="C6" i="8"/>
  <c r="H245" i="1" s="1" a="1"/>
  <c r="H245" i="1" s="1"/>
  <c r="C7" i="8"/>
  <c r="H244" i="1" s="1" a="1"/>
  <c r="H244" i="1" s="1"/>
  <c r="C8" i="8"/>
  <c r="H243" i="1" s="1" a="1"/>
  <c r="H243" i="1" s="1"/>
  <c r="C9" i="8"/>
  <c r="H242" i="1" s="1" a="1"/>
  <c r="H242" i="1" s="1"/>
  <c r="C10" i="8"/>
  <c r="H241" i="1" s="1" a="1"/>
  <c r="H241" i="1" s="1"/>
  <c r="C11" i="8"/>
  <c r="H240" i="1" s="1" a="1"/>
  <c r="H240" i="1" s="1"/>
  <c r="C12" i="8"/>
  <c r="H239" i="1" s="1" a="1"/>
  <c r="H239" i="1" s="1"/>
  <c r="C13" i="8"/>
  <c r="H238" i="1" s="1" a="1"/>
  <c r="H238" i="1" s="1"/>
  <c r="C14" i="8"/>
  <c r="H237" i="1" s="1" a="1"/>
  <c r="H237" i="1" s="1"/>
  <c r="C15" i="8"/>
  <c r="H236" i="1" s="1" a="1"/>
  <c r="H236" i="1" s="1"/>
  <c r="C16" i="8"/>
  <c r="H235" i="1" s="1" a="1"/>
  <c r="H235" i="1" s="1"/>
  <c r="C17" i="8"/>
  <c r="H234" i="1" s="1" a="1"/>
  <c r="H234" i="1" s="1"/>
  <c r="C18" i="8"/>
  <c r="H233" i="1" s="1" a="1"/>
  <c r="H233" i="1" s="1"/>
  <c r="C19" i="8"/>
  <c r="H232" i="1" s="1" a="1"/>
  <c r="H232" i="1" s="1"/>
  <c r="C20" i="8"/>
  <c r="H231" i="1" s="1" a="1"/>
  <c r="H231" i="1" s="1"/>
  <c r="C21" i="8"/>
  <c r="H230" i="1" s="1" a="1"/>
  <c r="H230" i="1" s="1"/>
  <c r="C22" i="8"/>
  <c r="H229" i="1" s="1" a="1"/>
  <c r="H229" i="1" s="1"/>
  <c r="C23" i="8"/>
  <c r="H228" i="1" s="1" a="1"/>
  <c r="H228" i="1" s="1"/>
  <c r="C24" i="8"/>
  <c r="H227" i="1" s="1" a="1"/>
  <c r="H227" i="1" s="1"/>
  <c r="C25" i="8"/>
  <c r="H226" i="1" s="1" a="1"/>
  <c r="H226" i="1" s="1"/>
  <c r="C26" i="8"/>
  <c r="H225" i="1" s="1" a="1"/>
  <c r="H225" i="1" s="1"/>
  <c r="C27" i="8"/>
  <c r="H224" i="1" s="1" a="1"/>
  <c r="H224" i="1" s="1"/>
  <c r="C28" i="8"/>
  <c r="H223" i="1" s="1" a="1"/>
  <c r="H223" i="1" s="1"/>
  <c r="C29" i="8"/>
  <c r="H222" i="1" s="1" a="1"/>
  <c r="H222" i="1" s="1"/>
  <c r="C30" i="8"/>
  <c r="H221" i="1" s="1" a="1"/>
  <c r="H221" i="1" s="1"/>
  <c r="C31" i="8"/>
  <c r="H220" i="1" s="1" a="1"/>
  <c r="H220" i="1" s="1"/>
  <c r="C32" i="8"/>
  <c r="H219" i="1" s="1" a="1"/>
  <c r="H219" i="1" s="1"/>
  <c r="C33" i="8"/>
  <c r="H218" i="1" s="1" a="1"/>
  <c r="H218" i="1" s="1"/>
  <c r="C34" i="8"/>
  <c r="H217" i="1" s="1" a="1"/>
  <c r="H217" i="1" s="1"/>
  <c r="C35" i="8"/>
  <c r="H216" i="1" s="1" a="1"/>
  <c r="H216" i="1" s="1"/>
  <c r="C36" i="8"/>
  <c r="H215" i="1" s="1" a="1"/>
  <c r="H215" i="1" s="1"/>
  <c r="C37" i="8"/>
  <c r="H214" i="1" s="1" a="1"/>
  <c r="H214" i="1" s="1"/>
  <c r="C38" i="8"/>
  <c r="H213" i="1" s="1" a="1"/>
  <c r="H213" i="1" s="1"/>
  <c r="C39" i="8"/>
  <c r="H212" i="1" s="1" a="1"/>
  <c r="H212" i="1" s="1"/>
  <c r="C40" i="8"/>
  <c r="H211" i="1" s="1" a="1"/>
  <c r="H211" i="1" s="1"/>
  <c r="C41" i="8"/>
  <c r="H210" i="1" s="1" a="1"/>
  <c r="H210" i="1" s="1"/>
  <c r="C42" i="8"/>
  <c r="H209" i="1" s="1" a="1"/>
  <c r="H209" i="1" s="1"/>
  <c r="C43" i="8"/>
  <c r="H208" i="1" s="1" a="1"/>
  <c r="H208" i="1" s="1"/>
  <c r="C44" i="8"/>
  <c r="H207" i="1" s="1" a="1"/>
  <c r="H207" i="1" s="1"/>
  <c r="C45" i="8"/>
  <c r="H206" i="1" s="1" a="1"/>
  <c r="H206" i="1" s="1"/>
  <c r="C46" i="8"/>
  <c r="H205" i="1" s="1" a="1"/>
  <c r="H205" i="1" s="1"/>
  <c r="C47" i="8"/>
  <c r="H204" i="1" s="1" a="1"/>
  <c r="H204" i="1" s="1"/>
  <c r="C48" i="8"/>
  <c r="H203" i="1" s="1" a="1"/>
  <c r="H203" i="1" s="1"/>
  <c r="C49" i="8"/>
  <c r="H202" i="1" s="1" a="1"/>
  <c r="H202" i="1" s="1"/>
  <c r="C50" i="8"/>
  <c r="H201" i="1" s="1" a="1"/>
  <c r="H201" i="1" s="1"/>
  <c r="C51" i="8"/>
  <c r="H200" i="1" s="1" a="1"/>
  <c r="H200" i="1" s="1"/>
  <c r="C52" i="8"/>
  <c r="H199" i="1" s="1" a="1"/>
  <c r="H199" i="1" s="1"/>
  <c r="C53" i="8"/>
  <c r="H198" i="1" s="1" a="1"/>
  <c r="H198" i="1" s="1"/>
  <c r="C54" i="8"/>
  <c r="H197" i="1" s="1" a="1"/>
  <c r="H197" i="1" s="1"/>
  <c r="C55" i="8"/>
  <c r="H196" i="1" s="1" a="1"/>
  <c r="H196" i="1" s="1"/>
  <c r="C56" i="8"/>
  <c r="H195" i="1" s="1" a="1"/>
  <c r="H195" i="1" s="1"/>
  <c r="C57" i="8"/>
  <c r="H194" i="1" s="1" a="1"/>
  <c r="H194" i="1" s="1"/>
  <c r="C58" i="8"/>
  <c r="H193" i="1" s="1" a="1"/>
  <c r="H193" i="1" s="1"/>
  <c r="C59" i="8"/>
  <c r="H192" i="1" s="1" a="1"/>
  <c r="H192" i="1" s="1"/>
  <c r="C60" i="8"/>
  <c r="H191" i="1" s="1" a="1"/>
  <c r="H191" i="1" s="1"/>
  <c r="C61" i="8"/>
  <c r="H190" i="1" s="1" a="1"/>
  <c r="H190" i="1" s="1"/>
  <c r="C62" i="8"/>
  <c r="H189" i="1" s="1" a="1"/>
  <c r="H189" i="1" s="1"/>
  <c r="C63" i="8"/>
  <c r="H188" i="1" s="1" a="1"/>
  <c r="H188" i="1" s="1"/>
  <c r="C64" i="8"/>
  <c r="H187" i="1" s="1" a="1"/>
  <c r="H187" i="1" s="1"/>
  <c r="C65" i="8"/>
  <c r="H186" i="1" s="1" a="1"/>
  <c r="H186" i="1" s="1"/>
  <c r="C66" i="8"/>
  <c r="H185" i="1" s="1" a="1"/>
  <c r="H185" i="1" s="1"/>
  <c r="C67" i="8"/>
  <c r="H184" i="1" s="1" a="1"/>
  <c r="H184" i="1" s="1"/>
  <c r="C68" i="8"/>
  <c r="H183" i="1" s="1" a="1"/>
  <c r="H183" i="1" s="1"/>
  <c r="C69" i="8"/>
  <c r="H182" i="1" s="1" a="1"/>
  <c r="H182" i="1" s="1"/>
  <c r="C70" i="8"/>
  <c r="H181" i="1" s="1" a="1"/>
  <c r="H181" i="1" s="1"/>
  <c r="C71" i="8"/>
  <c r="H180" i="1" s="1" a="1"/>
  <c r="H180" i="1" s="1"/>
  <c r="C72" i="8"/>
  <c r="H179" i="1" s="1" a="1"/>
  <c r="H179" i="1" s="1"/>
  <c r="C73" i="8"/>
  <c r="H178" i="1" s="1" a="1"/>
  <c r="H178" i="1" s="1"/>
  <c r="C74" i="8"/>
  <c r="H177" i="1" s="1" a="1"/>
  <c r="H177" i="1" s="1"/>
  <c r="C75" i="8"/>
  <c r="H176" i="1" s="1" a="1"/>
  <c r="H176" i="1" s="1"/>
  <c r="C76" i="8"/>
  <c r="H175" i="1" s="1" a="1"/>
  <c r="H175" i="1" s="1"/>
  <c r="C77" i="8"/>
  <c r="H174" i="1" s="1" a="1"/>
  <c r="H174" i="1" s="1"/>
  <c r="C78" i="8"/>
  <c r="H173" i="1" s="1" a="1"/>
  <c r="H173" i="1" s="1"/>
  <c r="C79" i="8"/>
  <c r="H172" i="1" s="1" a="1"/>
  <c r="H172" i="1" s="1"/>
  <c r="C80" i="8"/>
  <c r="H171" i="1" s="1" a="1"/>
  <c r="H171" i="1" s="1"/>
  <c r="C81" i="8"/>
  <c r="H170" i="1" s="1" a="1"/>
  <c r="H170" i="1" s="1"/>
  <c r="C82" i="8"/>
  <c r="H169" i="1" s="1" a="1"/>
  <c r="H169" i="1" s="1"/>
  <c r="C83" i="8"/>
  <c r="H168" i="1" s="1" a="1"/>
  <c r="H168" i="1" s="1"/>
  <c r="C84" i="8"/>
  <c r="H167" i="1" s="1" a="1"/>
  <c r="H167" i="1" s="1"/>
  <c r="C85" i="8"/>
  <c r="H166" i="1" s="1" a="1"/>
  <c r="H166" i="1" s="1"/>
  <c r="C86" i="8"/>
  <c r="H165" i="1" s="1" a="1"/>
  <c r="H165" i="1" s="1"/>
  <c r="C87" i="8"/>
  <c r="H164" i="1" s="1" a="1"/>
  <c r="H164" i="1" s="1"/>
  <c r="C88" i="8"/>
  <c r="H163" i="1" s="1" a="1"/>
  <c r="H163" i="1" s="1"/>
  <c r="C89" i="8"/>
  <c r="H162" i="1" s="1" a="1"/>
  <c r="H162" i="1" s="1"/>
  <c r="C90" i="8"/>
  <c r="H161" i="1" s="1" a="1"/>
  <c r="H161" i="1" s="1"/>
  <c r="C91" i="8"/>
  <c r="H160" i="1" s="1" a="1"/>
  <c r="H160" i="1" s="1"/>
  <c r="C92" i="8"/>
  <c r="H159" i="1" s="1" a="1"/>
  <c r="H159" i="1" s="1"/>
  <c r="C93" i="8"/>
  <c r="H158" i="1" s="1" a="1"/>
  <c r="H158" i="1" s="1"/>
  <c r="C94" i="8"/>
  <c r="H157" i="1" s="1" a="1"/>
  <c r="H157" i="1" s="1"/>
  <c r="C95" i="8"/>
  <c r="H156" i="1" s="1" a="1"/>
  <c r="H156" i="1" s="1"/>
  <c r="C96" i="8"/>
  <c r="H155" i="1" s="1" a="1"/>
  <c r="H155" i="1" s="1"/>
  <c r="C97" i="8"/>
  <c r="H154" i="1" s="1" a="1"/>
  <c r="H154" i="1" s="1"/>
  <c r="C98" i="8"/>
  <c r="H153" i="1" s="1" a="1"/>
  <c r="H153" i="1" s="1"/>
  <c r="C99" i="8"/>
  <c r="H152" i="1" s="1" a="1"/>
  <c r="H152" i="1" s="1"/>
  <c r="C100" i="8"/>
  <c r="H151" i="1" s="1" a="1"/>
  <c r="H151" i="1" s="1"/>
  <c r="C101" i="8"/>
  <c r="H150" i="1" s="1" a="1"/>
  <c r="H150" i="1" s="1"/>
  <c r="C102" i="8"/>
  <c r="H149" i="1" s="1" a="1"/>
  <c r="H149" i="1" s="1"/>
  <c r="C103" i="8"/>
  <c r="H148" i="1" s="1" a="1"/>
  <c r="H148" i="1" s="1"/>
  <c r="C104" i="8"/>
  <c r="H147" i="1" s="1" a="1"/>
  <c r="H147" i="1" s="1"/>
  <c r="C105" i="8"/>
  <c r="H146" i="1" s="1" a="1"/>
  <c r="H146" i="1" s="1"/>
  <c r="C106" i="8"/>
  <c r="H145" i="1" s="1" a="1"/>
  <c r="H145" i="1" s="1"/>
  <c r="C107" i="8"/>
  <c r="H144" i="1" s="1" a="1"/>
  <c r="H144" i="1" s="1"/>
  <c r="C108" i="8"/>
  <c r="H143" i="1" s="1" a="1"/>
  <c r="H143" i="1" s="1"/>
  <c r="C109" i="8"/>
  <c r="H142" i="1" s="1" a="1"/>
  <c r="H142" i="1" s="1"/>
  <c r="C110" i="8"/>
  <c r="H141" i="1" s="1" a="1"/>
  <c r="H141" i="1" s="1"/>
  <c r="C111" i="8"/>
  <c r="H140" i="1" s="1" a="1"/>
  <c r="H140" i="1" s="1"/>
  <c r="C112" i="8"/>
  <c r="H139" i="1" s="1" a="1"/>
  <c r="H139" i="1" s="1"/>
  <c r="C113" i="8"/>
  <c r="H138" i="1" s="1" a="1"/>
  <c r="H138" i="1" s="1"/>
  <c r="C114" i="8"/>
  <c r="H137" i="1" s="1" a="1"/>
  <c r="H137" i="1" s="1"/>
  <c r="C115" i="8"/>
  <c r="H136" i="1" s="1" a="1"/>
  <c r="H136" i="1" s="1"/>
  <c r="C116" i="8"/>
  <c r="H135" i="1" s="1" a="1"/>
  <c r="H135" i="1" s="1"/>
  <c r="C117" i="8"/>
  <c r="H134" i="1" s="1" a="1"/>
  <c r="H134" i="1" s="1"/>
  <c r="C118" i="8"/>
  <c r="H133" i="1" s="1" a="1"/>
  <c r="H133" i="1" s="1"/>
  <c r="C119" i="8"/>
  <c r="H132" i="1" s="1" a="1"/>
  <c r="H132" i="1" s="1"/>
  <c r="C120" i="8"/>
  <c r="H131" i="1" s="1" a="1"/>
  <c r="H131" i="1" s="1"/>
  <c r="C121" i="8"/>
  <c r="H130" i="1" s="1" a="1"/>
  <c r="H130" i="1" s="1"/>
  <c r="C122" i="8"/>
  <c r="H129" i="1" s="1" a="1"/>
  <c r="H129" i="1" s="1"/>
  <c r="C123" i="8"/>
  <c r="H128" i="1" s="1" a="1"/>
  <c r="H128" i="1" s="1"/>
  <c r="C124" i="8"/>
  <c r="H127" i="1" s="1" a="1"/>
  <c r="H127" i="1" s="1"/>
  <c r="C125" i="8"/>
  <c r="H126" i="1" s="1" a="1"/>
  <c r="H126" i="1" s="1"/>
  <c r="C126" i="8"/>
  <c r="H125" i="1" s="1" a="1"/>
  <c r="H125" i="1" s="1"/>
  <c r="C127" i="8"/>
  <c r="H124" i="1" s="1" a="1"/>
  <c r="H124" i="1" s="1"/>
  <c r="C128" i="8"/>
  <c r="H123" i="1" s="1" a="1"/>
  <c r="H123" i="1" s="1"/>
  <c r="C129" i="8"/>
  <c r="H122" i="1" s="1" a="1"/>
  <c r="H122" i="1" s="1"/>
  <c r="C130" i="8"/>
  <c r="H121" i="1" s="1" a="1"/>
  <c r="H121" i="1" s="1"/>
  <c r="C131" i="8"/>
  <c r="H120" i="1" s="1" a="1"/>
  <c r="H120" i="1" s="1"/>
  <c r="C132" i="8"/>
  <c r="H119" i="1" s="1" a="1"/>
  <c r="H119" i="1" s="1"/>
  <c r="C133" i="8"/>
  <c r="H118" i="1" s="1" a="1"/>
  <c r="H118" i="1" s="1"/>
  <c r="C134" i="8"/>
  <c r="H117" i="1" s="1" a="1"/>
  <c r="H117" i="1" s="1"/>
  <c r="C135" i="8"/>
  <c r="H116" i="1" s="1" a="1"/>
  <c r="H116" i="1" s="1"/>
  <c r="C136" i="8"/>
  <c r="H115" i="1" s="1" a="1"/>
  <c r="H115" i="1" s="1"/>
  <c r="C137" i="8"/>
  <c r="H114" i="1" s="1" a="1"/>
  <c r="H114" i="1" s="1"/>
  <c r="C138" i="8"/>
  <c r="H113" i="1" s="1" a="1"/>
  <c r="H113" i="1" s="1"/>
  <c r="C139" i="8"/>
  <c r="H112" i="1" s="1" a="1"/>
  <c r="H112" i="1" s="1"/>
  <c r="C140" i="8"/>
  <c r="H111" i="1" s="1" a="1"/>
  <c r="H111" i="1" s="1"/>
  <c r="C141" i="8"/>
  <c r="H110" i="1" s="1" a="1"/>
  <c r="H110" i="1" s="1"/>
  <c r="C142" i="8"/>
  <c r="H109" i="1" s="1" a="1"/>
  <c r="H109" i="1" s="1"/>
  <c r="C143" i="8"/>
  <c r="H108" i="1" s="1" a="1"/>
  <c r="H108" i="1" s="1"/>
  <c r="C144" i="8"/>
  <c r="H107" i="1" s="1" a="1"/>
  <c r="H107" i="1" s="1"/>
  <c r="C145" i="8"/>
  <c r="H106" i="1" s="1" a="1"/>
  <c r="H106" i="1" s="1"/>
  <c r="C146" i="8"/>
  <c r="H105" i="1" s="1" a="1"/>
  <c r="H105" i="1" s="1"/>
  <c r="C147" i="8"/>
  <c r="H104" i="1" s="1" a="1"/>
  <c r="H104" i="1" s="1"/>
  <c r="C148" i="8"/>
  <c r="H103" i="1" s="1" a="1"/>
  <c r="H103" i="1" s="1"/>
  <c r="C149" i="8"/>
  <c r="H102" i="1" s="1" a="1"/>
  <c r="H102" i="1" s="1"/>
  <c r="C150" i="8"/>
  <c r="H101" i="1" s="1" a="1"/>
  <c r="H101" i="1" s="1"/>
  <c r="C151" i="8"/>
  <c r="H100" i="1" s="1" a="1"/>
  <c r="H100" i="1" s="1"/>
  <c r="C152" i="8"/>
  <c r="H99" i="1" s="1" a="1"/>
  <c r="H99" i="1" s="1"/>
  <c r="C153" i="8"/>
  <c r="H98" i="1" s="1" a="1"/>
  <c r="H98" i="1" s="1"/>
  <c r="C154" i="8"/>
  <c r="H97" i="1" s="1" a="1"/>
  <c r="H97" i="1" s="1"/>
  <c r="C155" i="8"/>
  <c r="H96" i="1" s="1" a="1"/>
  <c r="H96" i="1" s="1"/>
  <c r="C156" i="8"/>
  <c r="H95" i="1" s="1" a="1"/>
  <c r="H95" i="1" s="1"/>
  <c r="C157" i="8"/>
  <c r="H94" i="1" s="1" a="1"/>
  <c r="H94" i="1" s="1"/>
  <c r="C158" i="8"/>
  <c r="H93" i="1" s="1" a="1"/>
  <c r="H93" i="1" s="1"/>
  <c r="C159" i="8"/>
  <c r="H92" i="1" s="1" a="1"/>
  <c r="H92" i="1" s="1"/>
  <c r="C160" i="8"/>
  <c r="H91" i="1" s="1" a="1"/>
  <c r="H91" i="1" s="1"/>
  <c r="C161" i="8"/>
  <c r="H90" i="1" s="1" a="1"/>
  <c r="H90" i="1" s="1"/>
  <c r="C162" i="8"/>
  <c r="H89" i="1" s="1" a="1"/>
  <c r="H89" i="1" s="1"/>
  <c r="C163" i="8"/>
  <c r="H88" i="1" s="1" a="1"/>
  <c r="H88" i="1" s="1"/>
  <c r="C164" i="8"/>
  <c r="H87" i="1" s="1" a="1"/>
  <c r="H87" i="1" s="1"/>
  <c r="C165" i="8"/>
  <c r="H86" i="1" s="1" a="1"/>
  <c r="H86" i="1" s="1"/>
  <c r="C166" i="8"/>
  <c r="H85" i="1" s="1" a="1"/>
  <c r="H85" i="1" s="1"/>
  <c r="C167" i="8"/>
  <c r="H84" i="1" s="1" a="1"/>
  <c r="H84" i="1" s="1"/>
  <c r="C168" i="8"/>
  <c r="H83" i="1" s="1" a="1"/>
  <c r="H83" i="1" s="1"/>
  <c r="C169" i="8"/>
  <c r="H82" i="1" s="1" a="1"/>
  <c r="H82" i="1" s="1"/>
  <c r="C170" i="8"/>
  <c r="H81" i="1" s="1" a="1"/>
  <c r="H81" i="1" s="1"/>
  <c r="C171" i="8"/>
  <c r="H80" i="1" s="1" a="1"/>
  <c r="H80" i="1" s="1"/>
  <c r="C172" i="8"/>
  <c r="H79" i="1" s="1" a="1"/>
  <c r="H79" i="1" s="1"/>
  <c r="C173" i="8"/>
  <c r="H78" i="1" s="1" a="1"/>
  <c r="H78" i="1" s="1"/>
  <c r="C174" i="8"/>
  <c r="H77" i="1" s="1" a="1"/>
  <c r="H77" i="1" s="1"/>
  <c r="C175" i="8"/>
  <c r="H76" i="1" s="1" a="1"/>
  <c r="H76" i="1" s="1"/>
  <c r="C176" i="8"/>
  <c r="H75" i="1" s="1" a="1"/>
  <c r="H75" i="1" s="1"/>
  <c r="C177" i="8"/>
  <c r="H74" i="1" s="1" a="1"/>
  <c r="H74" i="1" s="1"/>
  <c r="C178" i="8"/>
  <c r="H73" i="1" s="1" a="1"/>
  <c r="H73" i="1" s="1"/>
  <c r="C179" i="8"/>
  <c r="H72" i="1" s="1" a="1"/>
  <c r="H72" i="1" s="1"/>
  <c r="C180" i="8"/>
  <c r="H71" i="1" s="1" a="1"/>
  <c r="H71" i="1" s="1"/>
  <c r="C181" i="8"/>
  <c r="H70" i="1" s="1" a="1"/>
  <c r="H70" i="1" s="1"/>
  <c r="C182" i="8"/>
  <c r="H69" i="1" s="1" a="1"/>
  <c r="H69" i="1" s="1"/>
  <c r="C183" i="8"/>
  <c r="H68" i="1" s="1" a="1"/>
  <c r="H68" i="1" s="1"/>
  <c r="C184" i="8"/>
  <c r="H67" i="1" s="1" a="1"/>
  <c r="H67" i="1" s="1"/>
  <c r="C185" i="8"/>
  <c r="H66" i="1" s="1" a="1"/>
  <c r="H66" i="1" s="1"/>
  <c r="C186" i="8"/>
  <c r="H65" i="1" s="1" a="1"/>
  <c r="H65" i="1" s="1"/>
  <c r="C187" i="8"/>
  <c r="H64" i="1" s="1" a="1"/>
  <c r="H64" i="1" s="1"/>
  <c r="C188" i="8"/>
  <c r="H63" i="1" s="1" a="1"/>
  <c r="H63" i="1" s="1"/>
  <c r="C189" i="8"/>
  <c r="H62" i="1" s="1" a="1"/>
  <c r="H62" i="1" s="1"/>
  <c r="C190" i="8"/>
  <c r="H61" i="1" s="1" a="1"/>
  <c r="H61" i="1" s="1"/>
  <c r="C191" i="8"/>
  <c r="H60" i="1" s="1" a="1"/>
  <c r="H60" i="1" s="1"/>
  <c r="C192" i="8"/>
  <c r="H59" i="1" s="1" a="1"/>
  <c r="H59" i="1" s="1"/>
  <c r="C193" i="8"/>
  <c r="H58" i="1" s="1" a="1"/>
  <c r="H58" i="1" s="1"/>
  <c r="C194" i="8"/>
  <c r="H57" i="1" s="1" a="1"/>
  <c r="H57" i="1" s="1"/>
  <c r="C195" i="8"/>
  <c r="H56" i="1" s="1" a="1"/>
  <c r="H56" i="1" s="1"/>
  <c r="C196" i="8"/>
  <c r="H55" i="1" s="1" a="1"/>
  <c r="H55" i="1" s="1"/>
  <c r="C197" i="8"/>
  <c r="H54" i="1" s="1" a="1"/>
  <c r="H54" i="1" s="1"/>
  <c r="C198" i="8"/>
  <c r="H53" i="1" s="1" a="1"/>
  <c r="H53" i="1" s="1"/>
  <c r="C199" i="8"/>
  <c r="H52" i="1" s="1" a="1"/>
  <c r="H52" i="1" s="1"/>
  <c r="C200" i="8"/>
  <c r="H51" i="1" s="1" a="1"/>
  <c r="H51" i="1" s="1"/>
  <c r="C201" i="8"/>
  <c r="H50" i="1" s="1" a="1"/>
  <c r="H50" i="1" s="1"/>
  <c r="C202" i="8"/>
  <c r="H49" i="1" s="1" a="1"/>
  <c r="H49" i="1" s="1"/>
  <c r="C203" i="8"/>
  <c r="H48" i="1" s="1" a="1"/>
  <c r="H48" i="1" s="1"/>
  <c r="C204" i="8"/>
  <c r="H47" i="1" s="1" a="1"/>
  <c r="H47" i="1" s="1"/>
  <c r="C205" i="8"/>
  <c r="H46" i="1" s="1" a="1"/>
  <c r="H46" i="1" s="1"/>
  <c r="C206" i="8"/>
  <c r="H45" i="1" s="1" a="1"/>
  <c r="H45" i="1" s="1"/>
  <c r="C207" i="8"/>
  <c r="H44" i="1" s="1" a="1"/>
  <c r="H44" i="1" s="1"/>
  <c r="C208" i="8"/>
  <c r="H43" i="1" s="1" a="1"/>
  <c r="H43" i="1" s="1"/>
  <c r="C209" i="8"/>
  <c r="H42" i="1" s="1" a="1"/>
  <c r="H42" i="1" s="1"/>
  <c r="C210" i="8"/>
  <c r="H41" i="1" s="1" a="1"/>
  <c r="H41" i="1" s="1"/>
  <c r="C211" i="8"/>
  <c r="H40" i="1" s="1" a="1"/>
  <c r="H40" i="1" s="1"/>
  <c r="C212" i="8"/>
  <c r="H39" i="1" s="1" a="1"/>
  <c r="H39" i="1" s="1"/>
  <c r="C213" i="8"/>
  <c r="H38" i="1" s="1" a="1"/>
  <c r="H38" i="1" s="1"/>
  <c r="C214" i="8"/>
  <c r="H37" i="1" s="1" a="1"/>
  <c r="H37" i="1" s="1"/>
  <c r="C215" i="8"/>
  <c r="H36" i="1" s="1" a="1"/>
  <c r="H36" i="1" s="1"/>
  <c r="C216" i="8"/>
  <c r="H35" i="1" s="1" a="1"/>
  <c r="H35" i="1" s="1"/>
  <c r="C217" i="8"/>
  <c r="H34" i="1" s="1" a="1"/>
  <c r="H34" i="1" s="1"/>
  <c r="C218" i="8"/>
  <c r="H33" i="1" s="1" a="1"/>
  <c r="H33" i="1" s="1"/>
  <c r="C219" i="8"/>
  <c r="H32" i="1" s="1" a="1"/>
  <c r="H32" i="1" s="1"/>
  <c r="C220" i="8"/>
  <c r="H31" i="1" s="1" a="1"/>
  <c r="H31" i="1" s="1"/>
  <c r="C221" i="8"/>
  <c r="H30" i="1" s="1" a="1"/>
  <c r="H30" i="1" s="1"/>
  <c r="C222" i="8"/>
  <c r="H29" i="1" s="1" a="1"/>
  <c r="H29" i="1" s="1"/>
  <c r="C223" i="8"/>
  <c r="H28" i="1" s="1" a="1"/>
  <c r="H28" i="1" s="1"/>
  <c r="C224" i="8"/>
  <c r="H27" i="1" s="1" a="1"/>
  <c r="H27" i="1" s="1"/>
  <c r="C225" i="8"/>
  <c r="H26" i="1" s="1" a="1"/>
  <c r="H26" i="1" s="1"/>
  <c r="C226" i="8"/>
  <c r="H25" i="1" s="1" a="1"/>
  <c r="H25" i="1" s="1"/>
  <c r="C227" i="8"/>
  <c r="H24" i="1" s="1" a="1"/>
  <c r="H24" i="1" s="1"/>
  <c r="C228" i="8"/>
  <c r="H23" i="1" s="1" a="1"/>
  <c r="H23" i="1" s="1"/>
  <c r="C229" i="8"/>
  <c r="H22" i="1" s="1" a="1"/>
  <c r="H22" i="1" s="1"/>
  <c r="C230" i="8"/>
  <c r="H21" i="1" s="1" a="1"/>
  <c r="H21" i="1" s="1"/>
  <c r="C231" i="8"/>
  <c r="H20" i="1" s="1" a="1"/>
  <c r="H20" i="1" s="1"/>
  <c r="C232" i="8"/>
  <c r="H19" i="1" s="1" a="1"/>
  <c r="H19" i="1" s="1"/>
  <c r="C233" i="8"/>
  <c r="H18" i="1" s="1" a="1"/>
  <c r="H18" i="1" s="1"/>
  <c r="C234" i="8"/>
  <c r="H17" i="1" s="1" a="1"/>
  <c r="H17" i="1" s="1"/>
  <c r="C235" i="8"/>
  <c r="H16" i="1" s="1" a="1"/>
  <c r="H16" i="1" s="1"/>
  <c r="C236" i="8"/>
  <c r="H15" i="1" s="1" a="1"/>
  <c r="H15" i="1" s="1"/>
  <c r="C237" i="8"/>
  <c r="H14" i="1" s="1" a="1"/>
  <c r="H14" i="1" s="1"/>
  <c r="C238" i="8"/>
  <c r="H13" i="1" s="1" a="1"/>
  <c r="H13" i="1" s="1"/>
  <c r="C239" i="8"/>
  <c r="H12" i="1" s="1" a="1"/>
  <c r="H12" i="1" s="1"/>
  <c r="C240" i="8"/>
  <c r="H11" i="1" s="1" a="1"/>
  <c r="H11" i="1" s="1"/>
  <c r="C241" i="8"/>
  <c r="H10" i="1" s="1" a="1"/>
  <c r="H10" i="1" s="1"/>
  <c r="C242" i="8"/>
  <c r="H9" i="1" s="1" a="1"/>
  <c r="H9" i="1" s="1"/>
  <c r="C243" i="8"/>
  <c r="H8" i="1" s="1" a="1"/>
  <c r="H8" i="1" s="1"/>
  <c r="C244" i="8"/>
  <c r="H7" i="1" s="1" a="1"/>
  <c r="H7" i="1" s="1"/>
  <c r="C245" i="8"/>
  <c r="H6" i="1" s="1" a="1"/>
  <c r="H6" i="1" s="1"/>
  <c r="C246" i="8"/>
  <c r="H5" i="1" s="1" a="1"/>
  <c r="H5" i="1" s="1"/>
  <c r="C247" i="8"/>
  <c r="H4" i="1" s="1" a="1"/>
  <c r="H4" i="1" s="1"/>
  <c r="C248" i="8"/>
  <c r="H3" i="1" s="1" a="1"/>
  <c r="H3" i="1" s="1"/>
  <c r="C3" i="7"/>
  <c r="C4" i="7"/>
  <c r="G247" i="1" s="1" a="1"/>
  <c r="G247" i="1" s="1"/>
  <c r="C5" i="7"/>
  <c r="G246" i="1" s="1" a="1"/>
  <c r="G246" i="1" s="1"/>
  <c r="C6" i="7"/>
  <c r="G245" i="1" s="1" a="1"/>
  <c r="G245" i="1" s="1"/>
  <c r="C7" i="7"/>
  <c r="G244" i="1" s="1" a="1"/>
  <c r="G244" i="1" s="1"/>
  <c r="C8" i="7"/>
  <c r="G243" i="1" s="1" a="1"/>
  <c r="G243" i="1" s="1"/>
  <c r="C9" i="7"/>
  <c r="G242" i="1" s="1" a="1"/>
  <c r="G242" i="1" s="1"/>
  <c r="C10" i="7"/>
  <c r="G241" i="1" s="1" a="1"/>
  <c r="G241" i="1" s="1"/>
  <c r="C11" i="7"/>
  <c r="G240" i="1" s="1" a="1"/>
  <c r="G240" i="1" s="1"/>
  <c r="C12" i="7"/>
  <c r="G239" i="1" s="1" a="1"/>
  <c r="G239" i="1" s="1"/>
  <c r="C13" i="7"/>
  <c r="G238" i="1" s="1" a="1"/>
  <c r="G238" i="1" s="1"/>
  <c r="C14" i="7"/>
  <c r="G237" i="1" s="1" a="1"/>
  <c r="G237" i="1" s="1"/>
  <c r="C15" i="7"/>
  <c r="G236" i="1" s="1" a="1"/>
  <c r="G236" i="1" s="1"/>
  <c r="C16" i="7"/>
  <c r="G235" i="1" s="1" a="1"/>
  <c r="G235" i="1" s="1"/>
  <c r="C17" i="7"/>
  <c r="G234" i="1" s="1" a="1"/>
  <c r="G234" i="1" s="1"/>
  <c r="C18" i="7"/>
  <c r="G233" i="1" s="1" a="1"/>
  <c r="G233" i="1" s="1"/>
  <c r="C19" i="7"/>
  <c r="G232" i="1" s="1" a="1"/>
  <c r="G232" i="1" s="1"/>
  <c r="C20" i="7"/>
  <c r="G231" i="1" s="1" a="1"/>
  <c r="G231" i="1" s="1"/>
  <c r="C21" i="7"/>
  <c r="G230" i="1" s="1" a="1"/>
  <c r="G230" i="1" s="1"/>
  <c r="C22" i="7"/>
  <c r="G229" i="1" s="1" a="1"/>
  <c r="G229" i="1" s="1"/>
  <c r="C23" i="7"/>
  <c r="G228" i="1" s="1" a="1"/>
  <c r="G228" i="1" s="1"/>
  <c r="C24" i="7"/>
  <c r="G227" i="1" s="1" a="1"/>
  <c r="G227" i="1" s="1"/>
  <c r="C25" i="7"/>
  <c r="G226" i="1" s="1" a="1"/>
  <c r="G226" i="1" s="1"/>
  <c r="C26" i="7"/>
  <c r="G225" i="1" s="1" a="1"/>
  <c r="G225" i="1" s="1"/>
  <c r="C27" i="7"/>
  <c r="G224" i="1" s="1" a="1"/>
  <c r="G224" i="1" s="1"/>
  <c r="C28" i="7"/>
  <c r="G223" i="1" s="1" a="1"/>
  <c r="G223" i="1" s="1"/>
  <c r="C29" i="7"/>
  <c r="G222" i="1" s="1" a="1"/>
  <c r="G222" i="1" s="1"/>
  <c r="C30" i="7"/>
  <c r="G221" i="1" s="1" a="1"/>
  <c r="G221" i="1" s="1"/>
  <c r="C31" i="7"/>
  <c r="G220" i="1" s="1" a="1"/>
  <c r="G220" i="1" s="1"/>
  <c r="C32" i="7"/>
  <c r="G219" i="1" s="1" a="1"/>
  <c r="G219" i="1" s="1"/>
  <c r="C33" i="7"/>
  <c r="G218" i="1" s="1" a="1"/>
  <c r="G218" i="1" s="1"/>
  <c r="C34" i="7"/>
  <c r="G217" i="1" s="1" a="1"/>
  <c r="G217" i="1" s="1"/>
  <c r="C35" i="7"/>
  <c r="G216" i="1" s="1" a="1"/>
  <c r="G216" i="1" s="1"/>
  <c r="C36" i="7"/>
  <c r="G215" i="1" s="1" a="1"/>
  <c r="G215" i="1" s="1"/>
  <c r="C37" i="7"/>
  <c r="G214" i="1" s="1" a="1"/>
  <c r="G214" i="1" s="1"/>
  <c r="C38" i="7"/>
  <c r="G213" i="1" s="1" a="1"/>
  <c r="G213" i="1" s="1"/>
  <c r="C39" i="7"/>
  <c r="G212" i="1" s="1" a="1"/>
  <c r="G212" i="1" s="1"/>
  <c r="C40" i="7"/>
  <c r="G211" i="1" s="1" a="1"/>
  <c r="G211" i="1" s="1"/>
  <c r="C41" i="7"/>
  <c r="G210" i="1" s="1" a="1"/>
  <c r="G210" i="1" s="1"/>
  <c r="C42" i="7"/>
  <c r="G209" i="1" s="1" a="1"/>
  <c r="G209" i="1" s="1"/>
  <c r="C43" i="7"/>
  <c r="G208" i="1" s="1" a="1"/>
  <c r="G208" i="1" s="1"/>
  <c r="C44" i="7"/>
  <c r="G207" i="1" s="1" a="1"/>
  <c r="G207" i="1" s="1"/>
  <c r="C45" i="7"/>
  <c r="G206" i="1" s="1" a="1"/>
  <c r="G206" i="1" s="1"/>
  <c r="C46" i="7"/>
  <c r="G205" i="1" s="1" a="1"/>
  <c r="G205" i="1" s="1"/>
  <c r="C47" i="7"/>
  <c r="G204" i="1" s="1" a="1"/>
  <c r="G204" i="1" s="1"/>
  <c r="C48" i="7"/>
  <c r="G203" i="1" s="1" a="1"/>
  <c r="G203" i="1" s="1"/>
  <c r="C49" i="7"/>
  <c r="G202" i="1" s="1" a="1"/>
  <c r="G202" i="1" s="1"/>
  <c r="C50" i="7"/>
  <c r="G201" i="1" s="1" a="1"/>
  <c r="G201" i="1" s="1"/>
  <c r="C51" i="7"/>
  <c r="G200" i="1" s="1" a="1"/>
  <c r="G200" i="1" s="1"/>
  <c r="C52" i="7"/>
  <c r="G199" i="1" s="1" a="1"/>
  <c r="G199" i="1" s="1"/>
  <c r="C53" i="7"/>
  <c r="G198" i="1" s="1" a="1"/>
  <c r="G198" i="1" s="1"/>
  <c r="C54" i="7"/>
  <c r="G197" i="1" s="1" a="1"/>
  <c r="G197" i="1" s="1"/>
  <c r="C55" i="7"/>
  <c r="G196" i="1" s="1" a="1"/>
  <c r="G196" i="1" s="1"/>
  <c r="C56" i="7"/>
  <c r="G195" i="1" s="1" a="1"/>
  <c r="G195" i="1" s="1"/>
  <c r="C57" i="7"/>
  <c r="G194" i="1" s="1" a="1"/>
  <c r="G194" i="1" s="1"/>
  <c r="C58" i="7"/>
  <c r="G193" i="1" s="1" a="1"/>
  <c r="G193" i="1" s="1"/>
  <c r="C59" i="7"/>
  <c r="G192" i="1" s="1" a="1"/>
  <c r="G192" i="1" s="1"/>
  <c r="C60" i="7"/>
  <c r="G191" i="1" s="1" a="1"/>
  <c r="G191" i="1" s="1"/>
  <c r="C61" i="7"/>
  <c r="G190" i="1" s="1" a="1"/>
  <c r="G190" i="1" s="1"/>
  <c r="C62" i="7"/>
  <c r="G189" i="1" s="1" a="1"/>
  <c r="G189" i="1" s="1"/>
  <c r="C63" i="7"/>
  <c r="G188" i="1" s="1" a="1"/>
  <c r="G188" i="1" s="1"/>
  <c r="C64" i="7"/>
  <c r="G187" i="1" s="1" a="1"/>
  <c r="G187" i="1" s="1"/>
  <c r="C65" i="7"/>
  <c r="G186" i="1" s="1" a="1"/>
  <c r="G186" i="1" s="1"/>
  <c r="C66" i="7"/>
  <c r="G185" i="1" s="1" a="1"/>
  <c r="G185" i="1" s="1"/>
  <c r="C67" i="7"/>
  <c r="G184" i="1" s="1" a="1"/>
  <c r="G184" i="1" s="1"/>
  <c r="C68" i="7"/>
  <c r="G183" i="1" s="1" a="1"/>
  <c r="G183" i="1" s="1"/>
  <c r="C69" i="7"/>
  <c r="G182" i="1" s="1" a="1"/>
  <c r="G182" i="1" s="1"/>
  <c r="C70" i="7"/>
  <c r="G181" i="1" s="1" a="1"/>
  <c r="G181" i="1" s="1"/>
  <c r="C71" i="7"/>
  <c r="G180" i="1" s="1" a="1"/>
  <c r="G180" i="1" s="1"/>
  <c r="C72" i="7"/>
  <c r="G179" i="1" s="1" a="1"/>
  <c r="G179" i="1" s="1"/>
  <c r="C73" i="7"/>
  <c r="G178" i="1" s="1" a="1"/>
  <c r="G178" i="1" s="1"/>
  <c r="C74" i="7"/>
  <c r="G177" i="1" s="1" a="1"/>
  <c r="G177" i="1" s="1"/>
  <c r="C75" i="7"/>
  <c r="G176" i="1" s="1" a="1"/>
  <c r="G176" i="1" s="1"/>
  <c r="C76" i="7"/>
  <c r="G175" i="1" s="1" a="1"/>
  <c r="G175" i="1" s="1"/>
  <c r="C77" i="7"/>
  <c r="G174" i="1" s="1" a="1"/>
  <c r="G174" i="1" s="1"/>
  <c r="C78" i="7"/>
  <c r="G173" i="1" s="1" a="1"/>
  <c r="G173" i="1" s="1"/>
  <c r="C79" i="7"/>
  <c r="G172" i="1" s="1" a="1"/>
  <c r="G172" i="1" s="1"/>
  <c r="C80" i="7"/>
  <c r="G171" i="1" s="1" a="1"/>
  <c r="G171" i="1" s="1"/>
  <c r="C81" i="7"/>
  <c r="G170" i="1" s="1" a="1"/>
  <c r="G170" i="1" s="1"/>
  <c r="C82" i="7"/>
  <c r="G169" i="1" s="1" a="1"/>
  <c r="G169" i="1" s="1"/>
  <c r="C83" i="7"/>
  <c r="G168" i="1" s="1" a="1"/>
  <c r="G168" i="1" s="1"/>
  <c r="C84" i="7"/>
  <c r="G167" i="1" s="1" a="1"/>
  <c r="G167" i="1" s="1"/>
  <c r="C85" i="7"/>
  <c r="G166" i="1" s="1" a="1"/>
  <c r="G166" i="1" s="1"/>
  <c r="C86" i="7"/>
  <c r="G165" i="1" s="1" a="1"/>
  <c r="G165" i="1" s="1"/>
  <c r="C87" i="7"/>
  <c r="G164" i="1" s="1" a="1"/>
  <c r="G164" i="1" s="1"/>
  <c r="C88" i="7"/>
  <c r="G163" i="1" s="1" a="1"/>
  <c r="G163" i="1" s="1"/>
  <c r="C89" i="7"/>
  <c r="G162" i="1" s="1" a="1"/>
  <c r="G162" i="1" s="1"/>
  <c r="C90" i="7"/>
  <c r="G161" i="1" s="1" a="1"/>
  <c r="G161" i="1" s="1"/>
  <c r="C91" i="7"/>
  <c r="G160" i="1" s="1" a="1"/>
  <c r="G160" i="1" s="1"/>
  <c r="C92" i="7"/>
  <c r="G159" i="1" s="1" a="1"/>
  <c r="G159" i="1" s="1"/>
  <c r="C93" i="7"/>
  <c r="G158" i="1" s="1" a="1"/>
  <c r="G158" i="1" s="1"/>
  <c r="C94" i="7"/>
  <c r="G157" i="1" s="1" a="1"/>
  <c r="G157" i="1" s="1"/>
  <c r="C95" i="7"/>
  <c r="G156" i="1" s="1" a="1"/>
  <c r="G156" i="1" s="1"/>
  <c r="C96" i="7"/>
  <c r="G155" i="1" s="1" a="1"/>
  <c r="G155" i="1" s="1"/>
  <c r="C97" i="7"/>
  <c r="G154" i="1" s="1" a="1"/>
  <c r="G154" i="1" s="1"/>
  <c r="C98" i="7"/>
  <c r="G153" i="1" s="1" a="1"/>
  <c r="G153" i="1" s="1"/>
  <c r="C99" i="7"/>
  <c r="G152" i="1" s="1" a="1"/>
  <c r="G152" i="1" s="1"/>
  <c r="C100" i="7"/>
  <c r="G151" i="1" s="1" a="1"/>
  <c r="G151" i="1" s="1"/>
  <c r="C101" i="7"/>
  <c r="G150" i="1" s="1" a="1"/>
  <c r="G150" i="1" s="1"/>
  <c r="C102" i="7"/>
  <c r="G149" i="1" s="1" a="1"/>
  <c r="G149" i="1" s="1"/>
  <c r="C103" i="7"/>
  <c r="G148" i="1" s="1" a="1"/>
  <c r="G148" i="1" s="1"/>
  <c r="C104" i="7"/>
  <c r="G147" i="1" s="1" a="1"/>
  <c r="G147" i="1" s="1"/>
  <c r="C105" i="7"/>
  <c r="G146" i="1" s="1" a="1"/>
  <c r="G146" i="1" s="1"/>
  <c r="C106" i="7"/>
  <c r="G145" i="1" s="1" a="1"/>
  <c r="G145" i="1" s="1"/>
  <c r="C107" i="7"/>
  <c r="G144" i="1" s="1" a="1"/>
  <c r="G144" i="1" s="1"/>
  <c r="C108" i="7"/>
  <c r="G143" i="1" s="1" a="1"/>
  <c r="G143" i="1" s="1"/>
  <c r="C109" i="7"/>
  <c r="G142" i="1" s="1" a="1"/>
  <c r="G142" i="1" s="1"/>
  <c r="C110" i="7"/>
  <c r="G141" i="1" s="1" a="1"/>
  <c r="G141" i="1" s="1"/>
  <c r="C111" i="7"/>
  <c r="G140" i="1" s="1" a="1"/>
  <c r="G140" i="1" s="1"/>
  <c r="C112" i="7"/>
  <c r="G139" i="1" s="1" a="1"/>
  <c r="G139" i="1" s="1"/>
  <c r="C113" i="7"/>
  <c r="G138" i="1" s="1" a="1"/>
  <c r="G138" i="1" s="1"/>
  <c r="C114" i="7"/>
  <c r="G137" i="1" s="1" a="1"/>
  <c r="G137" i="1" s="1"/>
  <c r="C115" i="7"/>
  <c r="G136" i="1" s="1" a="1"/>
  <c r="G136" i="1" s="1"/>
  <c r="C116" i="7"/>
  <c r="G135" i="1" s="1" a="1"/>
  <c r="G135" i="1" s="1"/>
  <c r="C117" i="7"/>
  <c r="G134" i="1" s="1" a="1"/>
  <c r="G134" i="1" s="1"/>
  <c r="C118" i="7"/>
  <c r="G133" i="1" s="1" a="1"/>
  <c r="G133" i="1" s="1"/>
  <c r="C119" i="7"/>
  <c r="G132" i="1" s="1" a="1"/>
  <c r="G132" i="1" s="1"/>
  <c r="C120" i="7"/>
  <c r="G131" i="1" s="1" a="1"/>
  <c r="G131" i="1" s="1"/>
  <c r="C121" i="7"/>
  <c r="G130" i="1" s="1" a="1"/>
  <c r="G130" i="1" s="1"/>
  <c r="C122" i="7"/>
  <c r="G129" i="1" s="1" a="1"/>
  <c r="G129" i="1" s="1"/>
  <c r="C123" i="7"/>
  <c r="G128" i="1" s="1" a="1"/>
  <c r="G128" i="1" s="1"/>
  <c r="C124" i="7"/>
  <c r="G127" i="1" s="1" a="1"/>
  <c r="G127" i="1" s="1"/>
  <c r="C125" i="7"/>
  <c r="G126" i="1" s="1" a="1"/>
  <c r="G126" i="1" s="1"/>
  <c r="C126" i="7"/>
  <c r="G125" i="1" s="1" a="1"/>
  <c r="G125" i="1" s="1"/>
  <c r="C127" i="7"/>
  <c r="G124" i="1" s="1" a="1"/>
  <c r="G124" i="1" s="1"/>
  <c r="C128" i="7"/>
  <c r="G123" i="1" s="1" a="1"/>
  <c r="G123" i="1" s="1"/>
  <c r="C129" i="7"/>
  <c r="G122" i="1" s="1" a="1"/>
  <c r="G122" i="1" s="1"/>
  <c r="C130" i="7"/>
  <c r="G121" i="1" s="1" a="1"/>
  <c r="G121" i="1" s="1"/>
  <c r="C131" i="7"/>
  <c r="G120" i="1" s="1" a="1"/>
  <c r="G120" i="1" s="1"/>
  <c r="C132" i="7"/>
  <c r="G119" i="1" s="1" a="1"/>
  <c r="G119" i="1" s="1"/>
  <c r="C133" i="7"/>
  <c r="G118" i="1" s="1" a="1"/>
  <c r="G118" i="1" s="1"/>
  <c r="C134" i="7"/>
  <c r="G117" i="1" s="1" a="1"/>
  <c r="G117" i="1" s="1"/>
  <c r="C135" i="7"/>
  <c r="G116" i="1" s="1" a="1"/>
  <c r="G116" i="1" s="1"/>
  <c r="C136" i="7"/>
  <c r="G115" i="1" s="1" a="1"/>
  <c r="G115" i="1" s="1"/>
  <c r="C137" i="7"/>
  <c r="G114" i="1" s="1" a="1"/>
  <c r="G114" i="1" s="1"/>
  <c r="C138" i="7"/>
  <c r="G113" i="1" s="1" a="1"/>
  <c r="G113" i="1" s="1"/>
  <c r="C139" i="7"/>
  <c r="G112" i="1" s="1" a="1"/>
  <c r="G112" i="1" s="1"/>
  <c r="C140" i="7"/>
  <c r="G111" i="1" s="1" a="1"/>
  <c r="G111" i="1" s="1"/>
  <c r="C141" i="7"/>
  <c r="G110" i="1" s="1" a="1"/>
  <c r="G110" i="1" s="1"/>
  <c r="C142" i="7"/>
  <c r="G109" i="1" s="1" a="1"/>
  <c r="G109" i="1" s="1"/>
  <c r="C143" i="7"/>
  <c r="G108" i="1" s="1" a="1"/>
  <c r="G108" i="1" s="1"/>
  <c r="C144" i="7"/>
  <c r="G107" i="1" s="1" a="1"/>
  <c r="G107" i="1" s="1"/>
  <c r="C145" i="7"/>
  <c r="G106" i="1" s="1" a="1"/>
  <c r="G106" i="1" s="1"/>
  <c r="C146" i="7"/>
  <c r="G105" i="1" s="1" a="1"/>
  <c r="G105" i="1" s="1"/>
  <c r="C147" i="7"/>
  <c r="G104" i="1" s="1" a="1"/>
  <c r="G104" i="1" s="1"/>
  <c r="C148" i="7"/>
  <c r="G103" i="1" s="1" a="1"/>
  <c r="G103" i="1" s="1"/>
  <c r="C149" i="7"/>
  <c r="G102" i="1" s="1" a="1"/>
  <c r="G102" i="1" s="1"/>
  <c r="C150" i="7"/>
  <c r="G101" i="1" s="1" a="1"/>
  <c r="G101" i="1" s="1"/>
  <c r="C151" i="7"/>
  <c r="G100" i="1" s="1" a="1"/>
  <c r="G100" i="1" s="1"/>
  <c r="C152" i="7"/>
  <c r="G99" i="1" s="1" a="1"/>
  <c r="G99" i="1" s="1"/>
  <c r="C153" i="7"/>
  <c r="G98" i="1" s="1" a="1"/>
  <c r="G98" i="1" s="1"/>
  <c r="C154" i="7"/>
  <c r="G97" i="1" s="1" a="1"/>
  <c r="G97" i="1" s="1"/>
  <c r="C155" i="7"/>
  <c r="G96" i="1" s="1" a="1"/>
  <c r="G96" i="1" s="1"/>
  <c r="C156" i="7"/>
  <c r="G95" i="1" s="1" a="1"/>
  <c r="G95" i="1" s="1"/>
  <c r="C157" i="7"/>
  <c r="G94" i="1" s="1" a="1"/>
  <c r="G94" i="1" s="1"/>
  <c r="C158" i="7"/>
  <c r="G93" i="1" s="1" a="1"/>
  <c r="G93" i="1" s="1"/>
  <c r="C159" i="7"/>
  <c r="G92" i="1" s="1" a="1"/>
  <c r="G92" i="1" s="1"/>
  <c r="C160" i="7"/>
  <c r="G91" i="1" s="1" a="1"/>
  <c r="G91" i="1" s="1"/>
  <c r="C161" i="7"/>
  <c r="G90" i="1" s="1" a="1"/>
  <c r="G90" i="1" s="1"/>
  <c r="C162" i="7"/>
  <c r="G89" i="1" s="1" a="1"/>
  <c r="G89" i="1" s="1"/>
  <c r="C163" i="7"/>
  <c r="G88" i="1" s="1" a="1"/>
  <c r="G88" i="1" s="1"/>
  <c r="C164" i="7"/>
  <c r="G87" i="1" s="1" a="1"/>
  <c r="G87" i="1" s="1"/>
  <c r="C165" i="7"/>
  <c r="G86" i="1" s="1" a="1"/>
  <c r="G86" i="1" s="1"/>
  <c r="C166" i="7"/>
  <c r="G85" i="1" s="1" a="1"/>
  <c r="G85" i="1" s="1"/>
  <c r="C167" i="7"/>
  <c r="G84" i="1" s="1" a="1"/>
  <c r="G84" i="1" s="1"/>
  <c r="C168" i="7"/>
  <c r="G83" i="1" s="1" a="1"/>
  <c r="G83" i="1" s="1"/>
  <c r="C169" i="7"/>
  <c r="G82" i="1" s="1" a="1"/>
  <c r="G82" i="1" s="1"/>
  <c r="C170" i="7"/>
  <c r="G81" i="1" s="1" a="1"/>
  <c r="G81" i="1" s="1"/>
  <c r="C171" i="7"/>
  <c r="G80" i="1" s="1" a="1"/>
  <c r="G80" i="1" s="1"/>
  <c r="C172" i="7"/>
  <c r="G79" i="1" s="1" a="1"/>
  <c r="G79" i="1" s="1"/>
  <c r="C173" i="7"/>
  <c r="G78" i="1" s="1" a="1"/>
  <c r="G78" i="1" s="1"/>
  <c r="C174" i="7"/>
  <c r="G77" i="1" s="1" a="1"/>
  <c r="G77" i="1" s="1"/>
  <c r="C175" i="7"/>
  <c r="G76" i="1" s="1" a="1"/>
  <c r="G76" i="1" s="1"/>
  <c r="C176" i="7"/>
  <c r="G75" i="1" s="1" a="1"/>
  <c r="G75" i="1" s="1"/>
  <c r="C177" i="7"/>
  <c r="G74" i="1" s="1" a="1"/>
  <c r="G74" i="1" s="1"/>
  <c r="C178" i="7"/>
  <c r="G73" i="1" s="1" a="1"/>
  <c r="G73" i="1" s="1"/>
  <c r="C179" i="7"/>
  <c r="G72" i="1" s="1" a="1"/>
  <c r="G72" i="1" s="1"/>
  <c r="C180" i="7"/>
  <c r="G71" i="1" s="1" a="1"/>
  <c r="G71" i="1" s="1"/>
  <c r="C181" i="7"/>
  <c r="G70" i="1" s="1" a="1"/>
  <c r="G70" i="1" s="1"/>
  <c r="C182" i="7"/>
  <c r="G69" i="1" s="1" a="1"/>
  <c r="G69" i="1" s="1"/>
  <c r="C183" i="7"/>
  <c r="G68" i="1" s="1" a="1"/>
  <c r="G68" i="1" s="1"/>
  <c r="C184" i="7"/>
  <c r="G67" i="1" s="1" a="1"/>
  <c r="G67" i="1" s="1"/>
  <c r="C185" i="7"/>
  <c r="G66" i="1" s="1" a="1"/>
  <c r="G66" i="1" s="1"/>
  <c r="C186" i="7"/>
  <c r="G65" i="1" s="1" a="1"/>
  <c r="G65" i="1" s="1"/>
  <c r="C187" i="7"/>
  <c r="G64" i="1" s="1" a="1"/>
  <c r="G64" i="1" s="1"/>
  <c r="C188" i="7"/>
  <c r="G63" i="1" s="1" a="1"/>
  <c r="G63" i="1" s="1"/>
  <c r="C189" i="7"/>
  <c r="G62" i="1" s="1" a="1"/>
  <c r="G62" i="1" s="1"/>
  <c r="C190" i="7"/>
  <c r="G61" i="1" s="1" a="1"/>
  <c r="G61" i="1" s="1"/>
  <c r="C191" i="7"/>
  <c r="G60" i="1" s="1" a="1"/>
  <c r="G60" i="1" s="1"/>
  <c r="C192" i="7"/>
  <c r="G59" i="1" s="1" a="1"/>
  <c r="G59" i="1" s="1"/>
  <c r="C193" i="7"/>
  <c r="G58" i="1" s="1" a="1"/>
  <c r="G58" i="1" s="1"/>
  <c r="C194" i="7"/>
  <c r="G57" i="1" s="1" a="1"/>
  <c r="G57" i="1" s="1"/>
  <c r="C195" i="7"/>
  <c r="G56" i="1" s="1" a="1"/>
  <c r="G56" i="1" s="1"/>
  <c r="C196" i="7"/>
  <c r="G55" i="1" s="1" a="1"/>
  <c r="G55" i="1" s="1"/>
  <c r="C197" i="7"/>
  <c r="G54" i="1" s="1" a="1"/>
  <c r="G54" i="1" s="1"/>
  <c r="C198" i="7"/>
  <c r="G53" i="1" s="1" a="1"/>
  <c r="G53" i="1" s="1"/>
  <c r="C199" i="7"/>
  <c r="G52" i="1" s="1" a="1"/>
  <c r="G52" i="1" s="1"/>
  <c r="C200" i="7"/>
  <c r="G51" i="1" s="1" a="1"/>
  <c r="G51" i="1" s="1"/>
  <c r="C201" i="7"/>
  <c r="G50" i="1" s="1" a="1"/>
  <c r="G50" i="1" s="1"/>
  <c r="C202" i="7"/>
  <c r="G49" i="1" s="1" a="1"/>
  <c r="G49" i="1" s="1"/>
  <c r="C203" i="7"/>
  <c r="G48" i="1" s="1" a="1"/>
  <c r="G48" i="1" s="1"/>
  <c r="C204" i="7"/>
  <c r="G47" i="1" s="1" a="1"/>
  <c r="G47" i="1" s="1"/>
  <c r="C205" i="7"/>
  <c r="G46" i="1" s="1" a="1"/>
  <c r="G46" i="1" s="1"/>
  <c r="C206" i="7"/>
  <c r="G45" i="1" s="1" a="1"/>
  <c r="G45" i="1" s="1"/>
  <c r="C207" i="7"/>
  <c r="G44" i="1" s="1" a="1"/>
  <c r="G44" i="1" s="1"/>
  <c r="C208" i="7"/>
  <c r="G43" i="1" s="1" a="1"/>
  <c r="G43" i="1" s="1"/>
  <c r="C209" i="7"/>
  <c r="G42" i="1" s="1" a="1"/>
  <c r="G42" i="1" s="1"/>
  <c r="C210" i="7"/>
  <c r="G41" i="1" s="1" a="1"/>
  <c r="G41" i="1" s="1"/>
  <c r="C211" i="7"/>
  <c r="G40" i="1" s="1" a="1"/>
  <c r="G40" i="1" s="1"/>
  <c r="C212" i="7"/>
  <c r="G39" i="1" s="1" a="1"/>
  <c r="G39" i="1" s="1"/>
  <c r="C213" i="7"/>
  <c r="G38" i="1" s="1" a="1"/>
  <c r="G38" i="1" s="1"/>
  <c r="C214" i="7"/>
  <c r="G37" i="1" s="1" a="1"/>
  <c r="G37" i="1" s="1"/>
  <c r="C215" i="7"/>
  <c r="G36" i="1" s="1" a="1"/>
  <c r="G36" i="1" s="1"/>
  <c r="C216" i="7"/>
  <c r="G35" i="1" s="1" a="1"/>
  <c r="G35" i="1" s="1"/>
  <c r="C217" i="7"/>
  <c r="G34" i="1" s="1" a="1"/>
  <c r="G34" i="1" s="1"/>
  <c r="C218" i="7"/>
  <c r="G33" i="1" s="1" a="1"/>
  <c r="G33" i="1" s="1"/>
  <c r="C219" i="7"/>
  <c r="G32" i="1" s="1" a="1"/>
  <c r="G32" i="1" s="1"/>
  <c r="C220" i="7"/>
  <c r="G31" i="1" s="1" a="1"/>
  <c r="G31" i="1" s="1"/>
  <c r="C221" i="7"/>
  <c r="G30" i="1" s="1" a="1"/>
  <c r="G30" i="1" s="1"/>
  <c r="C222" i="7"/>
  <c r="G29" i="1" s="1" a="1"/>
  <c r="G29" i="1" s="1"/>
  <c r="C223" i="7"/>
  <c r="G28" i="1" s="1" a="1"/>
  <c r="G28" i="1" s="1"/>
  <c r="C224" i="7"/>
  <c r="G27" i="1" s="1" a="1"/>
  <c r="G27" i="1" s="1"/>
  <c r="C225" i="7"/>
  <c r="G26" i="1" s="1" a="1"/>
  <c r="G26" i="1" s="1"/>
  <c r="C226" i="7"/>
  <c r="G25" i="1" s="1" a="1"/>
  <c r="G25" i="1" s="1"/>
  <c r="C227" i="7"/>
  <c r="G24" i="1" s="1" a="1"/>
  <c r="G24" i="1" s="1"/>
  <c r="C228" i="7"/>
  <c r="G23" i="1" s="1" a="1"/>
  <c r="G23" i="1" s="1"/>
  <c r="C229" i="7"/>
  <c r="G22" i="1" s="1" a="1"/>
  <c r="G22" i="1" s="1"/>
  <c r="C230" i="7"/>
  <c r="G21" i="1" s="1" a="1"/>
  <c r="G21" i="1" s="1"/>
  <c r="C231" i="7"/>
  <c r="G20" i="1" s="1" a="1"/>
  <c r="G20" i="1" s="1"/>
  <c r="C232" i="7"/>
  <c r="G19" i="1" s="1" a="1"/>
  <c r="G19" i="1" s="1"/>
  <c r="C233" i="7"/>
  <c r="G18" i="1" s="1" a="1"/>
  <c r="G18" i="1" s="1"/>
  <c r="C234" i="7"/>
  <c r="G17" i="1" s="1" a="1"/>
  <c r="G17" i="1" s="1"/>
  <c r="C235" i="7"/>
  <c r="G16" i="1" s="1" a="1"/>
  <c r="G16" i="1" s="1"/>
  <c r="C236" i="7"/>
  <c r="G15" i="1" s="1" a="1"/>
  <c r="G15" i="1" s="1"/>
  <c r="C237" i="7"/>
  <c r="G14" i="1" s="1" a="1"/>
  <c r="G14" i="1" s="1"/>
  <c r="C238" i="7"/>
  <c r="G13" i="1" s="1" a="1"/>
  <c r="G13" i="1" s="1"/>
  <c r="C239" i="7"/>
  <c r="G12" i="1" s="1" a="1"/>
  <c r="G12" i="1" s="1"/>
  <c r="C240" i="7"/>
  <c r="G11" i="1" s="1" a="1"/>
  <c r="G11" i="1" s="1"/>
  <c r="C241" i="7"/>
  <c r="G10" i="1" s="1" a="1"/>
  <c r="G10" i="1" s="1"/>
  <c r="C242" i="7"/>
  <c r="G9" i="1" s="1" a="1"/>
  <c r="G9" i="1" s="1"/>
  <c r="C243" i="7"/>
  <c r="G8" i="1" s="1" a="1"/>
  <c r="G8" i="1" s="1"/>
  <c r="C244" i="7"/>
  <c r="G7" i="1" s="1" a="1"/>
  <c r="G7" i="1" s="1"/>
  <c r="C245" i="7"/>
  <c r="G6" i="1" s="1" a="1"/>
  <c r="G6" i="1" s="1"/>
  <c r="C246" i="7"/>
  <c r="G5" i="1" s="1" a="1"/>
  <c r="G5" i="1" s="1"/>
  <c r="C247" i="7"/>
  <c r="G4" i="1" s="1" a="1"/>
  <c r="G4" i="1" s="1"/>
  <c r="C248" i="7"/>
  <c r="G3" i="1" s="1" a="1"/>
  <c r="G3" i="1" s="1"/>
  <c r="C3" i="6"/>
  <c r="C4" i="6"/>
  <c r="F247" i="1" s="1" a="1"/>
  <c r="F247" i="1" s="1"/>
  <c r="C5" i="6"/>
  <c r="F246" i="1" s="1" a="1"/>
  <c r="F246" i="1" s="1"/>
  <c r="C6" i="6"/>
  <c r="F245" i="1" s="1" a="1"/>
  <c r="F245" i="1" s="1"/>
  <c r="C7" i="6"/>
  <c r="F244" i="1" s="1" a="1"/>
  <c r="F244" i="1" s="1"/>
  <c r="C8" i="6"/>
  <c r="F243" i="1" s="1" a="1"/>
  <c r="F243" i="1" s="1"/>
  <c r="C9" i="6"/>
  <c r="F242" i="1" s="1" a="1"/>
  <c r="F242" i="1" s="1"/>
  <c r="C10" i="6"/>
  <c r="F241" i="1" s="1" a="1"/>
  <c r="F241" i="1" s="1"/>
  <c r="C11" i="6"/>
  <c r="F240" i="1" s="1" a="1"/>
  <c r="F240" i="1" s="1"/>
  <c r="C12" i="6"/>
  <c r="F239" i="1" s="1" a="1"/>
  <c r="F239" i="1" s="1"/>
  <c r="C13" i="6"/>
  <c r="F238" i="1" s="1" a="1"/>
  <c r="F238" i="1" s="1"/>
  <c r="C14" i="6"/>
  <c r="F237" i="1" s="1" a="1"/>
  <c r="F237" i="1" s="1"/>
  <c r="C15" i="6"/>
  <c r="F236" i="1" s="1" a="1"/>
  <c r="F236" i="1" s="1"/>
  <c r="C16" i="6"/>
  <c r="F235" i="1" s="1" a="1"/>
  <c r="F235" i="1" s="1"/>
  <c r="C17" i="6"/>
  <c r="F234" i="1" s="1" a="1"/>
  <c r="F234" i="1" s="1"/>
  <c r="C18" i="6"/>
  <c r="F233" i="1" s="1" a="1"/>
  <c r="F233" i="1" s="1"/>
  <c r="C19" i="6"/>
  <c r="F232" i="1" s="1" a="1"/>
  <c r="F232" i="1" s="1"/>
  <c r="C20" i="6"/>
  <c r="F231" i="1" s="1" a="1"/>
  <c r="F231" i="1" s="1"/>
  <c r="C21" i="6"/>
  <c r="F230" i="1" s="1" a="1"/>
  <c r="F230" i="1" s="1"/>
  <c r="C22" i="6"/>
  <c r="F229" i="1" s="1" a="1"/>
  <c r="F229" i="1" s="1"/>
  <c r="C23" i="6"/>
  <c r="F228" i="1" s="1" a="1"/>
  <c r="F228" i="1" s="1"/>
  <c r="C24" i="6"/>
  <c r="F227" i="1" s="1" a="1"/>
  <c r="F227" i="1" s="1"/>
  <c r="C25" i="6"/>
  <c r="F226" i="1" s="1" a="1"/>
  <c r="F226" i="1" s="1"/>
  <c r="C26" i="6"/>
  <c r="F225" i="1" s="1" a="1"/>
  <c r="F225" i="1" s="1"/>
  <c r="C27" i="6"/>
  <c r="F224" i="1" s="1" a="1"/>
  <c r="F224" i="1" s="1"/>
  <c r="C28" i="6"/>
  <c r="F223" i="1" s="1" a="1"/>
  <c r="F223" i="1" s="1"/>
  <c r="C29" i="6"/>
  <c r="F222" i="1" s="1" a="1"/>
  <c r="F222" i="1" s="1"/>
  <c r="C30" i="6"/>
  <c r="F221" i="1" s="1" a="1"/>
  <c r="F221" i="1" s="1"/>
  <c r="C31" i="6"/>
  <c r="F220" i="1" s="1" a="1"/>
  <c r="F220" i="1" s="1"/>
  <c r="C32" i="6"/>
  <c r="F219" i="1" s="1" a="1"/>
  <c r="F219" i="1" s="1"/>
  <c r="C33" i="6"/>
  <c r="F218" i="1" s="1" a="1"/>
  <c r="F218" i="1" s="1"/>
  <c r="C34" i="6"/>
  <c r="F217" i="1" s="1" a="1"/>
  <c r="F217" i="1" s="1"/>
  <c r="C35" i="6"/>
  <c r="F216" i="1" s="1" a="1"/>
  <c r="F216" i="1" s="1"/>
  <c r="C36" i="6"/>
  <c r="F215" i="1" s="1" a="1"/>
  <c r="F215" i="1" s="1"/>
  <c r="C37" i="6"/>
  <c r="F214" i="1" s="1" a="1"/>
  <c r="F214" i="1" s="1"/>
  <c r="C38" i="6"/>
  <c r="F213" i="1" s="1" a="1"/>
  <c r="F213" i="1" s="1"/>
  <c r="C39" i="6"/>
  <c r="F212" i="1" s="1" a="1"/>
  <c r="F212" i="1" s="1"/>
  <c r="C40" i="6"/>
  <c r="F211" i="1" s="1" a="1"/>
  <c r="F211" i="1" s="1"/>
  <c r="C41" i="6"/>
  <c r="F210" i="1" s="1" a="1"/>
  <c r="F210" i="1" s="1"/>
  <c r="C42" i="6"/>
  <c r="F209" i="1" s="1" a="1"/>
  <c r="F209" i="1" s="1"/>
  <c r="C43" i="6"/>
  <c r="F208" i="1" s="1" a="1"/>
  <c r="F208" i="1" s="1"/>
  <c r="C44" i="6"/>
  <c r="F207" i="1" s="1" a="1"/>
  <c r="F207" i="1" s="1"/>
  <c r="C45" i="6"/>
  <c r="F206" i="1" s="1" a="1"/>
  <c r="F206" i="1" s="1"/>
  <c r="C46" i="6"/>
  <c r="F205" i="1" s="1" a="1"/>
  <c r="F205" i="1" s="1"/>
  <c r="C47" i="6"/>
  <c r="F204" i="1" s="1" a="1"/>
  <c r="F204" i="1" s="1"/>
  <c r="C48" i="6"/>
  <c r="F203" i="1" s="1" a="1"/>
  <c r="F203" i="1" s="1"/>
  <c r="C49" i="6"/>
  <c r="F202" i="1" s="1" a="1"/>
  <c r="F202" i="1" s="1"/>
  <c r="C50" i="6"/>
  <c r="F201" i="1" s="1" a="1"/>
  <c r="F201" i="1" s="1"/>
  <c r="C51" i="6"/>
  <c r="F200" i="1" s="1" a="1"/>
  <c r="F200" i="1" s="1"/>
  <c r="C52" i="6"/>
  <c r="F199" i="1" s="1" a="1"/>
  <c r="F199" i="1" s="1"/>
  <c r="C53" i="6"/>
  <c r="F198" i="1" s="1" a="1"/>
  <c r="F198" i="1" s="1"/>
  <c r="C54" i="6"/>
  <c r="F197" i="1" s="1" a="1"/>
  <c r="F197" i="1" s="1"/>
  <c r="C55" i="6"/>
  <c r="F196" i="1" s="1" a="1"/>
  <c r="F196" i="1" s="1"/>
  <c r="C56" i="6"/>
  <c r="F195" i="1" s="1" a="1"/>
  <c r="F195" i="1" s="1"/>
  <c r="C57" i="6"/>
  <c r="F194" i="1" s="1" a="1"/>
  <c r="F194" i="1" s="1"/>
  <c r="C58" i="6"/>
  <c r="F193" i="1" s="1" a="1"/>
  <c r="F193" i="1" s="1"/>
  <c r="C59" i="6"/>
  <c r="F192" i="1" s="1" a="1"/>
  <c r="F192" i="1" s="1"/>
  <c r="C60" i="6"/>
  <c r="F191" i="1" s="1" a="1"/>
  <c r="F191" i="1" s="1"/>
  <c r="C61" i="6"/>
  <c r="F190" i="1" s="1" a="1"/>
  <c r="F190" i="1" s="1"/>
  <c r="C62" i="6"/>
  <c r="F189" i="1" s="1" a="1"/>
  <c r="F189" i="1" s="1"/>
  <c r="C63" i="6"/>
  <c r="F188" i="1" s="1" a="1"/>
  <c r="F188" i="1" s="1"/>
  <c r="C64" i="6"/>
  <c r="F187" i="1" s="1" a="1"/>
  <c r="F187" i="1" s="1"/>
  <c r="C65" i="6"/>
  <c r="F186" i="1" s="1" a="1"/>
  <c r="F186" i="1" s="1"/>
  <c r="C66" i="6"/>
  <c r="F185" i="1" s="1" a="1"/>
  <c r="F185" i="1" s="1"/>
  <c r="C67" i="6"/>
  <c r="F184" i="1" s="1" a="1"/>
  <c r="F184" i="1" s="1"/>
  <c r="C68" i="6"/>
  <c r="F183" i="1" s="1" a="1"/>
  <c r="F183" i="1" s="1"/>
  <c r="C69" i="6"/>
  <c r="F182" i="1" s="1" a="1"/>
  <c r="F182" i="1" s="1"/>
  <c r="C70" i="6"/>
  <c r="F181" i="1" s="1" a="1"/>
  <c r="F181" i="1" s="1"/>
  <c r="C71" i="6"/>
  <c r="F180" i="1" s="1" a="1"/>
  <c r="F180" i="1" s="1"/>
  <c r="C72" i="6"/>
  <c r="F179" i="1" s="1" a="1"/>
  <c r="F179" i="1" s="1"/>
  <c r="C73" i="6"/>
  <c r="F178" i="1" s="1" a="1"/>
  <c r="F178" i="1" s="1"/>
  <c r="C74" i="6"/>
  <c r="F177" i="1" s="1" a="1"/>
  <c r="F177" i="1" s="1"/>
  <c r="C75" i="6"/>
  <c r="F176" i="1" s="1" a="1"/>
  <c r="F176" i="1" s="1"/>
  <c r="C76" i="6"/>
  <c r="F175" i="1" s="1" a="1"/>
  <c r="F175" i="1" s="1"/>
  <c r="C77" i="6"/>
  <c r="F174" i="1" s="1" a="1"/>
  <c r="F174" i="1" s="1"/>
  <c r="C78" i="6"/>
  <c r="F173" i="1" s="1" a="1"/>
  <c r="F173" i="1" s="1"/>
  <c r="C79" i="6"/>
  <c r="F172" i="1" s="1" a="1"/>
  <c r="F172" i="1" s="1"/>
  <c r="C80" i="6"/>
  <c r="F171" i="1" s="1" a="1"/>
  <c r="F171" i="1" s="1"/>
  <c r="C81" i="6"/>
  <c r="F170" i="1" s="1" a="1"/>
  <c r="F170" i="1" s="1"/>
  <c r="C82" i="6"/>
  <c r="F169" i="1" s="1" a="1"/>
  <c r="F169" i="1" s="1"/>
  <c r="C83" i="6"/>
  <c r="F168" i="1" s="1" a="1"/>
  <c r="F168" i="1" s="1"/>
  <c r="C84" i="6"/>
  <c r="F167" i="1" s="1" a="1"/>
  <c r="F167" i="1" s="1"/>
  <c r="C85" i="6"/>
  <c r="F166" i="1" s="1" a="1"/>
  <c r="F166" i="1" s="1"/>
  <c r="C86" i="6"/>
  <c r="F165" i="1" s="1" a="1"/>
  <c r="F165" i="1" s="1"/>
  <c r="C87" i="6"/>
  <c r="F164" i="1" s="1" a="1"/>
  <c r="F164" i="1" s="1"/>
  <c r="C88" i="6"/>
  <c r="F163" i="1" s="1" a="1"/>
  <c r="F163" i="1" s="1"/>
  <c r="C89" i="6"/>
  <c r="F162" i="1" s="1" a="1"/>
  <c r="F162" i="1" s="1"/>
  <c r="C90" i="6"/>
  <c r="F161" i="1" s="1" a="1"/>
  <c r="F161" i="1" s="1"/>
  <c r="C91" i="6"/>
  <c r="F160" i="1" s="1" a="1"/>
  <c r="F160" i="1" s="1"/>
  <c r="C92" i="6"/>
  <c r="F159" i="1" s="1" a="1"/>
  <c r="F159" i="1" s="1"/>
  <c r="C93" i="6"/>
  <c r="F158" i="1" s="1" a="1"/>
  <c r="F158" i="1" s="1"/>
  <c r="C94" i="6"/>
  <c r="F157" i="1" s="1" a="1"/>
  <c r="F157" i="1" s="1"/>
  <c r="C95" i="6"/>
  <c r="F156" i="1" s="1" a="1"/>
  <c r="F156" i="1" s="1"/>
  <c r="C96" i="6"/>
  <c r="F155" i="1" s="1" a="1"/>
  <c r="F155" i="1" s="1"/>
  <c r="C97" i="6"/>
  <c r="F154" i="1" s="1" a="1"/>
  <c r="F154" i="1" s="1"/>
  <c r="C98" i="6"/>
  <c r="F153" i="1" s="1" a="1"/>
  <c r="F153" i="1" s="1"/>
  <c r="C99" i="6"/>
  <c r="F152" i="1" s="1" a="1"/>
  <c r="F152" i="1" s="1"/>
  <c r="C100" i="6"/>
  <c r="F151" i="1" s="1" a="1"/>
  <c r="F151" i="1" s="1"/>
  <c r="C101" i="6"/>
  <c r="F150" i="1" s="1" a="1"/>
  <c r="F150" i="1" s="1"/>
  <c r="C102" i="6"/>
  <c r="F149" i="1" s="1" a="1"/>
  <c r="F149" i="1" s="1"/>
  <c r="C103" i="6"/>
  <c r="F148" i="1" s="1" a="1"/>
  <c r="F148" i="1" s="1"/>
  <c r="C104" i="6"/>
  <c r="F147" i="1" s="1" a="1"/>
  <c r="F147" i="1" s="1"/>
  <c r="C105" i="6"/>
  <c r="F146" i="1" s="1" a="1"/>
  <c r="F146" i="1" s="1"/>
  <c r="C106" i="6"/>
  <c r="F145" i="1" s="1" a="1"/>
  <c r="F145" i="1" s="1"/>
  <c r="C107" i="6"/>
  <c r="F144" i="1" s="1" a="1"/>
  <c r="F144" i="1" s="1"/>
  <c r="C108" i="6"/>
  <c r="F143" i="1" s="1" a="1"/>
  <c r="F143" i="1" s="1"/>
  <c r="C109" i="6"/>
  <c r="F142" i="1" s="1" a="1"/>
  <c r="F142" i="1" s="1"/>
  <c r="C110" i="6"/>
  <c r="F141" i="1" s="1" a="1"/>
  <c r="F141" i="1" s="1"/>
  <c r="C111" i="6"/>
  <c r="F140" i="1" s="1" a="1"/>
  <c r="F140" i="1" s="1"/>
  <c r="C112" i="6"/>
  <c r="F139" i="1" s="1" a="1"/>
  <c r="F139" i="1" s="1"/>
  <c r="C113" i="6"/>
  <c r="F138" i="1" s="1" a="1"/>
  <c r="F138" i="1" s="1"/>
  <c r="C114" i="6"/>
  <c r="F137" i="1" s="1" a="1"/>
  <c r="F137" i="1" s="1"/>
  <c r="C115" i="6"/>
  <c r="F136" i="1" s="1" a="1"/>
  <c r="F136" i="1" s="1"/>
  <c r="C116" i="6"/>
  <c r="F135" i="1" s="1" a="1"/>
  <c r="F135" i="1" s="1"/>
  <c r="C117" i="6"/>
  <c r="F134" i="1" s="1" a="1"/>
  <c r="F134" i="1" s="1"/>
  <c r="C118" i="6"/>
  <c r="F133" i="1" s="1" a="1"/>
  <c r="F133" i="1" s="1"/>
  <c r="C119" i="6"/>
  <c r="F132" i="1" s="1" a="1"/>
  <c r="F132" i="1" s="1"/>
  <c r="C120" i="6"/>
  <c r="F131" i="1" s="1" a="1"/>
  <c r="F131" i="1" s="1"/>
  <c r="C121" i="6"/>
  <c r="F130" i="1" s="1" a="1"/>
  <c r="F130" i="1" s="1"/>
  <c r="C122" i="6"/>
  <c r="F129" i="1" s="1" a="1"/>
  <c r="F129" i="1" s="1"/>
  <c r="C123" i="6"/>
  <c r="F128" i="1" s="1" a="1"/>
  <c r="F128" i="1" s="1"/>
  <c r="C124" i="6"/>
  <c r="F127" i="1" s="1" a="1"/>
  <c r="F127" i="1" s="1"/>
  <c r="C125" i="6"/>
  <c r="F126" i="1" s="1" a="1"/>
  <c r="F126" i="1" s="1"/>
  <c r="C126" i="6"/>
  <c r="F125" i="1" s="1" a="1"/>
  <c r="F125" i="1" s="1"/>
  <c r="C127" i="6"/>
  <c r="F124" i="1" s="1" a="1"/>
  <c r="F124" i="1" s="1"/>
  <c r="C128" i="6"/>
  <c r="F123" i="1" s="1" a="1"/>
  <c r="F123" i="1" s="1"/>
  <c r="C129" i="6"/>
  <c r="F122" i="1" s="1" a="1"/>
  <c r="F122" i="1" s="1"/>
  <c r="C130" i="6"/>
  <c r="F121" i="1" s="1" a="1"/>
  <c r="F121" i="1" s="1"/>
  <c r="C131" i="6"/>
  <c r="F120" i="1" s="1" a="1"/>
  <c r="F120" i="1" s="1"/>
  <c r="C132" i="6"/>
  <c r="F119" i="1" s="1" a="1"/>
  <c r="F119" i="1" s="1"/>
  <c r="C133" i="6"/>
  <c r="F118" i="1" s="1" a="1"/>
  <c r="F118" i="1" s="1"/>
  <c r="C134" i="6"/>
  <c r="F117" i="1" s="1" a="1"/>
  <c r="F117" i="1" s="1"/>
  <c r="C135" i="6"/>
  <c r="F116" i="1" s="1" a="1"/>
  <c r="F116" i="1" s="1"/>
  <c r="C136" i="6"/>
  <c r="F115" i="1" s="1" a="1"/>
  <c r="F115" i="1" s="1"/>
  <c r="C137" i="6"/>
  <c r="F114" i="1" s="1" a="1"/>
  <c r="F114" i="1" s="1"/>
  <c r="C138" i="6"/>
  <c r="F113" i="1" s="1" a="1"/>
  <c r="F113" i="1" s="1"/>
  <c r="C139" i="6"/>
  <c r="F112" i="1" s="1" a="1"/>
  <c r="F112" i="1" s="1"/>
  <c r="C140" i="6"/>
  <c r="F111" i="1" s="1" a="1"/>
  <c r="F111" i="1" s="1"/>
  <c r="C141" i="6"/>
  <c r="F110" i="1" s="1" a="1"/>
  <c r="F110" i="1" s="1"/>
  <c r="C142" i="6"/>
  <c r="F109" i="1" s="1" a="1"/>
  <c r="F109" i="1" s="1"/>
  <c r="C143" i="6"/>
  <c r="F108" i="1" s="1" a="1"/>
  <c r="F108" i="1" s="1"/>
  <c r="C144" i="6"/>
  <c r="F107" i="1" s="1" a="1"/>
  <c r="F107" i="1" s="1"/>
  <c r="C145" i="6"/>
  <c r="F106" i="1" s="1" a="1"/>
  <c r="F106" i="1" s="1"/>
  <c r="C146" i="6"/>
  <c r="F105" i="1" s="1" a="1"/>
  <c r="F105" i="1" s="1"/>
  <c r="C147" i="6"/>
  <c r="F104" i="1" s="1" a="1"/>
  <c r="F104" i="1" s="1"/>
  <c r="C148" i="6"/>
  <c r="F103" i="1" s="1" a="1"/>
  <c r="F103" i="1" s="1"/>
  <c r="C149" i="6"/>
  <c r="F102" i="1" s="1" a="1"/>
  <c r="F102" i="1" s="1"/>
  <c r="C150" i="6"/>
  <c r="F101" i="1" s="1" a="1"/>
  <c r="F101" i="1" s="1"/>
  <c r="C151" i="6"/>
  <c r="F100" i="1" s="1" a="1"/>
  <c r="F100" i="1" s="1"/>
  <c r="C152" i="6"/>
  <c r="F99" i="1" s="1" a="1"/>
  <c r="F99" i="1" s="1"/>
  <c r="C153" i="6"/>
  <c r="F98" i="1" s="1" a="1"/>
  <c r="F98" i="1" s="1"/>
  <c r="C154" i="6"/>
  <c r="F97" i="1" s="1" a="1"/>
  <c r="F97" i="1" s="1"/>
  <c r="C155" i="6"/>
  <c r="F96" i="1" s="1" a="1"/>
  <c r="F96" i="1" s="1"/>
  <c r="C156" i="6"/>
  <c r="F95" i="1" s="1" a="1"/>
  <c r="F95" i="1" s="1"/>
  <c r="C157" i="6"/>
  <c r="F94" i="1" s="1" a="1"/>
  <c r="F94" i="1" s="1"/>
  <c r="C158" i="6"/>
  <c r="F93" i="1" s="1" a="1"/>
  <c r="F93" i="1" s="1"/>
  <c r="C159" i="6"/>
  <c r="F92" i="1" s="1" a="1"/>
  <c r="F92" i="1" s="1"/>
  <c r="C160" i="6"/>
  <c r="F91" i="1" s="1" a="1"/>
  <c r="F91" i="1" s="1"/>
  <c r="C161" i="6"/>
  <c r="F90" i="1" s="1" a="1"/>
  <c r="F90" i="1" s="1"/>
  <c r="C162" i="6"/>
  <c r="F89" i="1" s="1" a="1"/>
  <c r="F89" i="1" s="1"/>
  <c r="C163" i="6"/>
  <c r="F88" i="1" s="1" a="1"/>
  <c r="F88" i="1" s="1"/>
  <c r="C164" i="6"/>
  <c r="F87" i="1" s="1" a="1"/>
  <c r="F87" i="1" s="1"/>
  <c r="C165" i="6"/>
  <c r="F86" i="1" s="1" a="1"/>
  <c r="F86" i="1" s="1"/>
  <c r="C166" i="6"/>
  <c r="F85" i="1" s="1" a="1"/>
  <c r="F85" i="1" s="1"/>
  <c r="C167" i="6"/>
  <c r="F84" i="1" s="1" a="1"/>
  <c r="F84" i="1" s="1"/>
  <c r="C168" i="6"/>
  <c r="F83" i="1" s="1" a="1"/>
  <c r="F83" i="1" s="1"/>
  <c r="C169" i="6"/>
  <c r="F82" i="1" s="1" a="1"/>
  <c r="F82" i="1" s="1"/>
  <c r="C170" i="6"/>
  <c r="F81" i="1" s="1" a="1"/>
  <c r="F81" i="1" s="1"/>
  <c r="C171" i="6"/>
  <c r="F80" i="1" s="1" a="1"/>
  <c r="F80" i="1" s="1"/>
  <c r="C172" i="6"/>
  <c r="F79" i="1" s="1" a="1"/>
  <c r="F79" i="1" s="1"/>
  <c r="C173" i="6"/>
  <c r="F78" i="1" s="1" a="1"/>
  <c r="F78" i="1" s="1"/>
  <c r="C174" i="6"/>
  <c r="F77" i="1" s="1" a="1"/>
  <c r="F77" i="1" s="1"/>
  <c r="C175" i="6"/>
  <c r="F76" i="1" s="1" a="1"/>
  <c r="F76" i="1" s="1"/>
  <c r="C176" i="6"/>
  <c r="F75" i="1" s="1" a="1"/>
  <c r="F75" i="1" s="1"/>
  <c r="C177" i="6"/>
  <c r="F74" i="1" s="1" a="1"/>
  <c r="F74" i="1" s="1"/>
  <c r="C178" i="6"/>
  <c r="F73" i="1" s="1" a="1"/>
  <c r="F73" i="1" s="1"/>
  <c r="C179" i="6"/>
  <c r="F72" i="1" s="1" a="1"/>
  <c r="F72" i="1" s="1"/>
  <c r="C180" i="6"/>
  <c r="F71" i="1" s="1" a="1"/>
  <c r="F71" i="1" s="1"/>
  <c r="C181" i="6"/>
  <c r="F70" i="1" s="1" a="1"/>
  <c r="F70" i="1" s="1"/>
  <c r="C182" i="6"/>
  <c r="F69" i="1" s="1" a="1"/>
  <c r="F69" i="1" s="1"/>
  <c r="C183" i="6"/>
  <c r="F68" i="1" s="1" a="1"/>
  <c r="F68" i="1" s="1"/>
  <c r="C184" i="6"/>
  <c r="F67" i="1" s="1" a="1"/>
  <c r="F67" i="1" s="1"/>
  <c r="C185" i="6"/>
  <c r="F66" i="1" s="1" a="1"/>
  <c r="F66" i="1" s="1"/>
  <c r="C186" i="6"/>
  <c r="F65" i="1" s="1" a="1"/>
  <c r="F65" i="1" s="1"/>
  <c r="C187" i="6"/>
  <c r="F64" i="1" s="1" a="1"/>
  <c r="F64" i="1" s="1"/>
  <c r="C188" i="6"/>
  <c r="F63" i="1" s="1" a="1"/>
  <c r="F63" i="1" s="1"/>
  <c r="C189" i="6"/>
  <c r="F62" i="1" s="1" a="1"/>
  <c r="F62" i="1" s="1"/>
  <c r="C190" i="6"/>
  <c r="F61" i="1" s="1" a="1"/>
  <c r="F61" i="1" s="1"/>
  <c r="C191" i="6"/>
  <c r="F60" i="1" s="1" a="1"/>
  <c r="F60" i="1" s="1"/>
  <c r="C192" i="6"/>
  <c r="F59" i="1" s="1" a="1"/>
  <c r="F59" i="1" s="1"/>
  <c r="C193" i="6"/>
  <c r="F58" i="1" s="1" a="1"/>
  <c r="F58" i="1" s="1"/>
  <c r="C194" i="6"/>
  <c r="F57" i="1" s="1" a="1"/>
  <c r="F57" i="1" s="1"/>
  <c r="C195" i="6"/>
  <c r="F56" i="1" s="1" a="1"/>
  <c r="F56" i="1" s="1"/>
  <c r="C196" i="6"/>
  <c r="F55" i="1" s="1" a="1"/>
  <c r="F55" i="1" s="1"/>
  <c r="C197" i="6"/>
  <c r="F54" i="1" s="1" a="1"/>
  <c r="F54" i="1" s="1"/>
  <c r="C198" i="6"/>
  <c r="F53" i="1" s="1" a="1"/>
  <c r="F53" i="1" s="1"/>
  <c r="C199" i="6"/>
  <c r="F52" i="1" s="1" a="1"/>
  <c r="F52" i="1" s="1"/>
  <c r="C200" i="6"/>
  <c r="F51" i="1" s="1" a="1"/>
  <c r="F51" i="1" s="1"/>
  <c r="C201" i="6"/>
  <c r="F50" i="1" s="1" a="1"/>
  <c r="F50" i="1" s="1"/>
  <c r="C202" i="6"/>
  <c r="F49" i="1" s="1" a="1"/>
  <c r="F49" i="1" s="1"/>
  <c r="C203" i="6"/>
  <c r="F48" i="1" s="1" a="1"/>
  <c r="F48" i="1" s="1"/>
  <c r="C204" i="6"/>
  <c r="F47" i="1" s="1" a="1"/>
  <c r="F47" i="1" s="1"/>
  <c r="C205" i="6"/>
  <c r="F46" i="1" s="1" a="1"/>
  <c r="F46" i="1" s="1"/>
  <c r="C206" i="6"/>
  <c r="F45" i="1" s="1" a="1"/>
  <c r="F45" i="1" s="1"/>
  <c r="C207" i="6"/>
  <c r="F44" i="1" s="1" a="1"/>
  <c r="F44" i="1" s="1"/>
  <c r="C208" i="6"/>
  <c r="F43" i="1" s="1" a="1"/>
  <c r="F43" i="1" s="1"/>
  <c r="C209" i="6"/>
  <c r="F42" i="1" s="1" a="1"/>
  <c r="F42" i="1" s="1"/>
  <c r="C210" i="6"/>
  <c r="F41" i="1" s="1" a="1"/>
  <c r="F41" i="1" s="1"/>
  <c r="C211" i="6"/>
  <c r="F40" i="1" s="1" a="1"/>
  <c r="F40" i="1" s="1"/>
  <c r="C212" i="6"/>
  <c r="F39" i="1" s="1" a="1"/>
  <c r="F39" i="1" s="1"/>
  <c r="C213" i="6"/>
  <c r="F38" i="1" s="1" a="1"/>
  <c r="F38" i="1" s="1"/>
  <c r="C214" i="6"/>
  <c r="F37" i="1" s="1" a="1"/>
  <c r="F37" i="1" s="1"/>
  <c r="C215" i="6"/>
  <c r="F36" i="1" s="1" a="1"/>
  <c r="F36" i="1" s="1"/>
  <c r="C216" i="6"/>
  <c r="F35" i="1" s="1" a="1"/>
  <c r="F35" i="1" s="1"/>
  <c r="C217" i="6"/>
  <c r="F34" i="1" s="1" a="1"/>
  <c r="F34" i="1" s="1"/>
  <c r="C218" i="6"/>
  <c r="F33" i="1" s="1" a="1"/>
  <c r="F33" i="1" s="1"/>
  <c r="C219" i="6"/>
  <c r="F32" i="1" s="1" a="1"/>
  <c r="F32" i="1" s="1"/>
  <c r="C220" i="6"/>
  <c r="F31" i="1" s="1" a="1"/>
  <c r="F31" i="1" s="1"/>
  <c r="C221" i="6"/>
  <c r="F30" i="1" s="1" a="1"/>
  <c r="F30" i="1" s="1"/>
  <c r="C222" i="6"/>
  <c r="F29" i="1" s="1" a="1"/>
  <c r="F29" i="1" s="1"/>
  <c r="C223" i="6"/>
  <c r="F28" i="1" s="1" a="1"/>
  <c r="F28" i="1" s="1"/>
  <c r="C224" i="6"/>
  <c r="F27" i="1" s="1" a="1"/>
  <c r="F27" i="1" s="1"/>
  <c r="C225" i="6"/>
  <c r="F26" i="1" s="1" a="1"/>
  <c r="F26" i="1" s="1"/>
  <c r="C226" i="6"/>
  <c r="F25" i="1" s="1" a="1"/>
  <c r="F25" i="1" s="1"/>
  <c r="C227" i="6"/>
  <c r="F24" i="1" s="1" a="1"/>
  <c r="F24" i="1" s="1"/>
  <c r="C228" i="6"/>
  <c r="F23" i="1" s="1" a="1"/>
  <c r="F23" i="1" s="1"/>
  <c r="C229" i="6"/>
  <c r="F22" i="1" s="1" a="1"/>
  <c r="F22" i="1" s="1"/>
  <c r="C230" i="6"/>
  <c r="F21" i="1" s="1" a="1"/>
  <c r="F21" i="1" s="1"/>
  <c r="C231" i="6"/>
  <c r="F20" i="1" s="1" a="1"/>
  <c r="F20" i="1" s="1"/>
  <c r="C232" i="6"/>
  <c r="F19" i="1" s="1" a="1"/>
  <c r="F19" i="1" s="1"/>
  <c r="C233" i="6"/>
  <c r="F18" i="1" s="1" a="1"/>
  <c r="F18" i="1" s="1"/>
  <c r="C234" i="6"/>
  <c r="F17" i="1" s="1" a="1"/>
  <c r="F17" i="1" s="1"/>
  <c r="C235" i="6"/>
  <c r="F16" i="1" s="1" a="1"/>
  <c r="F16" i="1" s="1"/>
  <c r="C236" i="6"/>
  <c r="F15" i="1" s="1" a="1"/>
  <c r="F15" i="1" s="1"/>
  <c r="C237" i="6"/>
  <c r="F14" i="1" s="1" a="1"/>
  <c r="F14" i="1" s="1"/>
  <c r="C238" i="6"/>
  <c r="F13" i="1" s="1" a="1"/>
  <c r="F13" i="1" s="1"/>
  <c r="C239" i="6"/>
  <c r="F12" i="1" s="1" a="1"/>
  <c r="F12" i="1" s="1"/>
  <c r="C240" i="6"/>
  <c r="F11" i="1" s="1" a="1"/>
  <c r="F11" i="1" s="1"/>
  <c r="C241" i="6"/>
  <c r="F10" i="1" s="1" a="1"/>
  <c r="F10" i="1" s="1"/>
  <c r="C242" i="6"/>
  <c r="F9" i="1" s="1" a="1"/>
  <c r="F9" i="1" s="1"/>
  <c r="C243" i="6"/>
  <c r="F8" i="1" s="1" a="1"/>
  <c r="F8" i="1" s="1"/>
  <c r="C244" i="6"/>
  <c r="F7" i="1" s="1" a="1"/>
  <c r="F7" i="1" s="1"/>
  <c r="C245" i="6"/>
  <c r="F6" i="1" s="1" a="1"/>
  <c r="F6" i="1" s="1"/>
  <c r="C246" i="6"/>
  <c r="F5" i="1" s="1" a="1"/>
  <c r="F5" i="1" s="1"/>
  <c r="C247" i="6"/>
  <c r="F4" i="1" s="1" a="1"/>
  <c r="F4" i="1" s="1"/>
  <c r="C248" i="6"/>
  <c r="F3" i="1" s="1" a="1"/>
  <c r="F3" i="1" s="1"/>
  <c r="C3" i="5"/>
  <c r="C4" i="5"/>
  <c r="E247" i="1" s="1" a="1"/>
  <c r="E247" i="1" s="1"/>
  <c r="C5" i="5"/>
  <c r="E246" i="1" s="1" a="1"/>
  <c r="E246" i="1" s="1"/>
  <c r="C6" i="5"/>
  <c r="E245" i="1" s="1" a="1"/>
  <c r="E245" i="1" s="1"/>
  <c r="C7" i="5"/>
  <c r="E244" i="1" s="1" a="1"/>
  <c r="E244" i="1" s="1"/>
  <c r="C8" i="5"/>
  <c r="E243" i="1" s="1" a="1"/>
  <c r="E243" i="1" s="1"/>
  <c r="C9" i="5"/>
  <c r="E242" i="1" s="1" a="1"/>
  <c r="E242" i="1" s="1"/>
  <c r="C10" i="5"/>
  <c r="E241" i="1" s="1" a="1"/>
  <c r="E241" i="1" s="1"/>
  <c r="C11" i="5"/>
  <c r="E240" i="1" s="1" a="1"/>
  <c r="E240" i="1" s="1"/>
  <c r="C12" i="5"/>
  <c r="E239" i="1" s="1" a="1"/>
  <c r="E239" i="1" s="1"/>
  <c r="C13" i="5"/>
  <c r="E238" i="1" s="1" a="1"/>
  <c r="E238" i="1" s="1"/>
  <c r="C14" i="5"/>
  <c r="E237" i="1" s="1" a="1"/>
  <c r="E237" i="1" s="1"/>
  <c r="C15" i="5"/>
  <c r="E236" i="1" s="1" a="1"/>
  <c r="E236" i="1" s="1"/>
  <c r="C16" i="5"/>
  <c r="E235" i="1" s="1" a="1"/>
  <c r="E235" i="1" s="1"/>
  <c r="C17" i="5"/>
  <c r="E234" i="1" s="1" a="1"/>
  <c r="E234" i="1" s="1"/>
  <c r="C18" i="5"/>
  <c r="E233" i="1" s="1" a="1"/>
  <c r="E233" i="1" s="1"/>
  <c r="C19" i="5"/>
  <c r="E232" i="1" s="1" a="1"/>
  <c r="E232" i="1" s="1"/>
  <c r="C20" i="5"/>
  <c r="E231" i="1" s="1" a="1"/>
  <c r="E231" i="1" s="1"/>
  <c r="C21" i="5"/>
  <c r="E230" i="1" s="1" a="1"/>
  <c r="E230" i="1" s="1"/>
  <c r="C22" i="5"/>
  <c r="E229" i="1" s="1" a="1"/>
  <c r="E229" i="1" s="1"/>
  <c r="C23" i="5"/>
  <c r="E228" i="1" s="1" a="1"/>
  <c r="E228" i="1" s="1"/>
  <c r="C24" i="5"/>
  <c r="E227" i="1" s="1" a="1"/>
  <c r="E227" i="1" s="1"/>
  <c r="C25" i="5"/>
  <c r="E226" i="1" s="1" a="1"/>
  <c r="E226" i="1" s="1"/>
  <c r="C26" i="5"/>
  <c r="E225" i="1" s="1" a="1"/>
  <c r="E225" i="1" s="1"/>
  <c r="C27" i="5"/>
  <c r="E224" i="1" s="1" a="1"/>
  <c r="E224" i="1" s="1"/>
  <c r="C28" i="5"/>
  <c r="E223" i="1" s="1" a="1"/>
  <c r="E223" i="1" s="1"/>
  <c r="C29" i="5"/>
  <c r="E222" i="1" s="1" a="1"/>
  <c r="E222" i="1" s="1"/>
  <c r="C30" i="5"/>
  <c r="E221" i="1" s="1" a="1"/>
  <c r="E221" i="1" s="1"/>
  <c r="C31" i="5"/>
  <c r="E220" i="1" s="1" a="1"/>
  <c r="E220" i="1" s="1"/>
  <c r="C32" i="5"/>
  <c r="E219" i="1" s="1" a="1"/>
  <c r="E219" i="1" s="1"/>
  <c r="C33" i="5"/>
  <c r="E218" i="1" s="1" a="1"/>
  <c r="E218" i="1" s="1"/>
  <c r="C34" i="5"/>
  <c r="E217" i="1" s="1" a="1"/>
  <c r="E217" i="1" s="1"/>
  <c r="C35" i="5"/>
  <c r="E216" i="1" s="1" a="1"/>
  <c r="E216" i="1" s="1"/>
  <c r="C36" i="5"/>
  <c r="E215" i="1" s="1" a="1"/>
  <c r="E215" i="1" s="1"/>
  <c r="C37" i="5"/>
  <c r="E214" i="1" s="1" a="1"/>
  <c r="E214" i="1" s="1"/>
  <c r="C38" i="5"/>
  <c r="E213" i="1" s="1" a="1"/>
  <c r="E213" i="1" s="1"/>
  <c r="C39" i="5"/>
  <c r="E212" i="1" s="1" a="1"/>
  <c r="E212" i="1" s="1"/>
  <c r="C40" i="5"/>
  <c r="E211" i="1" s="1" a="1"/>
  <c r="E211" i="1" s="1"/>
  <c r="C41" i="5"/>
  <c r="E210" i="1" s="1" a="1"/>
  <c r="E210" i="1" s="1"/>
  <c r="C42" i="5"/>
  <c r="E209" i="1" s="1" a="1"/>
  <c r="E209" i="1" s="1"/>
  <c r="C43" i="5"/>
  <c r="E208" i="1" s="1" a="1"/>
  <c r="E208" i="1" s="1"/>
  <c r="C44" i="5"/>
  <c r="E207" i="1" s="1" a="1"/>
  <c r="E207" i="1" s="1"/>
  <c r="C45" i="5"/>
  <c r="E206" i="1" s="1" a="1"/>
  <c r="E206" i="1" s="1"/>
  <c r="C46" i="5"/>
  <c r="E205" i="1" s="1" a="1"/>
  <c r="E205" i="1" s="1"/>
  <c r="C47" i="5"/>
  <c r="E204" i="1" s="1" a="1"/>
  <c r="E204" i="1" s="1"/>
  <c r="C48" i="5"/>
  <c r="E203" i="1" s="1" a="1"/>
  <c r="E203" i="1" s="1"/>
  <c r="C49" i="5"/>
  <c r="E202" i="1" s="1" a="1"/>
  <c r="E202" i="1" s="1"/>
  <c r="C50" i="5"/>
  <c r="E201" i="1" s="1" a="1"/>
  <c r="E201" i="1" s="1"/>
  <c r="C51" i="5"/>
  <c r="E200" i="1" s="1" a="1"/>
  <c r="E200" i="1" s="1"/>
  <c r="C52" i="5"/>
  <c r="E199" i="1" s="1" a="1"/>
  <c r="E199" i="1" s="1"/>
  <c r="C53" i="5"/>
  <c r="E198" i="1" s="1" a="1"/>
  <c r="E198" i="1" s="1"/>
  <c r="C54" i="5"/>
  <c r="E197" i="1" s="1" a="1"/>
  <c r="E197" i="1" s="1"/>
  <c r="C55" i="5"/>
  <c r="E196" i="1" s="1" a="1"/>
  <c r="E196" i="1" s="1"/>
  <c r="C56" i="5"/>
  <c r="E195" i="1" s="1" a="1"/>
  <c r="E195" i="1" s="1"/>
  <c r="C57" i="5"/>
  <c r="E194" i="1" s="1" a="1"/>
  <c r="E194" i="1" s="1"/>
  <c r="C58" i="5"/>
  <c r="E193" i="1" s="1" a="1"/>
  <c r="E193" i="1" s="1"/>
  <c r="C59" i="5"/>
  <c r="E192" i="1" s="1" a="1"/>
  <c r="E192" i="1" s="1"/>
  <c r="C60" i="5"/>
  <c r="E191" i="1" s="1" a="1"/>
  <c r="E191" i="1" s="1"/>
  <c r="C61" i="5"/>
  <c r="E190" i="1" s="1" a="1"/>
  <c r="E190" i="1" s="1"/>
  <c r="C62" i="5"/>
  <c r="E189" i="1" s="1" a="1"/>
  <c r="E189" i="1" s="1"/>
  <c r="C63" i="5"/>
  <c r="E188" i="1" s="1" a="1"/>
  <c r="E188" i="1" s="1"/>
  <c r="C64" i="5"/>
  <c r="E187" i="1" s="1" a="1"/>
  <c r="E187" i="1" s="1"/>
  <c r="C65" i="5"/>
  <c r="E186" i="1" s="1" a="1"/>
  <c r="E186" i="1" s="1"/>
  <c r="C66" i="5"/>
  <c r="E185" i="1" s="1" a="1"/>
  <c r="E185" i="1" s="1"/>
  <c r="C67" i="5"/>
  <c r="E184" i="1" s="1" a="1"/>
  <c r="E184" i="1" s="1"/>
  <c r="C68" i="5"/>
  <c r="E183" i="1" s="1" a="1"/>
  <c r="E183" i="1" s="1"/>
  <c r="C69" i="5"/>
  <c r="E182" i="1" s="1" a="1"/>
  <c r="E182" i="1" s="1"/>
  <c r="C70" i="5"/>
  <c r="E181" i="1" s="1" a="1"/>
  <c r="E181" i="1" s="1"/>
  <c r="C71" i="5"/>
  <c r="E180" i="1" s="1" a="1"/>
  <c r="E180" i="1" s="1"/>
  <c r="C72" i="5"/>
  <c r="E179" i="1" s="1" a="1"/>
  <c r="E179" i="1" s="1"/>
  <c r="C73" i="5"/>
  <c r="E178" i="1" s="1" a="1"/>
  <c r="E178" i="1" s="1"/>
  <c r="C74" i="5"/>
  <c r="E177" i="1" s="1" a="1"/>
  <c r="E177" i="1" s="1"/>
  <c r="C75" i="5"/>
  <c r="E176" i="1" s="1" a="1"/>
  <c r="E176" i="1" s="1"/>
  <c r="C76" i="5"/>
  <c r="E175" i="1" s="1" a="1"/>
  <c r="E175" i="1" s="1"/>
  <c r="C77" i="5"/>
  <c r="E174" i="1" s="1" a="1"/>
  <c r="E174" i="1" s="1"/>
  <c r="C78" i="5"/>
  <c r="E173" i="1" s="1" a="1"/>
  <c r="E173" i="1" s="1"/>
  <c r="C79" i="5"/>
  <c r="E172" i="1" s="1" a="1"/>
  <c r="E172" i="1" s="1"/>
  <c r="C80" i="5"/>
  <c r="E171" i="1" s="1" a="1"/>
  <c r="E171" i="1" s="1"/>
  <c r="C81" i="5"/>
  <c r="E170" i="1" s="1" a="1"/>
  <c r="E170" i="1" s="1"/>
  <c r="C82" i="5"/>
  <c r="E169" i="1" s="1" a="1"/>
  <c r="E169" i="1" s="1"/>
  <c r="C83" i="5"/>
  <c r="E168" i="1" s="1" a="1"/>
  <c r="E168" i="1" s="1"/>
  <c r="C84" i="5"/>
  <c r="E167" i="1" s="1" a="1"/>
  <c r="E167" i="1" s="1"/>
  <c r="C85" i="5"/>
  <c r="E166" i="1" s="1" a="1"/>
  <c r="E166" i="1" s="1"/>
  <c r="C86" i="5"/>
  <c r="E165" i="1" s="1" a="1"/>
  <c r="E165" i="1" s="1"/>
  <c r="C87" i="5"/>
  <c r="E164" i="1" s="1" a="1"/>
  <c r="E164" i="1" s="1"/>
  <c r="C88" i="5"/>
  <c r="E163" i="1" s="1" a="1"/>
  <c r="E163" i="1" s="1"/>
  <c r="C89" i="5"/>
  <c r="E162" i="1" s="1" a="1"/>
  <c r="E162" i="1" s="1"/>
  <c r="C90" i="5"/>
  <c r="E161" i="1" s="1" a="1"/>
  <c r="E161" i="1" s="1"/>
  <c r="C91" i="5"/>
  <c r="E160" i="1" s="1" a="1"/>
  <c r="E160" i="1" s="1"/>
  <c r="C92" i="5"/>
  <c r="E159" i="1" s="1" a="1"/>
  <c r="E159" i="1" s="1"/>
  <c r="C93" i="5"/>
  <c r="E158" i="1" s="1" a="1"/>
  <c r="E158" i="1" s="1"/>
  <c r="C94" i="5"/>
  <c r="E157" i="1" s="1" a="1"/>
  <c r="E157" i="1" s="1"/>
  <c r="C95" i="5"/>
  <c r="E156" i="1" s="1" a="1"/>
  <c r="E156" i="1" s="1"/>
  <c r="C96" i="5"/>
  <c r="E155" i="1" s="1" a="1"/>
  <c r="E155" i="1" s="1"/>
  <c r="C97" i="5"/>
  <c r="E154" i="1" s="1" a="1"/>
  <c r="E154" i="1" s="1"/>
  <c r="C98" i="5"/>
  <c r="E153" i="1" s="1" a="1"/>
  <c r="E153" i="1" s="1"/>
  <c r="C99" i="5"/>
  <c r="E152" i="1" s="1" a="1"/>
  <c r="E152" i="1" s="1"/>
  <c r="C100" i="5"/>
  <c r="E151" i="1" s="1" a="1"/>
  <c r="E151" i="1" s="1"/>
  <c r="C101" i="5"/>
  <c r="E150" i="1" s="1" a="1"/>
  <c r="E150" i="1" s="1"/>
  <c r="C102" i="5"/>
  <c r="E149" i="1" s="1" a="1"/>
  <c r="E149" i="1" s="1"/>
  <c r="C103" i="5"/>
  <c r="E148" i="1" s="1" a="1"/>
  <c r="E148" i="1" s="1"/>
  <c r="C104" i="5"/>
  <c r="E147" i="1" s="1" a="1"/>
  <c r="E147" i="1" s="1"/>
  <c r="C105" i="5"/>
  <c r="E146" i="1" s="1" a="1"/>
  <c r="E146" i="1" s="1"/>
  <c r="C106" i="5"/>
  <c r="E145" i="1" s="1" a="1"/>
  <c r="E145" i="1" s="1"/>
  <c r="C107" i="5"/>
  <c r="E144" i="1" s="1" a="1"/>
  <c r="E144" i="1" s="1"/>
  <c r="C108" i="5"/>
  <c r="E143" i="1" s="1" a="1"/>
  <c r="E143" i="1" s="1"/>
  <c r="C109" i="5"/>
  <c r="E142" i="1" s="1" a="1"/>
  <c r="E142" i="1" s="1"/>
  <c r="C110" i="5"/>
  <c r="E141" i="1" s="1" a="1"/>
  <c r="E141" i="1" s="1"/>
  <c r="C111" i="5"/>
  <c r="E140" i="1" s="1" a="1"/>
  <c r="E140" i="1" s="1"/>
  <c r="C112" i="5"/>
  <c r="E139" i="1" s="1" a="1"/>
  <c r="E139" i="1" s="1"/>
  <c r="C113" i="5"/>
  <c r="E138" i="1" s="1" a="1"/>
  <c r="E138" i="1" s="1"/>
  <c r="C114" i="5"/>
  <c r="E137" i="1" s="1" a="1"/>
  <c r="E137" i="1" s="1"/>
  <c r="C115" i="5"/>
  <c r="E136" i="1" s="1" a="1"/>
  <c r="E136" i="1" s="1"/>
  <c r="C116" i="5"/>
  <c r="E135" i="1" s="1" a="1"/>
  <c r="E135" i="1" s="1"/>
  <c r="C117" i="5"/>
  <c r="E134" i="1" s="1" a="1"/>
  <c r="E134" i="1" s="1"/>
  <c r="C118" i="5"/>
  <c r="E133" i="1" s="1" a="1"/>
  <c r="E133" i="1" s="1"/>
  <c r="C119" i="5"/>
  <c r="E132" i="1" s="1" a="1"/>
  <c r="E132" i="1" s="1"/>
  <c r="C120" i="5"/>
  <c r="E131" i="1" s="1" a="1"/>
  <c r="E131" i="1" s="1"/>
  <c r="C121" i="5"/>
  <c r="E130" i="1" s="1" a="1"/>
  <c r="E130" i="1" s="1"/>
  <c r="C122" i="5"/>
  <c r="E129" i="1" s="1" a="1"/>
  <c r="E129" i="1" s="1"/>
  <c r="C123" i="5"/>
  <c r="E128" i="1" s="1" a="1"/>
  <c r="E128" i="1" s="1"/>
  <c r="C124" i="5"/>
  <c r="E127" i="1" s="1" a="1"/>
  <c r="E127" i="1" s="1"/>
  <c r="C125" i="5"/>
  <c r="E126" i="1" s="1" a="1"/>
  <c r="E126" i="1" s="1"/>
  <c r="C126" i="5"/>
  <c r="E125" i="1" s="1" a="1"/>
  <c r="E125" i="1" s="1"/>
  <c r="C127" i="5"/>
  <c r="E124" i="1" s="1" a="1"/>
  <c r="E124" i="1" s="1"/>
  <c r="C128" i="5"/>
  <c r="E123" i="1" s="1" a="1"/>
  <c r="E123" i="1" s="1"/>
  <c r="C129" i="5"/>
  <c r="E122" i="1" s="1" a="1"/>
  <c r="E122" i="1" s="1"/>
  <c r="C130" i="5"/>
  <c r="E121" i="1" s="1" a="1"/>
  <c r="E121" i="1" s="1"/>
  <c r="C131" i="5"/>
  <c r="E120" i="1" s="1" a="1"/>
  <c r="E120" i="1" s="1"/>
  <c r="C132" i="5"/>
  <c r="E119" i="1" s="1" a="1"/>
  <c r="E119" i="1" s="1"/>
  <c r="C133" i="5"/>
  <c r="E118" i="1" s="1" a="1"/>
  <c r="E118" i="1" s="1"/>
  <c r="C134" i="5"/>
  <c r="E117" i="1" s="1" a="1"/>
  <c r="E117" i="1" s="1"/>
  <c r="C135" i="5"/>
  <c r="E116" i="1" s="1" a="1"/>
  <c r="E116" i="1" s="1"/>
  <c r="C136" i="5"/>
  <c r="E115" i="1" s="1" a="1"/>
  <c r="E115" i="1" s="1"/>
  <c r="C137" i="5"/>
  <c r="E114" i="1" s="1" a="1"/>
  <c r="E114" i="1" s="1"/>
  <c r="C138" i="5"/>
  <c r="E113" i="1" s="1" a="1"/>
  <c r="E113" i="1" s="1"/>
  <c r="C139" i="5"/>
  <c r="E112" i="1" s="1" a="1"/>
  <c r="E112" i="1" s="1"/>
  <c r="C140" i="5"/>
  <c r="E111" i="1" s="1" a="1"/>
  <c r="E111" i="1" s="1"/>
  <c r="C141" i="5"/>
  <c r="E110" i="1" s="1" a="1"/>
  <c r="E110" i="1" s="1"/>
  <c r="C142" i="5"/>
  <c r="E109" i="1" s="1" a="1"/>
  <c r="E109" i="1" s="1"/>
  <c r="C143" i="5"/>
  <c r="E108" i="1" s="1" a="1"/>
  <c r="E108" i="1" s="1"/>
  <c r="C144" i="5"/>
  <c r="E107" i="1" s="1" a="1"/>
  <c r="E107" i="1" s="1"/>
  <c r="C145" i="5"/>
  <c r="E106" i="1" s="1" a="1"/>
  <c r="E106" i="1" s="1"/>
  <c r="C146" i="5"/>
  <c r="E105" i="1" s="1" a="1"/>
  <c r="E105" i="1" s="1"/>
  <c r="C147" i="5"/>
  <c r="E104" i="1" s="1" a="1"/>
  <c r="E104" i="1" s="1"/>
  <c r="C148" i="5"/>
  <c r="E103" i="1" s="1" a="1"/>
  <c r="E103" i="1" s="1"/>
  <c r="C149" i="5"/>
  <c r="E102" i="1" s="1" a="1"/>
  <c r="E102" i="1" s="1"/>
  <c r="C150" i="5"/>
  <c r="E101" i="1" s="1" a="1"/>
  <c r="E101" i="1" s="1"/>
  <c r="C151" i="5"/>
  <c r="E100" i="1" s="1" a="1"/>
  <c r="E100" i="1" s="1"/>
  <c r="C152" i="5"/>
  <c r="E99" i="1" s="1" a="1"/>
  <c r="E99" i="1" s="1"/>
  <c r="C153" i="5"/>
  <c r="E98" i="1" s="1" a="1"/>
  <c r="E98" i="1" s="1"/>
  <c r="C154" i="5"/>
  <c r="E97" i="1" s="1" a="1"/>
  <c r="E97" i="1" s="1"/>
  <c r="C155" i="5"/>
  <c r="E96" i="1" s="1" a="1"/>
  <c r="E96" i="1" s="1"/>
  <c r="C156" i="5"/>
  <c r="E95" i="1" s="1" a="1"/>
  <c r="E95" i="1" s="1"/>
  <c r="C157" i="5"/>
  <c r="E94" i="1" s="1" a="1"/>
  <c r="E94" i="1" s="1"/>
  <c r="C158" i="5"/>
  <c r="E93" i="1" s="1" a="1"/>
  <c r="E93" i="1" s="1"/>
  <c r="C159" i="5"/>
  <c r="E92" i="1" s="1" a="1"/>
  <c r="E92" i="1" s="1"/>
  <c r="C160" i="5"/>
  <c r="E91" i="1" s="1" a="1"/>
  <c r="E91" i="1" s="1"/>
  <c r="C161" i="5"/>
  <c r="E90" i="1" s="1" a="1"/>
  <c r="E90" i="1" s="1"/>
  <c r="C162" i="5"/>
  <c r="E89" i="1" s="1" a="1"/>
  <c r="E89" i="1" s="1"/>
  <c r="C163" i="5"/>
  <c r="E88" i="1" s="1" a="1"/>
  <c r="E88" i="1" s="1"/>
  <c r="C164" i="5"/>
  <c r="E87" i="1" s="1" a="1"/>
  <c r="E87" i="1" s="1"/>
  <c r="C165" i="5"/>
  <c r="E86" i="1" s="1" a="1"/>
  <c r="E86" i="1" s="1"/>
  <c r="C166" i="5"/>
  <c r="E85" i="1" s="1" a="1"/>
  <c r="E85" i="1" s="1"/>
  <c r="C167" i="5"/>
  <c r="E84" i="1" s="1" a="1"/>
  <c r="E84" i="1" s="1"/>
  <c r="C168" i="5"/>
  <c r="E83" i="1" s="1" a="1"/>
  <c r="E83" i="1" s="1"/>
  <c r="C169" i="5"/>
  <c r="E82" i="1" s="1" a="1"/>
  <c r="E82" i="1" s="1"/>
  <c r="C170" i="5"/>
  <c r="E81" i="1" s="1" a="1"/>
  <c r="E81" i="1" s="1"/>
  <c r="C171" i="5"/>
  <c r="E80" i="1" s="1" a="1"/>
  <c r="E80" i="1" s="1"/>
  <c r="C172" i="5"/>
  <c r="E79" i="1" s="1" a="1"/>
  <c r="E79" i="1" s="1"/>
  <c r="C173" i="5"/>
  <c r="E78" i="1" s="1" a="1"/>
  <c r="E78" i="1" s="1"/>
  <c r="C174" i="5"/>
  <c r="E77" i="1" s="1" a="1"/>
  <c r="E77" i="1" s="1"/>
  <c r="C175" i="5"/>
  <c r="E76" i="1" s="1" a="1"/>
  <c r="E76" i="1" s="1"/>
  <c r="C176" i="5"/>
  <c r="E75" i="1" s="1" a="1"/>
  <c r="E75" i="1" s="1"/>
  <c r="C177" i="5"/>
  <c r="E74" i="1" s="1" a="1"/>
  <c r="E74" i="1" s="1"/>
  <c r="C178" i="5"/>
  <c r="E73" i="1" s="1" a="1"/>
  <c r="E73" i="1" s="1"/>
  <c r="C179" i="5"/>
  <c r="E72" i="1" s="1" a="1"/>
  <c r="E72" i="1" s="1"/>
  <c r="C180" i="5"/>
  <c r="E71" i="1" s="1" a="1"/>
  <c r="E71" i="1" s="1"/>
  <c r="C181" i="5"/>
  <c r="E70" i="1" s="1" a="1"/>
  <c r="E70" i="1" s="1"/>
  <c r="C182" i="5"/>
  <c r="E69" i="1" s="1" a="1"/>
  <c r="E69" i="1" s="1"/>
  <c r="C183" i="5"/>
  <c r="E68" i="1" s="1" a="1"/>
  <c r="E68" i="1" s="1"/>
  <c r="C184" i="5"/>
  <c r="E67" i="1" s="1" a="1"/>
  <c r="E67" i="1" s="1"/>
  <c r="C185" i="5"/>
  <c r="E66" i="1" s="1" a="1"/>
  <c r="E66" i="1" s="1"/>
  <c r="C186" i="5"/>
  <c r="E65" i="1" s="1" a="1"/>
  <c r="E65" i="1" s="1"/>
  <c r="C187" i="5"/>
  <c r="E64" i="1" s="1" a="1"/>
  <c r="E64" i="1" s="1"/>
  <c r="C188" i="5"/>
  <c r="E63" i="1" s="1" a="1"/>
  <c r="E63" i="1" s="1"/>
  <c r="C189" i="5"/>
  <c r="E62" i="1" s="1" a="1"/>
  <c r="E62" i="1" s="1"/>
  <c r="C190" i="5"/>
  <c r="E61" i="1" s="1" a="1"/>
  <c r="E61" i="1" s="1"/>
  <c r="C191" i="5"/>
  <c r="E60" i="1" s="1" a="1"/>
  <c r="E60" i="1" s="1"/>
  <c r="C192" i="5"/>
  <c r="E59" i="1" s="1" a="1"/>
  <c r="E59" i="1" s="1"/>
  <c r="C193" i="5"/>
  <c r="E58" i="1" s="1" a="1"/>
  <c r="E58" i="1" s="1"/>
  <c r="C194" i="5"/>
  <c r="E57" i="1" s="1" a="1"/>
  <c r="E57" i="1" s="1"/>
  <c r="C195" i="5"/>
  <c r="E56" i="1" s="1" a="1"/>
  <c r="E56" i="1" s="1"/>
  <c r="C196" i="5"/>
  <c r="E55" i="1" s="1" a="1"/>
  <c r="E55" i="1" s="1"/>
  <c r="C197" i="5"/>
  <c r="E54" i="1" s="1" a="1"/>
  <c r="E54" i="1" s="1"/>
  <c r="C198" i="5"/>
  <c r="E53" i="1" s="1" a="1"/>
  <c r="E53" i="1" s="1"/>
  <c r="C199" i="5"/>
  <c r="E52" i="1" s="1" a="1"/>
  <c r="E52" i="1" s="1"/>
  <c r="C200" i="5"/>
  <c r="E51" i="1" s="1" a="1"/>
  <c r="E51" i="1" s="1"/>
  <c r="C201" i="5"/>
  <c r="E50" i="1" s="1" a="1"/>
  <c r="E50" i="1" s="1"/>
  <c r="C202" i="5"/>
  <c r="E49" i="1" s="1" a="1"/>
  <c r="E49" i="1" s="1"/>
  <c r="C203" i="5"/>
  <c r="E48" i="1" s="1" a="1"/>
  <c r="E48" i="1" s="1"/>
  <c r="C204" i="5"/>
  <c r="E47" i="1" s="1" a="1"/>
  <c r="E47" i="1" s="1"/>
  <c r="C205" i="5"/>
  <c r="E46" i="1" s="1" a="1"/>
  <c r="E46" i="1" s="1"/>
  <c r="C206" i="5"/>
  <c r="E45" i="1" s="1" a="1"/>
  <c r="E45" i="1" s="1"/>
  <c r="C207" i="5"/>
  <c r="E44" i="1" s="1" a="1"/>
  <c r="E44" i="1" s="1"/>
  <c r="C208" i="5"/>
  <c r="E43" i="1" s="1" a="1"/>
  <c r="E43" i="1" s="1"/>
  <c r="C209" i="5"/>
  <c r="E42" i="1" s="1" a="1"/>
  <c r="E42" i="1" s="1"/>
  <c r="C210" i="5"/>
  <c r="E41" i="1" s="1" a="1"/>
  <c r="E41" i="1" s="1"/>
  <c r="C211" i="5"/>
  <c r="E40" i="1" s="1" a="1"/>
  <c r="E40" i="1" s="1"/>
  <c r="C212" i="5"/>
  <c r="E39" i="1" s="1" a="1"/>
  <c r="E39" i="1" s="1"/>
  <c r="C213" i="5"/>
  <c r="E38" i="1" s="1" a="1"/>
  <c r="E38" i="1" s="1"/>
  <c r="C214" i="5"/>
  <c r="E37" i="1" s="1" a="1"/>
  <c r="E37" i="1" s="1"/>
  <c r="C215" i="5"/>
  <c r="E36" i="1" s="1" a="1"/>
  <c r="E36" i="1" s="1"/>
  <c r="C216" i="5"/>
  <c r="E35" i="1" s="1" a="1"/>
  <c r="E35" i="1" s="1"/>
  <c r="C217" i="5"/>
  <c r="E34" i="1" s="1" a="1"/>
  <c r="E34" i="1" s="1"/>
  <c r="C218" i="5"/>
  <c r="E33" i="1" s="1" a="1"/>
  <c r="E33" i="1" s="1"/>
  <c r="C219" i="5"/>
  <c r="E32" i="1" s="1" a="1"/>
  <c r="E32" i="1" s="1"/>
  <c r="C220" i="5"/>
  <c r="E31" i="1" s="1" a="1"/>
  <c r="E31" i="1" s="1"/>
  <c r="C221" i="5"/>
  <c r="E30" i="1" s="1" a="1"/>
  <c r="E30" i="1" s="1"/>
  <c r="C222" i="5"/>
  <c r="E29" i="1" s="1" a="1"/>
  <c r="E29" i="1" s="1"/>
  <c r="C223" i="5"/>
  <c r="E28" i="1" s="1" a="1"/>
  <c r="E28" i="1" s="1"/>
  <c r="C224" i="5"/>
  <c r="E27" i="1" s="1" a="1"/>
  <c r="E27" i="1" s="1"/>
  <c r="C225" i="5"/>
  <c r="E26" i="1" s="1" a="1"/>
  <c r="E26" i="1" s="1"/>
  <c r="C226" i="5"/>
  <c r="E25" i="1" s="1" a="1"/>
  <c r="E25" i="1" s="1"/>
  <c r="C227" i="5"/>
  <c r="E24" i="1" s="1" a="1"/>
  <c r="E24" i="1" s="1"/>
  <c r="C228" i="5"/>
  <c r="E23" i="1" s="1" a="1"/>
  <c r="E23" i="1" s="1"/>
  <c r="C229" i="5"/>
  <c r="E22" i="1" s="1" a="1"/>
  <c r="E22" i="1" s="1"/>
  <c r="C230" i="5"/>
  <c r="E21" i="1" s="1" a="1"/>
  <c r="E21" i="1" s="1"/>
  <c r="C231" i="5"/>
  <c r="E20" i="1" s="1" a="1"/>
  <c r="E20" i="1" s="1"/>
  <c r="C232" i="5"/>
  <c r="E19" i="1" s="1" a="1"/>
  <c r="E19" i="1" s="1"/>
  <c r="C233" i="5"/>
  <c r="E18" i="1" s="1" a="1"/>
  <c r="E18" i="1" s="1"/>
  <c r="C234" i="5"/>
  <c r="E17" i="1" s="1" a="1"/>
  <c r="E17" i="1" s="1"/>
  <c r="C235" i="5"/>
  <c r="E16" i="1" s="1" a="1"/>
  <c r="E16" i="1" s="1"/>
  <c r="C236" i="5"/>
  <c r="E15" i="1" s="1" a="1"/>
  <c r="E15" i="1" s="1"/>
  <c r="C237" i="5"/>
  <c r="E14" i="1" s="1" a="1"/>
  <c r="E14" i="1" s="1"/>
  <c r="C238" i="5"/>
  <c r="E13" i="1" s="1" a="1"/>
  <c r="E13" i="1" s="1"/>
  <c r="C239" i="5"/>
  <c r="E12" i="1" s="1" a="1"/>
  <c r="E12" i="1" s="1"/>
  <c r="C240" i="5"/>
  <c r="E11" i="1" s="1" a="1"/>
  <c r="E11" i="1" s="1"/>
  <c r="C241" i="5"/>
  <c r="E10" i="1" s="1" a="1"/>
  <c r="E10" i="1" s="1"/>
  <c r="C242" i="5"/>
  <c r="E9" i="1" s="1" a="1"/>
  <c r="E9" i="1" s="1"/>
  <c r="C243" i="5"/>
  <c r="E8" i="1" s="1" a="1"/>
  <c r="E8" i="1" s="1"/>
  <c r="C244" i="5"/>
  <c r="E7" i="1" s="1" a="1"/>
  <c r="E7" i="1" s="1"/>
  <c r="C245" i="5"/>
  <c r="E6" i="1" s="1" a="1"/>
  <c r="E6" i="1" s="1"/>
  <c r="C246" i="5"/>
  <c r="E5" i="1" s="1" a="1"/>
  <c r="E5" i="1" s="1"/>
  <c r="C247" i="5"/>
  <c r="E4" i="1" s="1" a="1"/>
  <c r="E4" i="1" s="1"/>
  <c r="C248" i="5"/>
  <c r="E3" i="1" s="1" a="1"/>
  <c r="E3" i="1" s="1"/>
  <c r="C3" i="4"/>
  <c r="C4" i="4"/>
  <c r="D247" i="1" s="1" a="1"/>
  <c r="D247" i="1" s="1"/>
  <c r="C5" i="4"/>
  <c r="D246" i="1" s="1" a="1"/>
  <c r="D246" i="1" s="1"/>
  <c r="C6" i="4"/>
  <c r="D245" i="1" s="1" a="1"/>
  <c r="D245" i="1" s="1"/>
  <c r="C7" i="4"/>
  <c r="D244" i="1" s="1" a="1"/>
  <c r="D244" i="1" s="1"/>
  <c r="C8" i="4"/>
  <c r="D243" i="1" s="1" a="1"/>
  <c r="D243" i="1" s="1"/>
  <c r="C9" i="4"/>
  <c r="D242" i="1" s="1" a="1"/>
  <c r="D242" i="1" s="1"/>
  <c r="C10" i="4"/>
  <c r="D241" i="1" s="1" a="1"/>
  <c r="D241" i="1" s="1"/>
  <c r="C11" i="4"/>
  <c r="D240" i="1" s="1" a="1"/>
  <c r="D240" i="1" s="1"/>
  <c r="C12" i="4"/>
  <c r="D239" i="1" s="1" a="1"/>
  <c r="D239" i="1" s="1"/>
  <c r="C13" i="4"/>
  <c r="D238" i="1" s="1" a="1"/>
  <c r="D238" i="1" s="1"/>
  <c r="C14" i="4"/>
  <c r="D237" i="1" s="1" a="1"/>
  <c r="D237" i="1" s="1"/>
  <c r="C15" i="4"/>
  <c r="D236" i="1" s="1" a="1"/>
  <c r="D236" i="1" s="1"/>
  <c r="C16" i="4"/>
  <c r="D235" i="1" s="1" a="1"/>
  <c r="D235" i="1" s="1"/>
  <c r="C17" i="4"/>
  <c r="D234" i="1" s="1" a="1"/>
  <c r="D234" i="1" s="1"/>
  <c r="C18" i="4"/>
  <c r="D233" i="1" s="1" a="1"/>
  <c r="D233" i="1" s="1"/>
  <c r="C19" i="4"/>
  <c r="D232" i="1" s="1" a="1"/>
  <c r="D232" i="1" s="1"/>
  <c r="C20" i="4"/>
  <c r="D231" i="1" s="1" a="1"/>
  <c r="D231" i="1" s="1"/>
  <c r="C21" i="4"/>
  <c r="D230" i="1" s="1" a="1"/>
  <c r="D230" i="1" s="1"/>
  <c r="C22" i="4"/>
  <c r="D229" i="1" s="1" a="1"/>
  <c r="D229" i="1" s="1"/>
  <c r="C23" i="4"/>
  <c r="D228" i="1" s="1" a="1"/>
  <c r="D228" i="1" s="1"/>
  <c r="C24" i="4"/>
  <c r="D227" i="1" s="1" a="1"/>
  <c r="D227" i="1" s="1"/>
  <c r="C25" i="4"/>
  <c r="D226" i="1" s="1" a="1"/>
  <c r="D226" i="1" s="1"/>
  <c r="C26" i="4"/>
  <c r="D225" i="1" s="1" a="1"/>
  <c r="D225" i="1" s="1"/>
  <c r="C27" i="4"/>
  <c r="D224" i="1" s="1" a="1"/>
  <c r="D224" i="1" s="1"/>
  <c r="C28" i="4"/>
  <c r="D223" i="1" s="1" a="1"/>
  <c r="D223" i="1" s="1"/>
  <c r="C29" i="4"/>
  <c r="D222" i="1" s="1" a="1"/>
  <c r="D222" i="1" s="1"/>
  <c r="C30" i="4"/>
  <c r="D221" i="1" s="1" a="1"/>
  <c r="D221" i="1" s="1"/>
  <c r="C31" i="4"/>
  <c r="D220" i="1" s="1" a="1"/>
  <c r="D220" i="1" s="1"/>
  <c r="C32" i="4"/>
  <c r="D219" i="1" s="1" a="1"/>
  <c r="D219" i="1" s="1"/>
  <c r="C33" i="4"/>
  <c r="D218" i="1" s="1" a="1"/>
  <c r="D218" i="1" s="1"/>
  <c r="C34" i="4"/>
  <c r="D217" i="1" s="1" a="1"/>
  <c r="D217" i="1" s="1"/>
  <c r="C35" i="4"/>
  <c r="D216" i="1" s="1" a="1"/>
  <c r="D216" i="1" s="1"/>
  <c r="C36" i="4"/>
  <c r="D215" i="1" s="1" a="1"/>
  <c r="D215" i="1" s="1"/>
  <c r="C37" i="4"/>
  <c r="D214" i="1" s="1" a="1"/>
  <c r="D214" i="1" s="1"/>
  <c r="C38" i="4"/>
  <c r="D213" i="1" s="1" a="1"/>
  <c r="D213" i="1" s="1"/>
  <c r="C39" i="4"/>
  <c r="D212" i="1" s="1" a="1"/>
  <c r="D212" i="1" s="1"/>
  <c r="C40" i="4"/>
  <c r="D211" i="1" s="1" a="1"/>
  <c r="D211" i="1" s="1"/>
  <c r="C41" i="4"/>
  <c r="D210" i="1" s="1" a="1"/>
  <c r="D210" i="1" s="1"/>
  <c r="C42" i="4"/>
  <c r="D209" i="1" s="1" a="1"/>
  <c r="D209" i="1" s="1"/>
  <c r="C43" i="4"/>
  <c r="D208" i="1" s="1" a="1"/>
  <c r="D208" i="1" s="1"/>
  <c r="C44" i="4"/>
  <c r="D207" i="1" s="1" a="1"/>
  <c r="D207" i="1" s="1"/>
  <c r="C45" i="4"/>
  <c r="D206" i="1" s="1" a="1"/>
  <c r="D206" i="1" s="1"/>
  <c r="C46" i="4"/>
  <c r="D205" i="1" s="1" a="1"/>
  <c r="D205" i="1" s="1"/>
  <c r="C47" i="4"/>
  <c r="D204" i="1" s="1" a="1"/>
  <c r="D204" i="1" s="1"/>
  <c r="C48" i="4"/>
  <c r="D203" i="1" s="1" a="1"/>
  <c r="D203" i="1" s="1"/>
  <c r="C49" i="4"/>
  <c r="D202" i="1" s="1" a="1"/>
  <c r="D202" i="1" s="1"/>
  <c r="C50" i="4"/>
  <c r="D201" i="1" s="1" a="1"/>
  <c r="D201" i="1" s="1"/>
  <c r="C51" i="4"/>
  <c r="D200" i="1" s="1" a="1"/>
  <c r="D200" i="1" s="1"/>
  <c r="C52" i="4"/>
  <c r="D199" i="1" s="1" a="1"/>
  <c r="D199" i="1" s="1"/>
  <c r="C53" i="4"/>
  <c r="D198" i="1" s="1" a="1"/>
  <c r="D198" i="1" s="1"/>
  <c r="C54" i="4"/>
  <c r="D197" i="1" s="1" a="1"/>
  <c r="D197" i="1" s="1"/>
  <c r="C55" i="4"/>
  <c r="D196" i="1" s="1" a="1"/>
  <c r="D196" i="1" s="1"/>
  <c r="C56" i="4"/>
  <c r="D195" i="1" s="1" a="1"/>
  <c r="D195" i="1" s="1"/>
  <c r="C57" i="4"/>
  <c r="D194" i="1" s="1" a="1"/>
  <c r="D194" i="1" s="1"/>
  <c r="C58" i="4"/>
  <c r="D193" i="1" s="1" a="1"/>
  <c r="D193" i="1" s="1"/>
  <c r="C59" i="4"/>
  <c r="D192" i="1" s="1" a="1"/>
  <c r="D192" i="1" s="1"/>
  <c r="C60" i="4"/>
  <c r="D191" i="1" s="1" a="1"/>
  <c r="D191" i="1" s="1"/>
  <c r="C61" i="4"/>
  <c r="D190" i="1" s="1" a="1"/>
  <c r="D190" i="1" s="1"/>
  <c r="C62" i="4"/>
  <c r="D189" i="1" s="1" a="1"/>
  <c r="D189" i="1" s="1"/>
  <c r="C63" i="4"/>
  <c r="D188" i="1" s="1" a="1"/>
  <c r="D188" i="1" s="1"/>
  <c r="C64" i="4"/>
  <c r="D187" i="1" s="1" a="1"/>
  <c r="D187" i="1" s="1"/>
  <c r="C65" i="4"/>
  <c r="D186" i="1" s="1" a="1"/>
  <c r="D186" i="1" s="1"/>
  <c r="C66" i="4"/>
  <c r="D185" i="1" s="1" a="1"/>
  <c r="D185" i="1" s="1"/>
  <c r="C67" i="4"/>
  <c r="D184" i="1" s="1" a="1"/>
  <c r="D184" i="1" s="1"/>
  <c r="C68" i="4"/>
  <c r="D183" i="1" s="1" a="1"/>
  <c r="D183" i="1" s="1"/>
  <c r="C69" i="4"/>
  <c r="D182" i="1" s="1" a="1"/>
  <c r="D182" i="1" s="1"/>
  <c r="C70" i="4"/>
  <c r="D181" i="1" s="1" a="1"/>
  <c r="D181" i="1" s="1"/>
  <c r="C71" i="4"/>
  <c r="D180" i="1" s="1" a="1"/>
  <c r="D180" i="1" s="1"/>
  <c r="C72" i="4"/>
  <c r="D179" i="1" s="1" a="1"/>
  <c r="D179" i="1" s="1"/>
  <c r="C73" i="4"/>
  <c r="D178" i="1" s="1" a="1"/>
  <c r="D178" i="1" s="1"/>
  <c r="C74" i="4"/>
  <c r="D177" i="1" s="1" a="1"/>
  <c r="D177" i="1" s="1"/>
  <c r="C75" i="4"/>
  <c r="D176" i="1" s="1" a="1"/>
  <c r="D176" i="1" s="1"/>
  <c r="C76" i="4"/>
  <c r="D175" i="1" s="1" a="1"/>
  <c r="D175" i="1" s="1"/>
  <c r="C77" i="4"/>
  <c r="D174" i="1" s="1" a="1"/>
  <c r="D174" i="1" s="1"/>
  <c r="C78" i="4"/>
  <c r="D173" i="1" s="1" a="1"/>
  <c r="D173" i="1" s="1"/>
  <c r="C79" i="4"/>
  <c r="D172" i="1" s="1" a="1"/>
  <c r="D172" i="1" s="1"/>
  <c r="C80" i="4"/>
  <c r="D171" i="1" s="1" a="1"/>
  <c r="D171" i="1" s="1"/>
  <c r="C81" i="4"/>
  <c r="D170" i="1" s="1" a="1"/>
  <c r="D170" i="1" s="1"/>
  <c r="C82" i="4"/>
  <c r="D169" i="1" s="1" a="1"/>
  <c r="D169" i="1" s="1"/>
  <c r="C83" i="4"/>
  <c r="D168" i="1" s="1" a="1"/>
  <c r="D168" i="1" s="1"/>
  <c r="C84" i="4"/>
  <c r="D167" i="1" s="1" a="1"/>
  <c r="D167" i="1" s="1"/>
  <c r="C85" i="4"/>
  <c r="D166" i="1" s="1" a="1"/>
  <c r="D166" i="1" s="1"/>
  <c r="C86" i="4"/>
  <c r="D165" i="1" s="1" a="1"/>
  <c r="D165" i="1" s="1"/>
  <c r="C87" i="4"/>
  <c r="D164" i="1" s="1" a="1"/>
  <c r="D164" i="1" s="1"/>
  <c r="C88" i="4"/>
  <c r="D163" i="1" s="1" a="1"/>
  <c r="D163" i="1" s="1"/>
  <c r="C89" i="4"/>
  <c r="D162" i="1" s="1" a="1"/>
  <c r="D162" i="1" s="1"/>
  <c r="C90" i="4"/>
  <c r="D161" i="1" s="1" a="1"/>
  <c r="D161" i="1" s="1"/>
  <c r="C91" i="4"/>
  <c r="D160" i="1" s="1" a="1"/>
  <c r="D160" i="1" s="1"/>
  <c r="C92" i="4"/>
  <c r="D159" i="1" s="1" a="1"/>
  <c r="D159" i="1" s="1"/>
  <c r="C93" i="4"/>
  <c r="D158" i="1" s="1" a="1"/>
  <c r="D158" i="1" s="1"/>
  <c r="C94" i="4"/>
  <c r="D157" i="1" s="1" a="1"/>
  <c r="D157" i="1" s="1"/>
  <c r="C95" i="4"/>
  <c r="D156" i="1" s="1" a="1"/>
  <c r="D156" i="1" s="1"/>
  <c r="C96" i="4"/>
  <c r="D155" i="1" s="1" a="1"/>
  <c r="D155" i="1" s="1"/>
  <c r="C97" i="4"/>
  <c r="D154" i="1" s="1" a="1"/>
  <c r="D154" i="1" s="1"/>
  <c r="C98" i="4"/>
  <c r="D153" i="1" s="1" a="1"/>
  <c r="D153" i="1" s="1"/>
  <c r="C99" i="4"/>
  <c r="D152" i="1" s="1" a="1"/>
  <c r="D152" i="1" s="1"/>
  <c r="C100" i="4"/>
  <c r="D151" i="1" s="1" a="1"/>
  <c r="D151" i="1" s="1"/>
  <c r="C101" i="4"/>
  <c r="D150" i="1" s="1" a="1"/>
  <c r="D150" i="1" s="1"/>
  <c r="C102" i="4"/>
  <c r="D149" i="1" s="1" a="1"/>
  <c r="D149" i="1" s="1"/>
  <c r="C103" i="4"/>
  <c r="D148" i="1" s="1" a="1"/>
  <c r="D148" i="1" s="1"/>
  <c r="C104" i="4"/>
  <c r="D147" i="1" s="1" a="1"/>
  <c r="D147" i="1" s="1"/>
  <c r="C105" i="4"/>
  <c r="D146" i="1" s="1" a="1"/>
  <c r="D146" i="1" s="1"/>
  <c r="C106" i="4"/>
  <c r="D145" i="1" s="1" a="1"/>
  <c r="D145" i="1" s="1"/>
  <c r="C107" i="4"/>
  <c r="D144" i="1" s="1" a="1"/>
  <c r="D144" i="1" s="1"/>
  <c r="C108" i="4"/>
  <c r="D143" i="1" s="1" a="1"/>
  <c r="D143" i="1" s="1"/>
  <c r="C109" i="4"/>
  <c r="D142" i="1" s="1" a="1"/>
  <c r="D142" i="1" s="1"/>
  <c r="C110" i="4"/>
  <c r="D141" i="1" s="1" a="1"/>
  <c r="D141" i="1" s="1"/>
  <c r="C111" i="4"/>
  <c r="D140" i="1" s="1" a="1"/>
  <c r="D140" i="1" s="1"/>
  <c r="C112" i="4"/>
  <c r="D139" i="1" s="1" a="1"/>
  <c r="D139" i="1" s="1"/>
  <c r="C113" i="4"/>
  <c r="D138" i="1" s="1" a="1"/>
  <c r="D138" i="1" s="1"/>
  <c r="C114" i="4"/>
  <c r="D137" i="1" s="1" a="1"/>
  <c r="D137" i="1" s="1"/>
  <c r="C115" i="4"/>
  <c r="D136" i="1" s="1" a="1"/>
  <c r="D136" i="1" s="1"/>
  <c r="C116" i="4"/>
  <c r="D135" i="1" s="1" a="1"/>
  <c r="D135" i="1" s="1"/>
  <c r="C117" i="4"/>
  <c r="D134" i="1" s="1" a="1"/>
  <c r="D134" i="1" s="1"/>
  <c r="C118" i="4"/>
  <c r="D133" i="1" s="1" a="1"/>
  <c r="D133" i="1" s="1"/>
  <c r="C119" i="4"/>
  <c r="D132" i="1" s="1" a="1"/>
  <c r="D132" i="1" s="1"/>
  <c r="C120" i="4"/>
  <c r="D131" i="1" s="1" a="1"/>
  <c r="D131" i="1" s="1"/>
  <c r="C121" i="4"/>
  <c r="D130" i="1" s="1" a="1"/>
  <c r="D130" i="1" s="1"/>
  <c r="C122" i="4"/>
  <c r="D129" i="1" s="1" a="1"/>
  <c r="D129" i="1" s="1"/>
  <c r="C123" i="4"/>
  <c r="D128" i="1" s="1" a="1"/>
  <c r="D128" i="1" s="1"/>
  <c r="C124" i="4"/>
  <c r="D127" i="1" s="1" a="1"/>
  <c r="D127" i="1" s="1"/>
  <c r="C125" i="4"/>
  <c r="D126" i="1" s="1" a="1"/>
  <c r="D126" i="1" s="1"/>
  <c r="C126" i="4"/>
  <c r="D125" i="1" s="1" a="1"/>
  <c r="D125" i="1" s="1"/>
  <c r="C127" i="4"/>
  <c r="D124" i="1" s="1" a="1"/>
  <c r="D124" i="1" s="1"/>
  <c r="C128" i="4"/>
  <c r="D123" i="1" s="1" a="1"/>
  <c r="D123" i="1" s="1"/>
  <c r="C129" i="4"/>
  <c r="D122" i="1" s="1" a="1"/>
  <c r="D122" i="1" s="1"/>
  <c r="C130" i="4"/>
  <c r="D121" i="1" s="1" a="1"/>
  <c r="D121" i="1" s="1"/>
  <c r="C131" i="4"/>
  <c r="D120" i="1" s="1" a="1"/>
  <c r="D120" i="1" s="1"/>
  <c r="C132" i="4"/>
  <c r="D119" i="1" s="1" a="1"/>
  <c r="D119" i="1" s="1"/>
  <c r="C133" i="4"/>
  <c r="D118" i="1" s="1" a="1"/>
  <c r="D118" i="1" s="1"/>
  <c r="C134" i="4"/>
  <c r="D117" i="1" s="1" a="1"/>
  <c r="D117" i="1" s="1"/>
  <c r="C135" i="4"/>
  <c r="D116" i="1" s="1" a="1"/>
  <c r="D116" i="1" s="1"/>
  <c r="C136" i="4"/>
  <c r="D115" i="1" s="1" a="1"/>
  <c r="D115" i="1" s="1"/>
  <c r="C137" i="4"/>
  <c r="D114" i="1" s="1" a="1"/>
  <c r="D114" i="1" s="1"/>
  <c r="C138" i="4"/>
  <c r="D113" i="1" s="1" a="1"/>
  <c r="D113" i="1" s="1"/>
  <c r="C139" i="4"/>
  <c r="D112" i="1" s="1" a="1"/>
  <c r="D112" i="1" s="1"/>
  <c r="C140" i="4"/>
  <c r="D111" i="1" s="1" a="1"/>
  <c r="D111" i="1" s="1"/>
  <c r="C141" i="4"/>
  <c r="D110" i="1" s="1" a="1"/>
  <c r="D110" i="1" s="1"/>
  <c r="C142" i="4"/>
  <c r="D109" i="1" s="1" a="1"/>
  <c r="D109" i="1" s="1"/>
  <c r="C143" i="4"/>
  <c r="D108" i="1" s="1" a="1"/>
  <c r="D108" i="1" s="1"/>
  <c r="C144" i="4"/>
  <c r="D107" i="1" s="1" a="1"/>
  <c r="D107" i="1" s="1"/>
  <c r="C145" i="4"/>
  <c r="D106" i="1" s="1" a="1"/>
  <c r="D106" i="1" s="1"/>
  <c r="C146" i="4"/>
  <c r="D105" i="1" s="1" a="1"/>
  <c r="D105" i="1" s="1"/>
  <c r="C147" i="4"/>
  <c r="D104" i="1" s="1" a="1"/>
  <c r="D104" i="1" s="1"/>
  <c r="C148" i="4"/>
  <c r="D103" i="1" s="1" a="1"/>
  <c r="D103" i="1" s="1"/>
  <c r="C149" i="4"/>
  <c r="D102" i="1" s="1" a="1"/>
  <c r="D102" i="1" s="1"/>
  <c r="C150" i="4"/>
  <c r="D101" i="1" s="1" a="1"/>
  <c r="D101" i="1" s="1"/>
  <c r="C151" i="4"/>
  <c r="D100" i="1" s="1" a="1"/>
  <c r="D100" i="1" s="1"/>
  <c r="C152" i="4"/>
  <c r="D99" i="1" s="1" a="1"/>
  <c r="D99" i="1" s="1"/>
  <c r="C153" i="4"/>
  <c r="D98" i="1" s="1" a="1"/>
  <c r="D98" i="1" s="1"/>
  <c r="C154" i="4"/>
  <c r="D97" i="1" s="1" a="1"/>
  <c r="D97" i="1" s="1"/>
  <c r="C155" i="4"/>
  <c r="D96" i="1" s="1" a="1"/>
  <c r="D96" i="1" s="1"/>
  <c r="C156" i="4"/>
  <c r="D95" i="1" s="1" a="1"/>
  <c r="D95" i="1" s="1"/>
  <c r="C157" i="4"/>
  <c r="D94" i="1" s="1" a="1"/>
  <c r="D94" i="1" s="1"/>
  <c r="C158" i="4"/>
  <c r="D93" i="1" s="1" a="1"/>
  <c r="D93" i="1" s="1"/>
  <c r="C159" i="4"/>
  <c r="D92" i="1" s="1" a="1"/>
  <c r="D92" i="1" s="1"/>
  <c r="C160" i="4"/>
  <c r="D91" i="1" s="1" a="1"/>
  <c r="D91" i="1" s="1"/>
  <c r="C161" i="4"/>
  <c r="D90" i="1" s="1" a="1"/>
  <c r="D90" i="1" s="1"/>
  <c r="C162" i="4"/>
  <c r="D89" i="1" s="1" a="1"/>
  <c r="D89" i="1" s="1"/>
  <c r="C163" i="4"/>
  <c r="D88" i="1" s="1" a="1"/>
  <c r="D88" i="1" s="1"/>
  <c r="C164" i="4"/>
  <c r="D87" i="1" s="1" a="1"/>
  <c r="D87" i="1" s="1"/>
  <c r="C165" i="4"/>
  <c r="D86" i="1" s="1" a="1"/>
  <c r="D86" i="1" s="1"/>
  <c r="C166" i="4"/>
  <c r="D85" i="1" s="1" a="1"/>
  <c r="D85" i="1" s="1"/>
  <c r="C167" i="4"/>
  <c r="D84" i="1" s="1" a="1"/>
  <c r="D84" i="1" s="1"/>
  <c r="C168" i="4"/>
  <c r="D83" i="1" s="1" a="1"/>
  <c r="D83" i="1" s="1"/>
  <c r="C169" i="4"/>
  <c r="D82" i="1" s="1" a="1"/>
  <c r="D82" i="1" s="1"/>
  <c r="C170" i="4"/>
  <c r="D81" i="1" s="1" a="1"/>
  <c r="D81" i="1" s="1"/>
  <c r="C171" i="4"/>
  <c r="D80" i="1" s="1" a="1"/>
  <c r="D80" i="1" s="1"/>
  <c r="C172" i="4"/>
  <c r="D79" i="1" s="1" a="1"/>
  <c r="D79" i="1" s="1"/>
  <c r="C173" i="4"/>
  <c r="D78" i="1" s="1" a="1"/>
  <c r="D78" i="1" s="1"/>
  <c r="C174" i="4"/>
  <c r="D77" i="1" s="1" a="1"/>
  <c r="D77" i="1" s="1"/>
  <c r="C175" i="4"/>
  <c r="D76" i="1" s="1" a="1"/>
  <c r="D76" i="1" s="1"/>
  <c r="C176" i="4"/>
  <c r="D75" i="1" s="1" a="1"/>
  <c r="D75" i="1" s="1"/>
  <c r="C177" i="4"/>
  <c r="D74" i="1" s="1" a="1"/>
  <c r="D74" i="1" s="1"/>
  <c r="C178" i="4"/>
  <c r="D73" i="1" s="1" a="1"/>
  <c r="D73" i="1" s="1"/>
  <c r="C179" i="4"/>
  <c r="D72" i="1" s="1" a="1"/>
  <c r="D72" i="1" s="1"/>
  <c r="C180" i="4"/>
  <c r="D71" i="1" s="1" a="1"/>
  <c r="D71" i="1" s="1"/>
  <c r="C181" i="4"/>
  <c r="D70" i="1" s="1" a="1"/>
  <c r="D70" i="1" s="1"/>
  <c r="C182" i="4"/>
  <c r="D69" i="1" s="1" a="1"/>
  <c r="D69" i="1" s="1"/>
  <c r="C183" i="4"/>
  <c r="D68" i="1" s="1" a="1"/>
  <c r="D68" i="1" s="1"/>
  <c r="C184" i="4"/>
  <c r="D67" i="1" s="1" a="1"/>
  <c r="D67" i="1" s="1"/>
  <c r="C185" i="4"/>
  <c r="D66" i="1" s="1" a="1"/>
  <c r="D66" i="1" s="1"/>
  <c r="C186" i="4"/>
  <c r="D65" i="1" s="1" a="1"/>
  <c r="D65" i="1" s="1"/>
  <c r="C187" i="4"/>
  <c r="D64" i="1" s="1" a="1"/>
  <c r="D64" i="1" s="1"/>
  <c r="C188" i="4"/>
  <c r="D63" i="1" s="1" a="1"/>
  <c r="D63" i="1" s="1"/>
  <c r="C189" i="4"/>
  <c r="D62" i="1" s="1" a="1"/>
  <c r="D62" i="1" s="1"/>
  <c r="C190" i="4"/>
  <c r="D61" i="1" s="1" a="1"/>
  <c r="D61" i="1" s="1"/>
  <c r="C191" i="4"/>
  <c r="D60" i="1" s="1" a="1"/>
  <c r="D60" i="1" s="1"/>
  <c r="C192" i="4"/>
  <c r="D59" i="1" s="1" a="1"/>
  <c r="D59" i="1" s="1"/>
  <c r="C193" i="4"/>
  <c r="D58" i="1" s="1" a="1"/>
  <c r="D58" i="1" s="1"/>
  <c r="C194" i="4"/>
  <c r="D57" i="1" s="1" a="1"/>
  <c r="D57" i="1" s="1"/>
  <c r="C195" i="4"/>
  <c r="D56" i="1" s="1" a="1"/>
  <c r="D56" i="1" s="1"/>
  <c r="C196" i="4"/>
  <c r="D55" i="1" s="1" a="1"/>
  <c r="D55" i="1" s="1"/>
  <c r="C197" i="4"/>
  <c r="D54" i="1" s="1" a="1"/>
  <c r="D54" i="1" s="1"/>
  <c r="C198" i="4"/>
  <c r="D53" i="1" s="1" a="1"/>
  <c r="D53" i="1" s="1"/>
  <c r="C199" i="4"/>
  <c r="D52" i="1" s="1" a="1"/>
  <c r="D52" i="1" s="1"/>
  <c r="C200" i="4"/>
  <c r="D51" i="1" s="1" a="1"/>
  <c r="D51" i="1" s="1"/>
  <c r="C201" i="4"/>
  <c r="D50" i="1" s="1" a="1"/>
  <c r="D50" i="1" s="1"/>
  <c r="C202" i="4"/>
  <c r="D49" i="1" s="1" a="1"/>
  <c r="D49" i="1" s="1"/>
  <c r="C203" i="4"/>
  <c r="D48" i="1" s="1" a="1"/>
  <c r="D48" i="1" s="1"/>
  <c r="C204" i="4"/>
  <c r="D47" i="1" s="1" a="1"/>
  <c r="D47" i="1" s="1"/>
  <c r="C205" i="4"/>
  <c r="D46" i="1" s="1" a="1"/>
  <c r="D46" i="1" s="1"/>
  <c r="C206" i="4"/>
  <c r="D45" i="1" s="1" a="1"/>
  <c r="D45" i="1" s="1"/>
  <c r="C207" i="4"/>
  <c r="D44" i="1" s="1" a="1"/>
  <c r="D44" i="1" s="1"/>
  <c r="C208" i="4"/>
  <c r="D43" i="1" s="1" a="1"/>
  <c r="D43" i="1" s="1"/>
  <c r="C209" i="4"/>
  <c r="D42" i="1" s="1" a="1"/>
  <c r="D42" i="1" s="1"/>
  <c r="C210" i="4"/>
  <c r="D41" i="1" s="1" a="1"/>
  <c r="D41" i="1" s="1"/>
  <c r="C211" i="4"/>
  <c r="D40" i="1" s="1" a="1"/>
  <c r="D40" i="1" s="1"/>
  <c r="C212" i="4"/>
  <c r="D39" i="1" s="1" a="1"/>
  <c r="D39" i="1" s="1"/>
  <c r="C213" i="4"/>
  <c r="D38" i="1" s="1" a="1"/>
  <c r="D38" i="1" s="1"/>
  <c r="C214" i="4"/>
  <c r="D37" i="1" s="1" a="1"/>
  <c r="D37" i="1" s="1"/>
  <c r="C215" i="4"/>
  <c r="D36" i="1" s="1" a="1"/>
  <c r="D36" i="1" s="1"/>
  <c r="C216" i="4"/>
  <c r="D35" i="1" s="1" a="1"/>
  <c r="D35" i="1" s="1"/>
  <c r="C217" i="4"/>
  <c r="D34" i="1" s="1" a="1"/>
  <c r="D34" i="1" s="1"/>
  <c r="C218" i="4"/>
  <c r="D33" i="1" s="1" a="1"/>
  <c r="D33" i="1" s="1"/>
  <c r="C219" i="4"/>
  <c r="D32" i="1" s="1" a="1"/>
  <c r="D32" i="1" s="1"/>
  <c r="C220" i="4"/>
  <c r="D31" i="1" s="1" a="1"/>
  <c r="D31" i="1" s="1"/>
  <c r="C221" i="4"/>
  <c r="D30" i="1" s="1" a="1"/>
  <c r="D30" i="1" s="1"/>
  <c r="C222" i="4"/>
  <c r="D29" i="1" s="1" a="1"/>
  <c r="D29" i="1" s="1"/>
  <c r="C223" i="4"/>
  <c r="D28" i="1" s="1" a="1"/>
  <c r="D28" i="1" s="1"/>
  <c r="C224" i="4"/>
  <c r="D27" i="1" s="1" a="1"/>
  <c r="D27" i="1" s="1"/>
  <c r="C225" i="4"/>
  <c r="D26" i="1" s="1" a="1"/>
  <c r="D26" i="1" s="1"/>
  <c r="C226" i="4"/>
  <c r="D25" i="1" s="1" a="1"/>
  <c r="D25" i="1" s="1"/>
  <c r="C227" i="4"/>
  <c r="D24" i="1" s="1" a="1"/>
  <c r="D24" i="1" s="1"/>
  <c r="C228" i="4"/>
  <c r="D23" i="1" s="1" a="1"/>
  <c r="D23" i="1" s="1"/>
  <c r="C229" i="4"/>
  <c r="D22" i="1" s="1" a="1"/>
  <c r="D22" i="1" s="1"/>
  <c r="C230" i="4"/>
  <c r="D21" i="1" s="1" a="1"/>
  <c r="D21" i="1" s="1"/>
  <c r="C231" i="4"/>
  <c r="D20" i="1" s="1" a="1"/>
  <c r="D20" i="1" s="1"/>
  <c r="C232" i="4"/>
  <c r="D19" i="1" s="1" a="1"/>
  <c r="D19" i="1" s="1"/>
  <c r="C233" i="4"/>
  <c r="D18" i="1" s="1" a="1"/>
  <c r="D18" i="1" s="1"/>
  <c r="C234" i="4"/>
  <c r="D17" i="1" s="1" a="1"/>
  <c r="D17" i="1" s="1"/>
  <c r="C235" i="4"/>
  <c r="D16" i="1" s="1" a="1"/>
  <c r="D16" i="1" s="1"/>
  <c r="C236" i="4"/>
  <c r="D15" i="1" s="1" a="1"/>
  <c r="D15" i="1" s="1"/>
  <c r="C237" i="4"/>
  <c r="D14" i="1" s="1" a="1"/>
  <c r="D14" i="1" s="1"/>
  <c r="C238" i="4"/>
  <c r="D13" i="1" s="1" a="1"/>
  <c r="D13" i="1" s="1"/>
  <c r="C239" i="4"/>
  <c r="D12" i="1" s="1" a="1"/>
  <c r="D12" i="1" s="1"/>
  <c r="C240" i="4"/>
  <c r="D11" i="1" s="1" a="1"/>
  <c r="D11" i="1" s="1"/>
  <c r="C241" i="4"/>
  <c r="D10" i="1" s="1" a="1"/>
  <c r="D10" i="1" s="1"/>
  <c r="C242" i="4"/>
  <c r="D9" i="1" s="1" a="1"/>
  <c r="D9" i="1" s="1"/>
  <c r="C243" i="4"/>
  <c r="D8" i="1" s="1" a="1"/>
  <c r="D8" i="1" s="1"/>
  <c r="C244" i="4"/>
  <c r="D7" i="1" s="1" a="1"/>
  <c r="D7" i="1" s="1"/>
  <c r="C245" i="4"/>
  <c r="D6" i="1" s="1" a="1"/>
  <c r="D6" i="1" s="1"/>
  <c r="C246" i="4"/>
  <c r="D5" i="1" s="1" a="1"/>
  <c r="D5" i="1" s="1"/>
  <c r="C247" i="4"/>
  <c r="D4" i="1" s="1" a="1"/>
  <c r="D4" i="1" s="1"/>
  <c r="C248" i="4"/>
  <c r="D3" i="1" s="1" a="1"/>
  <c r="D3" i="1" s="1"/>
  <c r="C3" i="3"/>
  <c r="C4" i="3"/>
  <c r="C247" i="1" s="1" a="1"/>
  <c r="C247" i="1" s="1"/>
  <c r="C5" i="3"/>
  <c r="C246" i="1" s="1" a="1"/>
  <c r="C246" i="1" s="1"/>
  <c r="C6" i="3"/>
  <c r="C245" i="1" s="1" a="1"/>
  <c r="C245" i="1" s="1"/>
  <c r="C7" i="3"/>
  <c r="C244" i="1" s="1" a="1"/>
  <c r="C244" i="1" s="1"/>
  <c r="C8" i="3"/>
  <c r="C243" i="1" s="1" a="1"/>
  <c r="C243" i="1" s="1"/>
  <c r="C9" i="3"/>
  <c r="C242" i="1" s="1" a="1"/>
  <c r="C242" i="1" s="1"/>
  <c r="C10" i="3"/>
  <c r="C241" i="1" s="1" a="1"/>
  <c r="C241" i="1" s="1"/>
  <c r="C11" i="3"/>
  <c r="C240" i="1" s="1" a="1"/>
  <c r="C240" i="1" s="1"/>
  <c r="C12" i="3"/>
  <c r="C239" i="1" s="1" a="1"/>
  <c r="C239" i="1" s="1"/>
  <c r="C13" i="3"/>
  <c r="C238" i="1" s="1" a="1"/>
  <c r="C238" i="1" s="1"/>
  <c r="C14" i="3"/>
  <c r="C237" i="1" s="1" a="1"/>
  <c r="C237" i="1" s="1"/>
  <c r="C15" i="3"/>
  <c r="C236" i="1" s="1" a="1"/>
  <c r="C236" i="1" s="1"/>
  <c r="C16" i="3"/>
  <c r="C235" i="1" s="1" a="1"/>
  <c r="C235" i="1" s="1"/>
  <c r="C17" i="3"/>
  <c r="C234" i="1" s="1" a="1"/>
  <c r="C234" i="1" s="1"/>
  <c r="C18" i="3"/>
  <c r="C233" i="1" s="1" a="1"/>
  <c r="C233" i="1" s="1"/>
  <c r="C19" i="3"/>
  <c r="C232" i="1" s="1" a="1"/>
  <c r="C232" i="1" s="1"/>
  <c r="C20" i="3"/>
  <c r="C231" i="1" s="1" a="1"/>
  <c r="C231" i="1" s="1"/>
  <c r="C21" i="3"/>
  <c r="C230" i="1" s="1" a="1"/>
  <c r="C230" i="1" s="1"/>
  <c r="C22" i="3"/>
  <c r="C229" i="1" s="1" a="1"/>
  <c r="C229" i="1" s="1"/>
  <c r="C23" i="3"/>
  <c r="C228" i="1" s="1" a="1"/>
  <c r="C228" i="1" s="1"/>
  <c r="C24" i="3"/>
  <c r="C227" i="1" s="1" a="1"/>
  <c r="C227" i="1" s="1"/>
  <c r="C25" i="3"/>
  <c r="C226" i="1" s="1" a="1"/>
  <c r="C226" i="1" s="1"/>
  <c r="C26" i="3"/>
  <c r="C225" i="1" s="1" a="1"/>
  <c r="C225" i="1" s="1"/>
  <c r="C27" i="3"/>
  <c r="C224" i="1" s="1" a="1"/>
  <c r="C224" i="1" s="1"/>
  <c r="C28" i="3"/>
  <c r="C223" i="1" s="1" a="1"/>
  <c r="C223" i="1" s="1"/>
  <c r="C29" i="3"/>
  <c r="C222" i="1" s="1" a="1"/>
  <c r="C222" i="1" s="1"/>
  <c r="C30" i="3"/>
  <c r="C221" i="1" s="1" a="1"/>
  <c r="C221" i="1" s="1"/>
  <c r="C31" i="3"/>
  <c r="C220" i="1" s="1" a="1"/>
  <c r="C220" i="1" s="1"/>
  <c r="C32" i="3"/>
  <c r="C219" i="1" s="1" a="1"/>
  <c r="C219" i="1" s="1"/>
  <c r="C33" i="3"/>
  <c r="C218" i="1" s="1" a="1"/>
  <c r="C218" i="1" s="1"/>
  <c r="C34" i="3"/>
  <c r="C217" i="1" s="1" a="1"/>
  <c r="C217" i="1" s="1"/>
  <c r="C35" i="3"/>
  <c r="C216" i="1" s="1" a="1"/>
  <c r="C216" i="1" s="1"/>
  <c r="C36" i="3"/>
  <c r="C215" i="1" s="1" a="1"/>
  <c r="C215" i="1" s="1"/>
  <c r="C37" i="3"/>
  <c r="C214" i="1" s="1" a="1"/>
  <c r="C214" i="1" s="1"/>
  <c r="C38" i="3"/>
  <c r="C213" i="1" s="1" a="1"/>
  <c r="C213" i="1" s="1"/>
  <c r="C39" i="3"/>
  <c r="C212" i="1" s="1" a="1"/>
  <c r="C212" i="1" s="1"/>
  <c r="C40" i="3"/>
  <c r="C211" i="1" s="1" a="1"/>
  <c r="C211" i="1" s="1"/>
  <c r="C41" i="3"/>
  <c r="C210" i="1" s="1" a="1"/>
  <c r="C210" i="1" s="1"/>
  <c r="C42" i="3"/>
  <c r="C209" i="1" s="1" a="1"/>
  <c r="C209" i="1" s="1"/>
  <c r="C43" i="3"/>
  <c r="C208" i="1" s="1" a="1"/>
  <c r="C208" i="1" s="1"/>
  <c r="C44" i="3"/>
  <c r="C207" i="1" s="1" a="1"/>
  <c r="C207" i="1" s="1"/>
  <c r="C45" i="3"/>
  <c r="C206" i="1" s="1" a="1"/>
  <c r="C206" i="1" s="1"/>
  <c r="C46" i="3"/>
  <c r="C205" i="1" s="1" a="1"/>
  <c r="C205" i="1" s="1"/>
  <c r="C47" i="3"/>
  <c r="C204" i="1" s="1" a="1"/>
  <c r="C204" i="1" s="1"/>
  <c r="C48" i="3"/>
  <c r="C203" i="1" s="1" a="1"/>
  <c r="C203" i="1" s="1"/>
  <c r="C49" i="3"/>
  <c r="C202" i="1" s="1" a="1"/>
  <c r="C202" i="1" s="1"/>
  <c r="C50" i="3"/>
  <c r="C201" i="1" s="1" a="1"/>
  <c r="C201" i="1" s="1"/>
  <c r="C51" i="3"/>
  <c r="C200" i="1" s="1" a="1"/>
  <c r="C200" i="1" s="1"/>
  <c r="C52" i="3"/>
  <c r="C199" i="1" s="1" a="1"/>
  <c r="C199" i="1" s="1"/>
  <c r="C53" i="3"/>
  <c r="C198" i="1" s="1" a="1"/>
  <c r="C198" i="1" s="1"/>
  <c r="C54" i="3"/>
  <c r="C197" i="1" s="1" a="1"/>
  <c r="C197" i="1" s="1"/>
  <c r="C55" i="3"/>
  <c r="C196" i="1" s="1" a="1"/>
  <c r="C196" i="1" s="1"/>
  <c r="C56" i="3"/>
  <c r="C195" i="1" s="1" a="1"/>
  <c r="C195" i="1" s="1"/>
  <c r="C57" i="3"/>
  <c r="C194" i="1" s="1" a="1"/>
  <c r="C194" i="1" s="1"/>
  <c r="C58" i="3"/>
  <c r="C193" i="1" s="1" a="1"/>
  <c r="C193" i="1" s="1"/>
  <c r="C59" i="3"/>
  <c r="C192" i="1" s="1" a="1"/>
  <c r="C192" i="1" s="1"/>
  <c r="C60" i="3"/>
  <c r="C191" i="1" s="1" a="1"/>
  <c r="C191" i="1" s="1"/>
  <c r="C61" i="3"/>
  <c r="C190" i="1" s="1" a="1"/>
  <c r="C190" i="1" s="1"/>
  <c r="C62" i="3"/>
  <c r="C189" i="1" s="1" a="1"/>
  <c r="C189" i="1" s="1"/>
  <c r="C63" i="3"/>
  <c r="C188" i="1" s="1" a="1"/>
  <c r="C188" i="1" s="1"/>
  <c r="C64" i="3"/>
  <c r="C187" i="1" s="1" a="1"/>
  <c r="C187" i="1" s="1"/>
  <c r="C65" i="3"/>
  <c r="C186" i="1" s="1" a="1"/>
  <c r="C186" i="1" s="1"/>
  <c r="C66" i="3"/>
  <c r="C185" i="1" s="1" a="1"/>
  <c r="C185" i="1" s="1"/>
  <c r="C67" i="3"/>
  <c r="C184" i="1" s="1" a="1"/>
  <c r="C184" i="1" s="1"/>
  <c r="C68" i="3"/>
  <c r="C183" i="1" s="1" a="1"/>
  <c r="C183" i="1" s="1"/>
  <c r="C69" i="3"/>
  <c r="C182" i="1" s="1" a="1"/>
  <c r="C182" i="1" s="1"/>
  <c r="C70" i="3"/>
  <c r="C181" i="1" s="1" a="1"/>
  <c r="C181" i="1" s="1"/>
  <c r="C71" i="3"/>
  <c r="C180" i="1" s="1" a="1"/>
  <c r="C180" i="1" s="1"/>
  <c r="C72" i="3"/>
  <c r="C179" i="1" s="1" a="1"/>
  <c r="C179" i="1" s="1"/>
  <c r="C73" i="3"/>
  <c r="C178" i="1" s="1" a="1"/>
  <c r="C178" i="1" s="1"/>
  <c r="C74" i="3"/>
  <c r="C177" i="1" s="1" a="1"/>
  <c r="C177" i="1" s="1"/>
  <c r="C75" i="3"/>
  <c r="C176" i="1" s="1" a="1"/>
  <c r="C176" i="1" s="1"/>
  <c r="C76" i="3"/>
  <c r="C175" i="1" s="1" a="1"/>
  <c r="C175" i="1" s="1"/>
  <c r="C77" i="3"/>
  <c r="C174" i="1" s="1" a="1"/>
  <c r="C174" i="1" s="1"/>
  <c r="C78" i="3"/>
  <c r="C173" i="1" s="1" a="1"/>
  <c r="C173" i="1" s="1"/>
  <c r="C79" i="3"/>
  <c r="C172" i="1" s="1" a="1"/>
  <c r="C172" i="1" s="1"/>
  <c r="C80" i="3"/>
  <c r="C171" i="1" s="1" a="1"/>
  <c r="C171" i="1" s="1"/>
  <c r="C81" i="3"/>
  <c r="C170" i="1" s="1" a="1"/>
  <c r="C170" i="1" s="1"/>
  <c r="C82" i="3"/>
  <c r="C169" i="1" s="1" a="1"/>
  <c r="C169" i="1" s="1"/>
  <c r="C83" i="3"/>
  <c r="C168" i="1" s="1" a="1"/>
  <c r="C168" i="1" s="1"/>
  <c r="C84" i="3"/>
  <c r="C167" i="1" s="1" a="1"/>
  <c r="C167" i="1" s="1"/>
  <c r="C85" i="3"/>
  <c r="C166" i="1" s="1" a="1"/>
  <c r="C166" i="1" s="1"/>
  <c r="C86" i="3"/>
  <c r="C165" i="1" s="1" a="1"/>
  <c r="C165" i="1" s="1"/>
  <c r="C87" i="3"/>
  <c r="C164" i="1" s="1" a="1"/>
  <c r="C164" i="1" s="1"/>
  <c r="C88" i="3"/>
  <c r="C163" i="1" s="1" a="1"/>
  <c r="C163" i="1" s="1"/>
  <c r="C89" i="3"/>
  <c r="C162" i="1" s="1" a="1"/>
  <c r="C162" i="1" s="1"/>
  <c r="C90" i="3"/>
  <c r="C161" i="1" s="1" a="1"/>
  <c r="C161" i="1" s="1"/>
  <c r="C91" i="3"/>
  <c r="C160" i="1" s="1" a="1"/>
  <c r="C160" i="1" s="1"/>
  <c r="C92" i="3"/>
  <c r="C159" i="1" s="1" a="1"/>
  <c r="C159" i="1" s="1"/>
  <c r="C93" i="3"/>
  <c r="C158" i="1" s="1" a="1"/>
  <c r="C158" i="1" s="1"/>
  <c r="C94" i="3"/>
  <c r="C157" i="1" s="1" a="1"/>
  <c r="C157" i="1" s="1"/>
  <c r="C95" i="3"/>
  <c r="C156" i="1" s="1" a="1"/>
  <c r="C156" i="1" s="1"/>
  <c r="C96" i="3"/>
  <c r="C155" i="1" s="1" a="1"/>
  <c r="C155" i="1" s="1"/>
  <c r="C97" i="3"/>
  <c r="C154" i="1" s="1" a="1"/>
  <c r="C154" i="1" s="1"/>
  <c r="C98" i="3"/>
  <c r="C153" i="1" s="1" a="1"/>
  <c r="C153" i="1" s="1"/>
  <c r="C99" i="3"/>
  <c r="C152" i="1" s="1" a="1"/>
  <c r="C152" i="1" s="1"/>
  <c r="C100" i="3"/>
  <c r="C151" i="1" s="1" a="1"/>
  <c r="C151" i="1" s="1"/>
  <c r="C101" i="3"/>
  <c r="C150" i="1" s="1" a="1"/>
  <c r="C150" i="1" s="1"/>
  <c r="C102" i="3"/>
  <c r="C149" i="1" s="1" a="1"/>
  <c r="C149" i="1" s="1"/>
  <c r="C103" i="3"/>
  <c r="C148" i="1" s="1" a="1"/>
  <c r="C148" i="1" s="1"/>
  <c r="C104" i="3"/>
  <c r="C147" i="1" s="1" a="1"/>
  <c r="C147" i="1" s="1"/>
  <c r="C105" i="3"/>
  <c r="C146" i="1" s="1" a="1"/>
  <c r="C146" i="1" s="1"/>
  <c r="C106" i="3"/>
  <c r="C145" i="1" s="1" a="1"/>
  <c r="C145" i="1" s="1"/>
  <c r="C107" i="3"/>
  <c r="C144" i="1" s="1" a="1"/>
  <c r="C144" i="1" s="1"/>
  <c r="C108" i="3"/>
  <c r="C143" i="1" s="1" a="1"/>
  <c r="C143" i="1" s="1"/>
  <c r="C109" i="3"/>
  <c r="C142" i="1" s="1" a="1"/>
  <c r="C142" i="1" s="1"/>
  <c r="C110" i="3"/>
  <c r="C141" i="1" s="1" a="1"/>
  <c r="C141" i="1" s="1"/>
  <c r="C111" i="3"/>
  <c r="C140" i="1" s="1" a="1"/>
  <c r="C140" i="1" s="1"/>
  <c r="C112" i="3"/>
  <c r="C139" i="1" s="1" a="1"/>
  <c r="C139" i="1" s="1"/>
  <c r="C113" i="3"/>
  <c r="C138" i="1" s="1" a="1"/>
  <c r="C138" i="1" s="1"/>
  <c r="C114" i="3"/>
  <c r="C137" i="1" s="1" a="1"/>
  <c r="C137" i="1" s="1"/>
  <c r="C115" i="3"/>
  <c r="C136" i="1" s="1" a="1"/>
  <c r="C136" i="1" s="1"/>
  <c r="C116" i="3"/>
  <c r="C135" i="1" s="1" a="1"/>
  <c r="C135" i="1" s="1"/>
  <c r="C117" i="3"/>
  <c r="C134" i="1" s="1" a="1"/>
  <c r="C134" i="1" s="1"/>
  <c r="C118" i="3"/>
  <c r="C133" i="1" s="1" a="1"/>
  <c r="C133" i="1" s="1"/>
  <c r="C119" i="3"/>
  <c r="C132" i="1" s="1" a="1"/>
  <c r="C132" i="1" s="1"/>
  <c r="C120" i="3"/>
  <c r="C131" i="1" s="1" a="1"/>
  <c r="C131" i="1" s="1"/>
  <c r="C121" i="3"/>
  <c r="C130" i="1" s="1" a="1"/>
  <c r="C130" i="1" s="1"/>
  <c r="C122" i="3"/>
  <c r="C129" i="1" s="1" a="1"/>
  <c r="C129" i="1" s="1"/>
  <c r="C123" i="3"/>
  <c r="C128" i="1" s="1" a="1"/>
  <c r="C128" i="1" s="1"/>
  <c r="C124" i="3"/>
  <c r="C127" i="1" s="1" a="1"/>
  <c r="C127" i="1" s="1"/>
  <c r="C125" i="3"/>
  <c r="C126" i="1" s="1" a="1"/>
  <c r="C126" i="1" s="1"/>
  <c r="C126" i="3"/>
  <c r="C125" i="1" s="1" a="1"/>
  <c r="C125" i="1" s="1"/>
  <c r="C127" i="3"/>
  <c r="C124" i="1" s="1" a="1"/>
  <c r="C124" i="1" s="1"/>
  <c r="C128" i="3"/>
  <c r="C123" i="1" s="1" a="1"/>
  <c r="C123" i="1" s="1"/>
  <c r="C129" i="3"/>
  <c r="C122" i="1" s="1" a="1"/>
  <c r="C122" i="1" s="1"/>
  <c r="C130" i="3"/>
  <c r="C121" i="1" s="1" a="1"/>
  <c r="C121" i="1" s="1"/>
  <c r="C131" i="3"/>
  <c r="C120" i="1" s="1" a="1"/>
  <c r="C120" i="1" s="1"/>
  <c r="C132" i="3"/>
  <c r="C119" i="1" s="1" a="1"/>
  <c r="C119" i="1" s="1"/>
  <c r="C133" i="3"/>
  <c r="C118" i="1" s="1" a="1"/>
  <c r="C118" i="1" s="1"/>
  <c r="C134" i="3"/>
  <c r="C117" i="1" s="1" a="1"/>
  <c r="C117" i="1" s="1"/>
  <c r="C135" i="3"/>
  <c r="C116" i="1" s="1" a="1"/>
  <c r="C116" i="1" s="1"/>
  <c r="C136" i="3"/>
  <c r="C115" i="1" s="1" a="1"/>
  <c r="C115" i="1" s="1"/>
  <c r="C137" i="3"/>
  <c r="C114" i="1" s="1" a="1"/>
  <c r="C114" i="1" s="1"/>
  <c r="C138" i="3"/>
  <c r="C113" i="1" s="1" a="1"/>
  <c r="C113" i="1" s="1"/>
  <c r="C139" i="3"/>
  <c r="C112" i="1" s="1" a="1"/>
  <c r="C112" i="1" s="1"/>
  <c r="C140" i="3"/>
  <c r="C111" i="1" s="1" a="1"/>
  <c r="C111" i="1" s="1"/>
  <c r="C141" i="3"/>
  <c r="C110" i="1" s="1" a="1"/>
  <c r="C110" i="1" s="1"/>
  <c r="C142" i="3"/>
  <c r="C109" i="1" s="1" a="1"/>
  <c r="C109" i="1" s="1"/>
  <c r="C143" i="3"/>
  <c r="C108" i="1" s="1" a="1"/>
  <c r="C108" i="1" s="1"/>
  <c r="C144" i="3"/>
  <c r="C107" i="1" s="1" a="1"/>
  <c r="C107" i="1" s="1"/>
  <c r="C145" i="3"/>
  <c r="C106" i="1" s="1" a="1"/>
  <c r="C106" i="1" s="1"/>
  <c r="C146" i="3"/>
  <c r="C105" i="1" s="1" a="1"/>
  <c r="C105" i="1" s="1"/>
  <c r="C147" i="3"/>
  <c r="C104" i="1" s="1" a="1"/>
  <c r="C104" i="1" s="1"/>
  <c r="C148" i="3"/>
  <c r="C103" i="1" s="1" a="1"/>
  <c r="C103" i="1" s="1"/>
  <c r="C149" i="3"/>
  <c r="C102" i="1" s="1" a="1"/>
  <c r="C102" i="1" s="1"/>
  <c r="C150" i="3"/>
  <c r="C101" i="1" s="1" a="1"/>
  <c r="C101" i="1" s="1"/>
  <c r="C151" i="3"/>
  <c r="C100" i="1" s="1" a="1"/>
  <c r="C100" i="1" s="1"/>
  <c r="C152" i="3"/>
  <c r="C99" i="1" s="1" a="1"/>
  <c r="C99" i="1" s="1"/>
  <c r="C153" i="3"/>
  <c r="C98" i="1" s="1" a="1"/>
  <c r="C98" i="1" s="1"/>
  <c r="C154" i="3"/>
  <c r="C97" i="1" s="1" a="1"/>
  <c r="C97" i="1" s="1"/>
  <c r="C155" i="3"/>
  <c r="C96" i="1" s="1" a="1"/>
  <c r="C96" i="1" s="1"/>
  <c r="C156" i="3"/>
  <c r="C95" i="1" s="1" a="1"/>
  <c r="C95" i="1" s="1"/>
  <c r="C157" i="3"/>
  <c r="C94" i="1" s="1" a="1"/>
  <c r="C94" i="1" s="1"/>
  <c r="C158" i="3"/>
  <c r="C93" i="1" s="1" a="1"/>
  <c r="C93" i="1" s="1"/>
  <c r="C159" i="3"/>
  <c r="C92" i="1" s="1" a="1"/>
  <c r="C92" i="1" s="1"/>
  <c r="C160" i="3"/>
  <c r="C91" i="1" s="1" a="1"/>
  <c r="C91" i="1" s="1"/>
  <c r="C161" i="3"/>
  <c r="C90" i="1" s="1" a="1"/>
  <c r="C90" i="1" s="1"/>
  <c r="C162" i="3"/>
  <c r="C89" i="1" s="1" a="1"/>
  <c r="C89" i="1" s="1"/>
  <c r="C163" i="3"/>
  <c r="C88" i="1" s="1" a="1"/>
  <c r="C88" i="1" s="1"/>
  <c r="C164" i="3"/>
  <c r="C87" i="1" s="1" a="1"/>
  <c r="C87" i="1" s="1"/>
  <c r="C165" i="3"/>
  <c r="C86" i="1" s="1" a="1"/>
  <c r="C86" i="1" s="1"/>
  <c r="C166" i="3"/>
  <c r="C85" i="1" s="1" a="1"/>
  <c r="C85" i="1" s="1"/>
  <c r="C167" i="3"/>
  <c r="C84" i="1" s="1" a="1"/>
  <c r="C84" i="1" s="1"/>
  <c r="C168" i="3"/>
  <c r="C83" i="1" s="1" a="1"/>
  <c r="C83" i="1" s="1"/>
  <c r="C169" i="3"/>
  <c r="C82" i="1" s="1" a="1"/>
  <c r="C82" i="1" s="1"/>
  <c r="C170" i="3"/>
  <c r="C81" i="1" s="1" a="1"/>
  <c r="C81" i="1" s="1"/>
  <c r="C171" i="3"/>
  <c r="C80" i="1" s="1" a="1"/>
  <c r="C80" i="1" s="1"/>
  <c r="C172" i="3"/>
  <c r="C79" i="1" s="1" a="1"/>
  <c r="C79" i="1" s="1"/>
  <c r="C173" i="3"/>
  <c r="C78" i="1" s="1" a="1"/>
  <c r="C78" i="1" s="1"/>
  <c r="C174" i="3"/>
  <c r="C77" i="1" s="1" a="1"/>
  <c r="C77" i="1" s="1"/>
  <c r="C175" i="3"/>
  <c r="C76" i="1" s="1" a="1"/>
  <c r="C76" i="1" s="1"/>
  <c r="C176" i="3"/>
  <c r="C75" i="1" s="1" a="1"/>
  <c r="C75" i="1" s="1"/>
  <c r="C177" i="3"/>
  <c r="C74" i="1" s="1" a="1"/>
  <c r="C74" i="1" s="1"/>
  <c r="C178" i="3"/>
  <c r="C73" i="1" s="1" a="1"/>
  <c r="C73" i="1" s="1"/>
  <c r="C179" i="3"/>
  <c r="C72" i="1" s="1" a="1"/>
  <c r="C72" i="1" s="1"/>
  <c r="C180" i="3"/>
  <c r="C71" i="1" s="1" a="1"/>
  <c r="C71" i="1" s="1"/>
  <c r="C181" i="3"/>
  <c r="C70" i="1" s="1" a="1"/>
  <c r="C70" i="1" s="1"/>
  <c r="C182" i="3"/>
  <c r="C69" i="1" s="1" a="1"/>
  <c r="C69" i="1" s="1"/>
  <c r="C183" i="3"/>
  <c r="C68" i="1" s="1" a="1"/>
  <c r="C68" i="1" s="1"/>
  <c r="C184" i="3"/>
  <c r="C67" i="1" s="1" a="1"/>
  <c r="C67" i="1" s="1"/>
  <c r="C185" i="3"/>
  <c r="C66" i="1" s="1" a="1"/>
  <c r="C66" i="1" s="1"/>
  <c r="C186" i="3"/>
  <c r="C65" i="1" s="1" a="1"/>
  <c r="C65" i="1" s="1"/>
  <c r="C187" i="3"/>
  <c r="C64" i="1" s="1" a="1"/>
  <c r="C64" i="1" s="1"/>
  <c r="C188" i="3"/>
  <c r="C63" i="1" s="1" a="1"/>
  <c r="C63" i="1" s="1"/>
  <c r="C189" i="3"/>
  <c r="C62" i="1" s="1" a="1"/>
  <c r="C62" i="1" s="1"/>
  <c r="C190" i="3"/>
  <c r="C61" i="1" s="1" a="1"/>
  <c r="C61" i="1" s="1"/>
  <c r="C191" i="3"/>
  <c r="C60" i="1" s="1" a="1"/>
  <c r="C60" i="1" s="1"/>
  <c r="C192" i="3"/>
  <c r="C59" i="1" s="1" a="1"/>
  <c r="C59" i="1" s="1"/>
  <c r="C193" i="3"/>
  <c r="C58" i="1" s="1" a="1"/>
  <c r="C58" i="1" s="1"/>
  <c r="C194" i="3"/>
  <c r="C57" i="1" s="1" a="1"/>
  <c r="C57" i="1" s="1"/>
  <c r="C195" i="3"/>
  <c r="C56" i="1" s="1" a="1"/>
  <c r="C56" i="1" s="1"/>
  <c r="C196" i="3"/>
  <c r="C55" i="1" s="1" a="1"/>
  <c r="C55" i="1" s="1"/>
  <c r="C197" i="3"/>
  <c r="C54" i="1" s="1" a="1"/>
  <c r="C54" i="1" s="1"/>
  <c r="C198" i="3"/>
  <c r="C53" i="1" s="1" a="1"/>
  <c r="C53" i="1" s="1"/>
  <c r="C199" i="3"/>
  <c r="C52" i="1" s="1" a="1"/>
  <c r="C52" i="1" s="1"/>
  <c r="C200" i="3"/>
  <c r="C51" i="1" s="1" a="1"/>
  <c r="C51" i="1" s="1"/>
  <c r="C201" i="3"/>
  <c r="C50" i="1" s="1" a="1"/>
  <c r="C50" i="1" s="1"/>
  <c r="C202" i="3"/>
  <c r="C49" i="1" s="1" a="1"/>
  <c r="C49" i="1" s="1"/>
  <c r="C203" i="3"/>
  <c r="C48" i="1" s="1" a="1"/>
  <c r="C48" i="1" s="1"/>
  <c r="C204" i="3"/>
  <c r="C47" i="1" s="1" a="1"/>
  <c r="C47" i="1" s="1"/>
  <c r="C205" i="3"/>
  <c r="C46" i="1" s="1" a="1"/>
  <c r="C46" i="1" s="1"/>
  <c r="C206" i="3"/>
  <c r="C45" i="1" s="1" a="1"/>
  <c r="C45" i="1" s="1"/>
  <c r="C207" i="3"/>
  <c r="C44" i="1" s="1" a="1"/>
  <c r="C44" i="1" s="1"/>
  <c r="C208" i="3"/>
  <c r="C43" i="1" s="1" a="1"/>
  <c r="C43" i="1" s="1"/>
  <c r="C209" i="3"/>
  <c r="C42" i="1" s="1" a="1"/>
  <c r="C42" i="1" s="1"/>
  <c r="C210" i="3"/>
  <c r="C41" i="1" s="1" a="1"/>
  <c r="C41" i="1" s="1"/>
  <c r="C211" i="3"/>
  <c r="C40" i="1" s="1" a="1"/>
  <c r="C40" i="1" s="1"/>
  <c r="C212" i="3"/>
  <c r="C39" i="1" s="1" a="1"/>
  <c r="C39" i="1" s="1"/>
  <c r="C213" i="3"/>
  <c r="C38" i="1" s="1" a="1"/>
  <c r="C38" i="1" s="1"/>
  <c r="C214" i="3"/>
  <c r="C37" i="1" s="1" a="1"/>
  <c r="C37" i="1" s="1"/>
  <c r="C215" i="3"/>
  <c r="C36" i="1" s="1" a="1"/>
  <c r="C36" i="1" s="1"/>
  <c r="C216" i="3"/>
  <c r="C35" i="1" s="1" a="1"/>
  <c r="C35" i="1" s="1"/>
  <c r="C217" i="3"/>
  <c r="C34" i="1" s="1" a="1"/>
  <c r="C34" i="1" s="1"/>
  <c r="C218" i="3"/>
  <c r="C33" i="1" s="1" a="1"/>
  <c r="C33" i="1" s="1"/>
  <c r="C219" i="3"/>
  <c r="C32" i="1" s="1" a="1"/>
  <c r="C32" i="1" s="1"/>
  <c r="C220" i="3"/>
  <c r="C31" i="1" s="1" a="1"/>
  <c r="C31" i="1" s="1"/>
  <c r="C221" i="3"/>
  <c r="C30" i="1" s="1" a="1"/>
  <c r="C30" i="1" s="1"/>
  <c r="C222" i="3"/>
  <c r="C29" i="1" s="1" a="1"/>
  <c r="C29" i="1" s="1"/>
  <c r="C223" i="3"/>
  <c r="C28" i="1" s="1" a="1"/>
  <c r="C28" i="1" s="1"/>
  <c r="C224" i="3"/>
  <c r="C27" i="1" s="1" a="1"/>
  <c r="C27" i="1" s="1"/>
  <c r="C225" i="3"/>
  <c r="C26" i="1" s="1" a="1"/>
  <c r="C26" i="1" s="1"/>
  <c r="C226" i="3"/>
  <c r="C25" i="1" s="1" a="1"/>
  <c r="C25" i="1" s="1"/>
  <c r="C227" i="3"/>
  <c r="C24" i="1" s="1" a="1"/>
  <c r="C24" i="1" s="1"/>
  <c r="C228" i="3"/>
  <c r="C23" i="1" s="1" a="1"/>
  <c r="C23" i="1" s="1"/>
  <c r="C229" i="3"/>
  <c r="C22" i="1" s="1" a="1"/>
  <c r="C22" i="1" s="1"/>
  <c r="C230" i="3"/>
  <c r="C21" i="1" s="1" a="1"/>
  <c r="C21" i="1" s="1"/>
  <c r="C231" i="3"/>
  <c r="C20" i="1" s="1" a="1"/>
  <c r="C20" i="1" s="1"/>
  <c r="C232" i="3"/>
  <c r="C19" i="1" s="1" a="1"/>
  <c r="C19" i="1" s="1"/>
  <c r="C233" i="3"/>
  <c r="C18" i="1" s="1" a="1"/>
  <c r="C18" i="1" s="1"/>
  <c r="C234" i="3"/>
  <c r="C17" i="1" s="1" a="1"/>
  <c r="C17" i="1" s="1"/>
  <c r="C235" i="3"/>
  <c r="C16" i="1" s="1" a="1"/>
  <c r="C16" i="1" s="1"/>
  <c r="C236" i="3"/>
  <c r="C15" i="1" s="1" a="1"/>
  <c r="C15" i="1" s="1"/>
  <c r="C237" i="3"/>
  <c r="C14" i="1" s="1" a="1"/>
  <c r="C14" i="1" s="1"/>
  <c r="C238" i="3"/>
  <c r="C13" i="1" s="1" a="1"/>
  <c r="C13" i="1" s="1"/>
  <c r="C239" i="3"/>
  <c r="C12" i="1" s="1" a="1"/>
  <c r="C12" i="1" s="1"/>
  <c r="C240" i="3"/>
  <c r="C11" i="1" s="1" a="1"/>
  <c r="C11" i="1" s="1"/>
  <c r="C241" i="3"/>
  <c r="C10" i="1" s="1" a="1"/>
  <c r="C10" i="1" s="1"/>
  <c r="C242" i="3"/>
  <c r="C9" i="1" s="1" a="1"/>
  <c r="C9" i="1" s="1"/>
  <c r="C243" i="3"/>
  <c r="C8" i="1" s="1" a="1"/>
  <c r="C8" i="1" s="1"/>
  <c r="C244" i="3"/>
  <c r="C7" i="1" s="1" a="1"/>
  <c r="C7" i="1" s="1"/>
  <c r="C245" i="3"/>
  <c r="C6" i="1" s="1" a="1"/>
  <c r="C6" i="1" s="1"/>
  <c r="C246" i="3"/>
  <c r="C5" i="1" s="1" a="1"/>
  <c r="C5" i="1" s="1"/>
  <c r="C247" i="3"/>
  <c r="C4" i="1" s="1" a="1"/>
  <c r="C4" i="1" s="1"/>
  <c r="C248" i="3"/>
  <c r="C3" i="1" s="1" a="1"/>
  <c r="C3" i="1" s="1"/>
  <c r="C248" i="2"/>
  <c r="B3" i="1" s="1" a="1"/>
  <c r="B3" i="1" s="1"/>
  <c r="C3" i="2"/>
  <c r="C4" i="2"/>
  <c r="B247" i="1" s="1" a="1"/>
  <c r="B247" i="1" s="1"/>
  <c r="C5" i="2"/>
  <c r="B246" i="1" s="1" a="1"/>
  <c r="B246" i="1" s="1"/>
  <c r="C6" i="2"/>
  <c r="B245" i="1" s="1" a="1"/>
  <c r="B245" i="1" s="1"/>
  <c r="C7" i="2"/>
  <c r="B244" i="1" s="1" a="1"/>
  <c r="B244" i="1" s="1"/>
  <c r="C8" i="2"/>
  <c r="B243" i="1" s="1" a="1"/>
  <c r="B243" i="1" s="1"/>
  <c r="C9" i="2"/>
  <c r="B242" i="1" s="1" a="1"/>
  <c r="B242" i="1" s="1"/>
  <c r="C10" i="2"/>
  <c r="B241" i="1" s="1" a="1"/>
  <c r="B241" i="1" s="1"/>
  <c r="C11" i="2"/>
  <c r="B240" i="1" s="1" a="1"/>
  <c r="B240" i="1" s="1"/>
  <c r="C12" i="2"/>
  <c r="B239" i="1" s="1" a="1"/>
  <c r="B239" i="1" s="1"/>
  <c r="C13" i="2"/>
  <c r="B238" i="1" s="1" a="1"/>
  <c r="B238" i="1" s="1"/>
  <c r="C14" i="2"/>
  <c r="B237" i="1" s="1" a="1"/>
  <c r="B237" i="1" s="1"/>
  <c r="C15" i="2"/>
  <c r="B236" i="1" s="1" a="1"/>
  <c r="B236" i="1" s="1"/>
  <c r="C16" i="2"/>
  <c r="B235" i="1" s="1" a="1"/>
  <c r="B235" i="1" s="1"/>
  <c r="C17" i="2"/>
  <c r="B234" i="1" s="1" a="1"/>
  <c r="B234" i="1" s="1"/>
  <c r="C18" i="2"/>
  <c r="B233" i="1" s="1" a="1"/>
  <c r="B233" i="1" s="1"/>
  <c r="C19" i="2"/>
  <c r="B232" i="1" s="1" a="1"/>
  <c r="B232" i="1" s="1"/>
  <c r="C20" i="2"/>
  <c r="B231" i="1" s="1" a="1"/>
  <c r="B231" i="1" s="1"/>
  <c r="C21" i="2"/>
  <c r="B230" i="1" s="1" a="1"/>
  <c r="B230" i="1" s="1"/>
  <c r="C22" i="2"/>
  <c r="B229" i="1" s="1" a="1"/>
  <c r="B229" i="1" s="1"/>
  <c r="C23" i="2"/>
  <c r="B228" i="1" s="1" a="1"/>
  <c r="B228" i="1" s="1"/>
  <c r="C24" i="2"/>
  <c r="B227" i="1" s="1" a="1"/>
  <c r="B227" i="1" s="1"/>
  <c r="C25" i="2"/>
  <c r="B226" i="1" s="1" a="1"/>
  <c r="B226" i="1" s="1"/>
  <c r="C26" i="2"/>
  <c r="B225" i="1" s="1" a="1"/>
  <c r="B225" i="1" s="1"/>
  <c r="C27" i="2"/>
  <c r="B224" i="1" s="1" a="1"/>
  <c r="B224" i="1" s="1"/>
  <c r="C28" i="2"/>
  <c r="B223" i="1" s="1" a="1"/>
  <c r="B223" i="1" s="1"/>
  <c r="C29" i="2"/>
  <c r="B222" i="1" s="1" a="1"/>
  <c r="B222" i="1" s="1"/>
  <c r="C30" i="2"/>
  <c r="B221" i="1" s="1" a="1"/>
  <c r="B221" i="1" s="1"/>
  <c r="C31" i="2"/>
  <c r="B220" i="1" s="1" a="1"/>
  <c r="B220" i="1" s="1"/>
  <c r="C32" i="2"/>
  <c r="B219" i="1" s="1" a="1"/>
  <c r="B219" i="1" s="1"/>
  <c r="C33" i="2"/>
  <c r="B218" i="1" s="1" a="1"/>
  <c r="B218" i="1" s="1"/>
  <c r="C34" i="2"/>
  <c r="B217" i="1" s="1" a="1"/>
  <c r="B217" i="1" s="1"/>
  <c r="C35" i="2"/>
  <c r="B216" i="1" s="1" a="1"/>
  <c r="B216" i="1" s="1"/>
  <c r="C36" i="2"/>
  <c r="B215" i="1" s="1" a="1"/>
  <c r="B215" i="1" s="1"/>
  <c r="C37" i="2"/>
  <c r="B214" i="1" s="1" a="1"/>
  <c r="B214" i="1" s="1"/>
  <c r="C38" i="2"/>
  <c r="B213" i="1" s="1" a="1"/>
  <c r="B213" i="1" s="1"/>
  <c r="C39" i="2"/>
  <c r="B212" i="1" s="1" a="1"/>
  <c r="B212" i="1" s="1"/>
  <c r="C40" i="2"/>
  <c r="B211" i="1" s="1" a="1"/>
  <c r="B211" i="1" s="1"/>
  <c r="C41" i="2"/>
  <c r="B210" i="1" s="1" a="1"/>
  <c r="B210" i="1" s="1"/>
  <c r="C42" i="2"/>
  <c r="B209" i="1" s="1" a="1"/>
  <c r="B209" i="1" s="1"/>
  <c r="C43" i="2"/>
  <c r="B208" i="1" s="1" a="1"/>
  <c r="B208" i="1" s="1"/>
  <c r="C44" i="2"/>
  <c r="B207" i="1" s="1" a="1"/>
  <c r="B207" i="1" s="1"/>
  <c r="C45" i="2"/>
  <c r="B206" i="1" s="1" a="1"/>
  <c r="B206" i="1" s="1"/>
  <c r="C46" i="2"/>
  <c r="B205" i="1" s="1" a="1"/>
  <c r="B205" i="1" s="1"/>
  <c r="C47" i="2"/>
  <c r="B204" i="1" s="1" a="1"/>
  <c r="B204" i="1" s="1"/>
  <c r="C48" i="2"/>
  <c r="B203" i="1" s="1" a="1"/>
  <c r="B203" i="1" s="1"/>
  <c r="C49" i="2"/>
  <c r="B202" i="1" s="1" a="1"/>
  <c r="B202" i="1" s="1"/>
  <c r="C50" i="2"/>
  <c r="B201" i="1" s="1" a="1"/>
  <c r="B201" i="1" s="1"/>
  <c r="C51" i="2"/>
  <c r="B200" i="1" s="1" a="1"/>
  <c r="B200" i="1" s="1"/>
  <c r="C52" i="2"/>
  <c r="B199" i="1" s="1" a="1"/>
  <c r="B199" i="1" s="1"/>
  <c r="C53" i="2"/>
  <c r="B198" i="1" s="1" a="1"/>
  <c r="B198" i="1" s="1"/>
  <c r="C54" i="2"/>
  <c r="B197" i="1" s="1" a="1"/>
  <c r="B197" i="1" s="1"/>
  <c r="C55" i="2"/>
  <c r="B196" i="1" s="1" a="1"/>
  <c r="B196" i="1" s="1"/>
  <c r="C56" i="2"/>
  <c r="B195" i="1" s="1" a="1"/>
  <c r="B195" i="1" s="1"/>
  <c r="C57" i="2"/>
  <c r="B194" i="1" s="1" a="1"/>
  <c r="B194" i="1" s="1"/>
  <c r="C58" i="2"/>
  <c r="B193" i="1" s="1" a="1"/>
  <c r="B193" i="1" s="1"/>
  <c r="C59" i="2"/>
  <c r="B192" i="1" s="1" a="1"/>
  <c r="B192" i="1" s="1"/>
  <c r="C60" i="2"/>
  <c r="B191" i="1" s="1" a="1"/>
  <c r="B191" i="1" s="1"/>
  <c r="C61" i="2"/>
  <c r="B190" i="1" s="1" a="1"/>
  <c r="B190" i="1" s="1"/>
  <c r="C62" i="2"/>
  <c r="B189" i="1" s="1" a="1"/>
  <c r="B189" i="1" s="1"/>
  <c r="C63" i="2"/>
  <c r="B188" i="1" s="1" a="1"/>
  <c r="B188" i="1" s="1"/>
  <c r="C64" i="2"/>
  <c r="B187" i="1" s="1" a="1"/>
  <c r="B187" i="1" s="1"/>
  <c r="C65" i="2"/>
  <c r="B186" i="1" s="1" a="1"/>
  <c r="B186" i="1" s="1"/>
  <c r="C66" i="2"/>
  <c r="B185" i="1" s="1" a="1"/>
  <c r="B185" i="1" s="1"/>
  <c r="C67" i="2"/>
  <c r="B184" i="1" s="1" a="1"/>
  <c r="B184" i="1" s="1"/>
  <c r="C68" i="2"/>
  <c r="B183" i="1" s="1" a="1"/>
  <c r="B183" i="1" s="1"/>
  <c r="C69" i="2"/>
  <c r="B182" i="1" s="1" a="1"/>
  <c r="B182" i="1" s="1"/>
  <c r="C70" i="2"/>
  <c r="B181" i="1" s="1" a="1"/>
  <c r="B181" i="1" s="1"/>
  <c r="C71" i="2"/>
  <c r="B180" i="1" s="1" a="1"/>
  <c r="B180" i="1" s="1"/>
  <c r="C72" i="2"/>
  <c r="B179" i="1" s="1" a="1"/>
  <c r="B179" i="1" s="1"/>
  <c r="C73" i="2"/>
  <c r="B178" i="1" s="1" a="1"/>
  <c r="B178" i="1" s="1"/>
  <c r="C74" i="2"/>
  <c r="B177" i="1" s="1" a="1"/>
  <c r="B177" i="1" s="1"/>
  <c r="C75" i="2"/>
  <c r="B176" i="1" s="1" a="1"/>
  <c r="B176" i="1" s="1"/>
  <c r="C76" i="2"/>
  <c r="B175" i="1" s="1" a="1"/>
  <c r="B175" i="1" s="1"/>
  <c r="C77" i="2"/>
  <c r="B174" i="1" s="1" a="1"/>
  <c r="B174" i="1" s="1"/>
  <c r="C78" i="2"/>
  <c r="B173" i="1" s="1" a="1"/>
  <c r="B173" i="1" s="1"/>
  <c r="C79" i="2"/>
  <c r="B172" i="1" s="1" a="1"/>
  <c r="B172" i="1" s="1"/>
  <c r="C80" i="2"/>
  <c r="B171" i="1" s="1" a="1"/>
  <c r="B171" i="1" s="1"/>
  <c r="C81" i="2"/>
  <c r="B170" i="1" s="1" a="1"/>
  <c r="B170" i="1" s="1"/>
  <c r="C82" i="2"/>
  <c r="B169" i="1" s="1" a="1"/>
  <c r="B169" i="1" s="1"/>
  <c r="C83" i="2"/>
  <c r="B168" i="1" s="1" a="1"/>
  <c r="B168" i="1" s="1"/>
  <c r="C84" i="2"/>
  <c r="B167" i="1" s="1" a="1"/>
  <c r="B167" i="1" s="1"/>
  <c r="C85" i="2"/>
  <c r="B166" i="1" s="1" a="1"/>
  <c r="B166" i="1" s="1"/>
  <c r="C86" i="2"/>
  <c r="B165" i="1" s="1" a="1"/>
  <c r="B165" i="1" s="1"/>
  <c r="C87" i="2"/>
  <c r="B164" i="1" s="1" a="1"/>
  <c r="B164" i="1" s="1"/>
  <c r="C88" i="2"/>
  <c r="B163" i="1" s="1" a="1"/>
  <c r="B163" i="1" s="1"/>
  <c r="C89" i="2"/>
  <c r="B162" i="1" s="1" a="1"/>
  <c r="B162" i="1" s="1"/>
  <c r="C90" i="2"/>
  <c r="B161" i="1" s="1" a="1"/>
  <c r="B161" i="1" s="1"/>
  <c r="C91" i="2"/>
  <c r="B160" i="1" s="1" a="1"/>
  <c r="B160" i="1" s="1"/>
  <c r="C92" i="2"/>
  <c r="B159" i="1" s="1" a="1"/>
  <c r="B159" i="1" s="1"/>
  <c r="C93" i="2"/>
  <c r="B158" i="1" s="1" a="1"/>
  <c r="B158" i="1" s="1"/>
  <c r="C94" i="2"/>
  <c r="B157" i="1" s="1" a="1"/>
  <c r="B157" i="1" s="1"/>
  <c r="C95" i="2"/>
  <c r="B156" i="1" s="1" a="1"/>
  <c r="B156" i="1" s="1"/>
  <c r="C96" i="2"/>
  <c r="B155" i="1" s="1" a="1"/>
  <c r="B155" i="1" s="1"/>
  <c r="C97" i="2"/>
  <c r="B154" i="1" s="1" a="1"/>
  <c r="B154" i="1" s="1"/>
  <c r="C98" i="2"/>
  <c r="B153" i="1" s="1" a="1"/>
  <c r="B153" i="1" s="1"/>
  <c r="C99" i="2"/>
  <c r="B152" i="1" s="1" a="1"/>
  <c r="B152" i="1" s="1"/>
  <c r="C100" i="2"/>
  <c r="B151" i="1" s="1" a="1"/>
  <c r="B151" i="1" s="1"/>
  <c r="C101" i="2"/>
  <c r="B150" i="1" s="1" a="1"/>
  <c r="B150" i="1" s="1"/>
  <c r="C102" i="2"/>
  <c r="B149" i="1" s="1" a="1"/>
  <c r="B149" i="1" s="1"/>
  <c r="C103" i="2"/>
  <c r="B148" i="1" s="1" a="1"/>
  <c r="B148" i="1" s="1"/>
  <c r="C104" i="2"/>
  <c r="B147" i="1" s="1" a="1"/>
  <c r="B147" i="1" s="1"/>
  <c r="C105" i="2"/>
  <c r="B146" i="1" s="1" a="1"/>
  <c r="B146" i="1" s="1"/>
  <c r="C106" i="2"/>
  <c r="B145" i="1" s="1" a="1"/>
  <c r="B145" i="1" s="1"/>
  <c r="C107" i="2"/>
  <c r="B144" i="1" s="1" a="1"/>
  <c r="B144" i="1" s="1"/>
  <c r="C108" i="2"/>
  <c r="B143" i="1" s="1" a="1"/>
  <c r="B143" i="1" s="1"/>
  <c r="C109" i="2"/>
  <c r="B142" i="1" s="1" a="1"/>
  <c r="B142" i="1" s="1"/>
  <c r="C110" i="2"/>
  <c r="B141" i="1" s="1" a="1"/>
  <c r="B141" i="1" s="1"/>
  <c r="C111" i="2"/>
  <c r="B140" i="1" s="1" a="1"/>
  <c r="B140" i="1" s="1"/>
  <c r="C112" i="2"/>
  <c r="B139" i="1" s="1" a="1"/>
  <c r="B139" i="1" s="1"/>
  <c r="C113" i="2"/>
  <c r="B138" i="1" s="1" a="1"/>
  <c r="B138" i="1" s="1"/>
  <c r="C114" i="2"/>
  <c r="B137" i="1" s="1" a="1"/>
  <c r="B137" i="1" s="1"/>
  <c r="C115" i="2"/>
  <c r="B136" i="1" s="1" a="1"/>
  <c r="B136" i="1" s="1"/>
  <c r="C116" i="2"/>
  <c r="B135" i="1" s="1" a="1"/>
  <c r="B135" i="1" s="1"/>
  <c r="C117" i="2"/>
  <c r="B134" i="1" s="1" a="1"/>
  <c r="B134" i="1" s="1"/>
  <c r="C118" i="2"/>
  <c r="B133" i="1" s="1" a="1"/>
  <c r="B133" i="1" s="1"/>
  <c r="C119" i="2"/>
  <c r="B132" i="1" s="1" a="1"/>
  <c r="B132" i="1" s="1"/>
  <c r="C120" i="2"/>
  <c r="B131" i="1" s="1" a="1"/>
  <c r="B131" i="1" s="1"/>
  <c r="C121" i="2"/>
  <c r="B130" i="1" s="1" a="1"/>
  <c r="B130" i="1" s="1"/>
  <c r="C122" i="2"/>
  <c r="B129" i="1" s="1" a="1"/>
  <c r="B129" i="1" s="1"/>
  <c r="C123" i="2"/>
  <c r="B128" i="1" s="1" a="1"/>
  <c r="B128" i="1" s="1"/>
  <c r="C124" i="2"/>
  <c r="B127" i="1" s="1" a="1"/>
  <c r="B127" i="1" s="1"/>
  <c r="C125" i="2"/>
  <c r="B126" i="1" s="1" a="1"/>
  <c r="B126" i="1" s="1"/>
  <c r="C126" i="2"/>
  <c r="B125" i="1" s="1" a="1"/>
  <c r="B125" i="1" s="1"/>
  <c r="C127" i="2"/>
  <c r="B124" i="1" s="1" a="1"/>
  <c r="B124" i="1" s="1"/>
  <c r="C128" i="2"/>
  <c r="B123" i="1" s="1" a="1"/>
  <c r="B123" i="1" s="1"/>
  <c r="C129" i="2"/>
  <c r="B122" i="1" s="1" a="1"/>
  <c r="B122" i="1" s="1"/>
  <c r="C130" i="2"/>
  <c r="B121" i="1" s="1" a="1"/>
  <c r="B121" i="1" s="1"/>
  <c r="C131" i="2"/>
  <c r="B120" i="1" s="1" a="1"/>
  <c r="B120" i="1" s="1"/>
  <c r="C132" i="2"/>
  <c r="B119" i="1" s="1" a="1"/>
  <c r="B119" i="1" s="1"/>
  <c r="C133" i="2"/>
  <c r="B118" i="1" s="1" a="1"/>
  <c r="B118" i="1" s="1"/>
  <c r="C134" i="2"/>
  <c r="B117" i="1" s="1" a="1"/>
  <c r="B117" i="1" s="1"/>
  <c r="C135" i="2"/>
  <c r="B116" i="1" s="1" a="1"/>
  <c r="B116" i="1" s="1"/>
  <c r="C136" i="2"/>
  <c r="B115" i="1" s="1" a="1"/>
  <c r="B115" i="1" s="1"/>
  <c r="C137" i="2"/>
  <c r="B114" i="1" s="1" a="1"/>
  <c r="B114" i="1" s="1"/>
  <c r="C138" i="2"/>
  <c r="B113" i="1" s="1" a="1"/>
  <c r="B113" i="1" s="1"/>
  <c r="C139" i="2"/>
  <c r="B112" i="1" s="1" a="1"/>
  <c r="B112" i="1" s="1"/>
  <c r="C140" i="2"/>
  <c r="B111" i="1" s="1" a="1"/>
  <c r="B111" i="1" s="1"/>
  <c r="C141" i="2"/>
  <c r="B110" i="1" s="1" a="1"/>
  <c r="B110" i="1" s="1"/>
  <c r="C142" i="2"/>
  <c r="B109" i="1" s="1" a="1"/>
  <c r="B109" i="1" s="1"/>
  <c r="C143" i="2"/>
  <c r="B108" i="1" s="1" a="1"/>
  <c r="B108" i="1" s="1"/>
  <c r="C144" i="2"/>
  <c r="B107" i="1" s="1" a="1"/>
  <c r="B107" i="1" s="1"/>
  <c r="C145" i="2"/>
  <c r="B106" i="1" s="1" a="1"/>
  <c r="B106" i="1" s="1"/>
  <c r="C146" i="2"/>
  <c r="B105" i="1" s="1" a="1"/>
  <c r="B105" i="1" s="1"/>
  <c r="C147" i="2"/>
  <c r="B104" i="1" s="1" a="1"/>
  <c r="B104" i="1" s="1"/>
  <c r="C148" i="2"/>
  <c r="B103" i="1" s="1" a="1"/>
  <c r="B103" i="1" s="1"/>
  <c r="C149" i="2"/>
  <c r="B102" i="1" s="1" a="1"/>
  <c r="B102" i="1" s="1"/>
  <c r="C150" i="2"/>
  <c r="B101" i="1" s="1" a="1"/>
  <c r="B101" i="1" s="1"/>
  <c r="C151" i="2"/>
  <c r="B100" i="1" s="1" a="1"/>
  <c r="B100" i="1" s="1"/>
  <c r="C152" i="2"/>
  <c r="B99" i="1" s="1" a="1"/>
  <c r="B99" i="1" s="1"/>
  <c r="C153" i="2"/>
  <c r="B98" i="1" s="1" a="1"/>
  <c r="B98" i="1" s="1"/>
  <c r="C154" i="2"/>
  <c r="B97" i="1" s="1" a="1"/>
  <c r="B97" i="1" s="1"/>
  <c r="C155" i="2"/>
  <c r="B96" i="1" s="1" a="1"/>
  <c r="B96" i="1" s="1"/>
  <c r="C156" i="2"/>
  <c r="B95" i="1" s="1" a="1"/>
  <c r="B95" i="1" s="1"/>
  <c r="C157" i="2"/>
  <c r="B94" i="1" s="1" a="1"/>
  <c r="B94" i="1" s="1"/>
  <c r="C158" i="2"/>
  <c r="B93" i="1" s="1" a="1"/>
  <c r="B93" i="1" s="1"/>
  <c r="C159" i="2"/>
  <c r="B92" i="1" s="1" a="1"/>
  <c r="B92" i="1" s="1"/>
  <c r="C160" i="2"/>
  <c r="B91" i="1" s="1" a="1"/>
  <c r="B91" i="1" s="1"/>
  <c r="C161" i="2"/>
  <c r="B90" i="1" s="1" a="1"/>
  <c r="B90" i="1" s="1"/>
  <c r="C162" i="2"/>
  <c r="B89" i="1" s="1" a="1"/>
  <c r="B89" i="1" s="1"/>
  <c r="C163" i="2"/>
  <c r="B88" i="1" s="1" a="1"/>
  <c r="B88" i="1" s="1"/>
  <c r="C164" i="2"/>
  <c r="B87" i="1" s="1" a="1"/>
  <c r="B87" i="1" s="1"/>
  <c r="C165" i="2"/>
  <c r="B86" i="1" s="1" a="1"/>
  <c r="B86" i="1" s="1"/>
  <c r="C166" i="2"/>
  <c r="B85" i="1" s="1" a="1"/>
  <c r="B85" i="1" s="1"/>
  <c r="C167" i="2"/>
  <c r="B84" i="1" s="1" a="1"/>
  <c r="B84" i="1" s="1"/>
  <c r="C168" i="2"/>
  <c r="B83" i="1" s="1" a="1"/>
  <c r="B83" i="1" s="1"/>
  <c r="C169" i="2"/>
  <c r="B82" i="1" s="1" a="1"/>
  <c r="B82" i="1" s="1"/>
  <c r="C170" i="2"/>
  <c r="B81" i="1" s="1" a="1"/>
  <c r="B81" i="1" s="1"/>
  <c r="C171" i="2"/>
  <c r="B80" i="1" s="1" a="1"/>
  <c r="B80" i="1" s="1"/>
  <c r="C172" i="2"/>
  <c r="B79" i="1" s="1" a="1"/>
  <c r="B79" i="1" s="1"/>
  <c r="C173" i="2"/>
  <c r="B78" i="1" s="1" a="1"/>
  <c r="B78" i="1" s="1"/>
  <c r="C174" i="2"/>
  <c r="B77" i="1" s="1" a="1"/>
  <c r="B77" i="1" s="1"/>
  <c r="C175" i="2"/>
  <c r="B76" i="1" s="1" a="1"/>
  <c r="B76" i="1" s="1"/>
  <c r="C176" i="2"/>
  <c r="B75" i="1" s="1" a="1"/>
  <c r="B75" i="1" s="1"/>
  <c r="C177" i="2"/>
  <c r="B74" i="1" s="1" a="1"/>
  <c r="B74" i="1" s="1"/>
  <c r="C178" i="2"/>
  <c r="B73" i="1" s="1" a="1"/>
  <c r="B73" i="1" s="1"/>
  <c r="C179" i="2"/>
  <c r="B72" i="1" s="1" a="1"/>
  <c r="B72" i="1" s="1"/>
  <c r="C180" i="2"/>
  <c r="B71" i="1" s="1" a="1"/>
  <c r="B71" i="1" s="1"/>
  <c r="C181" i="2"/>
  <c r="B70" i="1" s="1" a="1"/>
  <c r="B70" i="1" s="1"/>
  <c r="C182" i="2"/>
  <c r="B69" i="1" s="1" a="1"/>
  <c r="B69" i="1" s="1"/>
  <c r="C183" i="2"/>
  <c r="B68" i="1" s="1" a="1"/>
  <c r="B68" i="1" s="1"/>
  <c r="C184" i="2"/>
  <c r="B67" i="1" s="1" a="1"/>
  <c r="B67" i="1" s="1"/>
  <c r="C185" i="2"/>
  <c r="B66" i="1" s="1" a="1"/>
  <c r="B66" i="1" s="1"/>
  <c r="C186" i="2"/>
  <c r="B65" i="1" s="1" a="1"/>
  <c r="B65" i="1" s="1"/>
  <c r="C187" i="2"/>
  <c r="B64" i="1" s="1" a="1"/>
  <c r="B64" i="1" s="1"/>
  <c r="C188" i="2"/>
  <c r="B63" i="1" s="1" a="1"/>
  <c r="B63" i="1" s="1"/>
  <c r="C189" i="2"/>
  <c r="B62" i="1" s="1" a="1"/>
  <c r="B62" i="1" s="1"/>
  <c r="C190" i="2"/>
  <c r="B61" i="1" s="1" a="1"/>
  <c r="B61" i="1" s="1"/>
  <c r="C191" i="2"/>
  <c r="B60" i="1" s="1" a="1"/>
  <c r="B60" i="1" s="1"/>
  <c r="C192" i="2"/>
  <c r="B59" i="1" s="1" a="1"/>
  <c r="B59" i="1" s="1"/>
  <c r="C193" i="2"/>
  <c r="B58" i="1" s="1" a="1"/>
  <c r="B58" i="1" s="1"/>
  <c r="C194" i="2"/>
  <c r="B57" i="1" s="1" a="1"/>
  <c r="B57" i="1" s="1"/>
  <c r="C195" i="2"/>
  <c r="B56" i="1" s="1" a="1"/>
  <c r="B56" i="1" s="1"/>
  <c r="C196" i="2"/>
  <c r="B55" i="1" s="1" a="1"/>
  <c r="B55" i="1" s="1"/>
  <c r="C197" i="2"/>
  <c r="B54" i="1" s="1" a="1"/>
  <c r="B54" i="1" s="1"/>
  <c r="C198" i="2"/>
  <c r="B53" i="1" s="1" a="1"/>
  <c r="B53" i="1" s="1"/>
  <c r="C199" i="2"/>
  <c r="B52" i="1" s="1" a="1"/>
  <c r="B52" i="1" s="1"/>
  <c r="C200" i="2"/>
  <c r="B51" i="1" s="1" a="1"/>
  <c r="B51" i="1" s="1"/>
  <c r="C201" i="2"/>
  <c r="B50" i="1" s="1" a="1"/>
  <c r="B50" i="1" s="1"/>
  <c r="C202" i="2"/>
  <c r="B49" i="1" s="1" a="1"/>
  <c r="B49" i="1" s="1"/>
  <c r="C203" i="2"/>
  <c r="B48" i="1" s="1" a="1"/>
  <c r="B48" i="1" s="1"/>
  <c r="C204" i="2"/>
  <c r="B47" i="1" s="1" a="1"/>
  <c r="B47" i="1" s="1"/>
  <c r="C205" i="2"/>
  <c r="B46" i="1" s="1" a="1"/>
  <c r="B46" i="1" s="1"/>
  <c r="C206" i="2"/>
  <c r="B45" i="1" s="1" a="1"/>
  <c r="B45" i="1" s="1"/>
  <c r="C207" i="2"/>
  <c r="B44" i="1" s="1" a="1"/>
  <c r="B44" i="1" s="1"/>
  <c r="C208" i="2"/>
  <c r="B43" i="1" s="1" a="1"/>
  <c r="B43" i="1" s="1"/>
  <c r="C209" i="2"/>
  <c r="B42" i="1" s="1" a="1"/>
  <c r="B42" i="1" s="1"/>
  <c r="C210" i="2"/>
  <c r="B41" i="1" s="1" a="1"/>
  <c r="B41" i="1" s="1"/>
  <c r="C211" i="2"/>
  <c r="B40" i="1" s="1" a="1"/>
  <c r="B40" i="1" s="1"/>
  <c r="C212" i="2"/>
  <c r="B39" i="1" s="1" a="1"/>
  <c r="B39" i="1" s="1"/>
  <c r="C213" i="2"/>
  <c r="B38" i="1" s="1" a="1"/>
  <c r="B38" i="1" s="1"/>
  <c r="C214" i="2"/>
  <c r="B37" i="1" s="1" a="1"/>
  <c r="B37" i="1" s="1"/>
  <c r="C215" i="2"/>
  <c r="B36" i="1" s="1" a="1"/>
  <c r="B36" i="1" s="1"/>
  <c r="C216" i="2"/>
  <c r="B35" i="1" s="1" a="1"/>
  <c r="B35" i="1" s="1"/>
  <c r="C217" i="2"/>
  <c r="B34" i="1" s="1" a="1"/>
  <c r="B34" i="1" s="1"/>
  <c r="C218" i="2"/>
  <c r="B33" i="1" s="1" a="1"/>
  <c r="B33" i="1" s="1"/>
  <c r="C219" i="2"/>
  <c r="B32" i="1" s="1" a="1"/>
  <c r="B32" i="1" s="1"/>
  <c r="C220" i="2"/>
  <c r="B31" i="1" s="1" a="1"/>
  <c r="B31" i="1" s="1"/>
  <c r="C221" i="2"/>
  <c r="B30" i="1" s="1" a="1"/>
  <c r="B30" i="1" s="1"/>
  <c r="C222" i="2"/>
  <c r="B29" i="1" s="1" a="1"/>
  <c r="B29" i="1" s="1"/>
  <c r="C223" i="2"/>
  <c r="B28" i="1" s="1" a="1"/>
  <c r="B28" i="1" s="1"/>
  <c r="C224" i="2"/>
  <c r="B27" i="1" s="1" a="1"/>
  <c r="B27" i="1" s="1"/>
  <c r="C225" i="2"/>
  <c r="B26" i="1" s="1" a="1"/>
  <c r="B26" i="1" s="1"/>
  <c r="C226" i="2"/>
  <c r="B25" i="1" s="1" a="1"/>
  <c r="B25" i="1" s="1"/>
  <c r="C227" i="2"/>
  <c r="B24" i="1" s="1" a="1"/>
  <c r="B24" i="1" s="1"/>
  <c r="C228" i="2"/>
  <c r="B23" i="1" s="1" a="1"/>
  <c r="B23" i="1" s="1"/>
  <c r="C229" i="2"/>
  <c r="B22" i="1" s="1" a="1"/>
  <c r="B22" i="1" s="1"/>
  <c r="C230" i="2"/>
  <c r="B21" i="1" s="1" a="1"/>
  <c r="B21" i="1" s="1"/>
  <c r="C231" i="2"/>
  <c r="B20" i="1" s="1" a="1"/>
  <c r="B20" i="1" s="1"/>
  <c r="C232" i="2"/>
  <c r="B19" i="1" s="1" a="1"/>
  <c r="B19" i="1" s="1"/>
  <c r="C233" i="2"/>
  <c r="B18" i="1" s="1" a="1"/>
  <c r="B18" i="1" s="1"/>
  <c r="C234" i="2"/>
  <c r="B17" i="1" s="1" a="1"/>
  <c r="B17" i="1" s="1"/>
  <c r="C235" i="2"/>
  <c r="B16" i="1" s="1" a="1"/>
  <c r="B16" i="1" s="1"/>
  <c r="C236" i="2"/>
  <c r="B15" i="1" s="1" a="1"/>
  <c r="B15" i="1" s="1"/>
  <c r="C237" i="2"/>
  <c r="B14" i="1" s="1" a="1"/>
  <c r="B14" i="1" s="1"/>
  <c r="C238" i="2"/>
  <c r="B13" i="1" s="1" a="1"/>
  <c r="B13" i="1" s="1"/>
  <c r="C239" i="2"/>
  <c r="B12" i="1" s="1" a="1"/>
  <c r="B12" i="1" s="1"/>
  <c r="C240" i="2"/>
  <c r="B11" i="1" s="1" a="1"/>
  <c r="B11" i="1" s="1"/>
  <c r="C241" i="2"/>
  <c r="B10" i="1" s="1" a="1"/>
  <c r="B10" i="1" s="1"/>
  <c r="C242" i="2"/>
  <c r="B9" i="1" s="1" a="1"/>
  <c r="B9" i="1" s="1"/>
  <c r="C243" i="2"/>
  <c r="B8" i="1" s="1" a="1"/>
  <c r="B8" i="1" s="1"/>
  <c r="C244" i="2"/>
  <c r="B7" i="1" s="1" a="1"/>
  <c r="B7" i="1" s="1"/>
  <c r="C245" i="2"/>
  <c r="B6" i="1" s="1" a="1"/>
  <c r="B6" i="1" s="1"/>
  <c r="C246" i="2"/>
  <c r="B5" i="1" s="1" a="1"/>
  <c r="B5" i="1" s="1"/>
  <c r="C247" i="2"/>
  <c r="B4" i="1" s="1" a="1"/>
  <c r="B4" i="1" s="1"/>
  <c r="G3" i="11" l="1"/>
  <c r="J248" i="1" a="1"/>
  <c r="J248" i="1" s="1"/>
  <c r="L4" i="12" s="1"/>
  <c r="G3" i="10"/>
  <c r="G3" i="9"/>
  <c r="H248" i="1" a="1"/>
  <c r="H248" i="1" s="1"/>
  <c r="J17" i="12" s="1"/>
  <c r="G3" i="8"/>
  <c r="G3" i="7"/>
  <c r="G3" i="6"/>
  <c r="G3" i="5"/>
  <c r="D248" i="1" a="1"/>
  <c r="D248" i="1" s="1"/>
  <c r="G3" i="4"/>
  <c r="C248" i="1" a="1"/>
  <c r="C248" i="1" s="1"/>
  <c r="G3" i="3"/>
  <c r="G3" i="2"/>
  <c r="K248" i="1" a="1"/>
  <c r="K248" i="1" s="1"/>
  <c r="I248" i="1" a="1"/>
  <c r="I248" i="1" s="1"/>
  <c r="K6" i="12" s="1"/>
  <c r="G248" i="1" a="1"/>
  <c r="G248" i="1" s="1"/>
  <c r="I5" i="12" s="1"/>
  <c r="F248" i="1" a="1"/>
  <c r="F248" i="1" s="1"/>
  <c r="H5" i="12" s="1"/>
  <c r="E248" i="1" a="1"/>
  <c r="E248" i="1" s="1"/>
  <c r="B248" i="1" a="1"/>
  <c r="B248" i="1" s="1"/>
  <c r="C250" i="5"/>
  <c r="C250" i="4"/>
  <c r="C250" i="3"/>
  <c r="C250" i="2"/>
  <c r="C250" i="10"/>
  <c r="C250" i="9"/>
  <c r="C250" i="8"/>
  <c r="C250" i="7"/>
  <c r="C250" i="6"/>
  <c r="C250" i="11"/>
  <c r="F13" i="12"/>
  <c r="F6" i="12"/>
  <c r="F4" i="12"/>
  <c r="F5" i="12"/>
  <c r="E12" i="12"/>
  <c r="E6" i="12"/>
  <c r="E4" i="12"/>
  <c r="C5" i="15" s="1"/>
  <c r="E5" i="12"/>
  <c r="D11" i="12"/>
  <c r="D6" i="12"/>
  <c r="D4" i="12"/>
  <c r="D5" i="12"/>
  <c r="G14" i="12"/>
  <c r="G5" i="12"/>
  <c r="G6" i="12"/>
  <c r="G4" i="12"/>
  <c r="M20" i="12"/>
  <c r="M6" i="12"/>
  <c r="M4" i="12"/>
  <c r="M5" i="12"/>
  <c r="H15" i="12"/>
  <c r="H6" i="12"/>
  <c r="H4" i="12"/>
  <c r="L19" i="12"/>
  <c r="J4" i="12"/>
  <c r="L5" i="12"/>
  <c r="J6" i="12"/>
  <c r="I4" i="12"/>
  <c r="L6" i="12" l="1"/>
  <c r="K18" i="12"/>
  <c r="K4" i="12"/>
  <c r="D26" i="12" s="1" a="1"/>
  <c r="D26" i="12" s="1"/>
  <c r="J5" i="12"/>
  <c r="E5" i="15"/>
  <c r="D5" i="15"/>
  <c r="I6" i="12"/>
  <c r="I16" i="12"/>
  <c r="D27" i="12" s="1" a="1"/>
  <c r="D27" i="12" s="1"/>
  <c r="D28" i="12" s="1"/>
  <c r="K5" i="12"/>
  <c r="O11" i="12" l="1" a="1"/>
  <c r="O11" i="12" s="1"/>
  <c r="D34" i="12" s="1" a="1"/>
  <c r="D34" i="12" s="1"/>
  <c r="B136" i="14" s="1" a="1"/>
  <c r="B136" i="14" s="1"/>
  <c r="D116" i="11" s="1" a="1"/>
  <c r="D116" i="11" s="1"/>
  <c r="E3" i="12"/>
  <c r="B214" i="14" l="1" a="1"/>
  <c r="B214" i="14" s="1"/>
  <c r="D38" i="11" s="1" a="1"/>
  <c r="D38" i="11" s="1"/>
  <c r="B66" i="14" a="1"/>
  <c r="B66" i="14" s="1"/>
  <c r="D186" i="11" s="1" a="1"/>
  <c r="D186" i="11" s="1"/>
  <c r="D36" i="12" a="1"/>
  <c r="D36" i="12" s="1"/>
  <c r="B5" i="14" a="1"/>
  <c r="B5" i="14" s="1"/>
  <c r="B19" i="14" a="1"/>
  <c r="B19" i="14" s="1"/>
  <c r="D233" i="11" s="1" a="1"/>
  <c r="D233" i="11" s="1"/>
  <c r="B35" i="14" a="1"/>
  <c r="B35" i="14" s="1"/>
  <c r="D217" i="11" s="1" a="1"/>
  <c r="D217" i="11" s="1"/>
  <c r="B51" i="14" a="1"/>
  <c r="B51" i="14" s="1"/>
  <c r="D201" i="11" s="1" a="1"/>
  <c r="D201" i="11" s="1"/>
  <c r="B67" i="14" a="1"/>
  <c r="B67" i="14" s="1"/>
  <c r="D185" i="11" s="1" a="1"/>
  <c r="D185" i="11" s="1"/>
  <c r="B83" i="14" a="1"/>
  <c r="B83" i="14" s="1"/>
  <c r="D169" i="11" s="1" a="1"/>
  <c r="D169" i="11" s="1"/>
  <c r="B99" i="14" a="1"/>
  <c r="B99" i="14" s="1"/>
  <c r="D153" i="11" s="1" a="1"/>
  <c r="D153" i="11" s="1"/>
  <c r="B115" i="14" a="1"/>
  <c r="B115" i="14" s="1"/>
  <c r="D137" i="11" s="1" a="1"/>
  <c r="D137" i="11" s="1"/>
  <c r="B131" i="14" a="1"/>
  <c r="B131" i="14" s="1"/>
  <c r="D121" i="11" s="1" a="1"/>
  <c r="D121" i="11" s="1"/>
  <c r="B147" i="14" a="1"/>
  <c r="B147" i="14" s="1"/>
  <c r="D105" i="11" s="1" a="1"/>
  <c r="D105" i="11" s="1"/>
  <c r="B163" i="14" a="1"/>
  <c r="B163" i="14" s="1"/>
  <c r="D89" i="11" s="1" a="1"/>
  <c r="D89" i="11" s="1"/>
  <c r="B180" i="14" a="1"/>
  <c r="B180" i="14" s="1"/>
  <c r="D72" i="11" s="1" a="1"/>
  <c r="D72" i="11" s="1"/>
  <c r="B196" i="14" a="1"/>
  <c r="B196" i="14" s="1"/>
  <c r="D56" i="11" s="1" a="1"/>
  <c r="D56" i="11" s="1"/>
  <c r="B212" i="14" a="1"/>
  <c r="B212" i="14" s="1"/>
  <c r="D40" i="11" s="1" a="1"/>
  <c r="D40" i="11" s="1"/>
  <c r="B228" i="14" a="1"/>
  <c r="B228" i="14" s="1"/>
  <c r="D24" i="11" s="1" a="1"/>
  <c r="D24" i="11" s="1"/>
  <c r="B244" i="14" a="1"/>
  <c r="B244" i="14" s="1"/>
  <c r="D8" i="11" s="1" a="1"/>
  <c r="D8" i="11" s="1"/>
  <c r="B24" i="14" a="1"/>
  <c r="B24" i="14" s="1"/>
  <c r="D228" i="11" s="1" a="1"/>
  <c r="D228" i="11" s="1"/>
  <c r="B59" i="14" a="1"/>
  <c r="B59" i="14" s="1"/>
  <c r="D193" i="11" s="1" a="1"/>
  <c r="D193" i="11" s="1"/>
  <c r="B11" i="14" a="1"/>
  <c r="B11" i="14" s="1"/>
  <c r="D241" i="11" s="1" a="1"/>
  <c r="D241" i="11" s="1"/>
  <c r="B26" i="14" a="1"/>
  <c r="B26" i="14" s="1"/>
  <c r="D226" i="11" s="1" a="1"/>
  <c r="D226" i="11" s="1"/>
  <c r="B42" i="14" a="1"/>
  <c r="B42" i="14" s="1"/>
  <c r="D210" i="11" s="1" a="1"/>
  <c r="D210" i="11" s="1"/>
  <c r="B58" i="14" a="1"/>
  <c r="B58" i="14" s="1"/>
  <c r="D194" i="11" s="1" a="1"/>
  <c r="D194" i="11" s="1"/>
  <c r="B74" i="14" a="1"/>
  <c r="B74" i="14" s="1"/>
  <c r="D178" i="11" s="1" a="1"/>
  <c r="D178" i="11" s="1"/>
  <c r="B90" i="14" a="1"/>
  <c r="B90" i="14" s="1"/>
  <c r="D162" i="11" s="1" a="1"/>
  <c r="D162" i="11" s="1"/>
  <c r="B106" i="14" a="1"/>
  <c r="B106" i="14" s="1"/>
  <c r="D146" i="11" s="1" a="1"/>
  <c r="D146" i="11" s="1"/>
  <c r="B122" i="14" a="1"/>
  <c r="B122" i="14" s="1"/>
  <c r="D130" i="11" s="1" a="1"/>
  <c r="D130" i="11" s="1"/>
  <c r="B138" i="14" a="1"/>
  <c r="B138" i="14" s="1"/>
  <c r="D114" i="11" s="1" a="1"/>
  <c r="D114" i="11" s="1"/>
  <c r="B154" i="14" a="1"/>
  <c r="B154" i="14" s="1"/>
  <c r="D98" i="11" s="1" a="1"/>
  <c r="D98" i="11" s="1"/>
  <c r="B170" i="14" a="1"/>
  <c r="B170" i="14" s="1"/>
  <c r="D82" i="11" s="1" a="1"/>
  <c r="D82" i="11" s="1"/>
  <c r="B185" i="14" a="1"/>
  <c r="B185" i="14" s="1"/>
  <c r="D67" i="11" s="1" a="1"/>
  <c r="D67" i="11" s="1"/>
  <c r="B201" i="14" a="1"/>
  <c r="B201" i="14" s="1"/>
  <c r="D51" i="11" s="1" a="1"/>
  <c r="D51" i="11" s="1"/>
  <c r="B217" i="14" a="1"/>
  <c r="B217" i="14" s="1"/>
  <c r="D35" i="11" s="1" a="1"/>
  <c r="D35" i="11" s="1"/>
  <c r="B233" i="14" a="1"/>
  <c r="B233" i="14" s="1"/>
  <c r="D19" i="11" s="1" a="1"/>
  <c r="D19" i="11" s="1"/>
  <c r="B249" i="14" a="1"/>
  <c r="B249" i="14" s="1"/>
  <c r="D3" i="11" s="1" a="1"/>
  <c r="D3" i="11" s="1"/>
  <c r="B40" i="14" a="1"/>
  <c r="B40" i="14" s="1"/>
  <c r="D212" i="11" s="1" a="1"/>
  <c r="D212" i="11" s="1"/>
  <c r="B75" i="14" a="1"/>
  <c r="B75" i="14" s="1"/>
  <c r="D177" i="11" s="1" a="1"/>
  <c r="D177" i="11" s="1"/>
  <c r="B44" i="14" a="1"/>
  <c r="B44" i="14" s="1"/>
  <c r="D208" i="11" s="1" a="1"/>
  <c r="D208" i="11" s="1"/>
  <c r="B92" i="14" a="1"/>
  <c r="B92" i="14" s="1"/>
  <c r="D160" i="11" s="1" a="1"/>
  <c r="D160" i="11" s="1"/>
  <c r="B124" i="14" a="1"/>
  <c r="B124" i="14" s="1"/>
  <c r="D128" i="11" s="1" a="1"/>
  <c r="D128" i="11" s="1"/>
  <c r="B156" i="14" a="1"/>
  <c r="B156" i="14" s="1"/>
  <c r="D96" i="11" s="1" a="1"/>
  <c r="D96" i="11" s="1"/>
  <c r="B191" i="14" a="1"/>
  <c r="B191" i="14" s="1"/>
  <c r="D61" i="11" s="1" a="1"/>
  <c r="D61" i="11" s="1"/>
  <c r="B223" i="14" a="1"/>
  <c r="B223" i="14" s="1"/>
  <c r="D29" i="11" s="1" a="1"/>
  <c r="D29" i="11" s="1"/>
  <c r="B37" i="14" a="1"/>
  <c r="B37" i="14" s="1"/>
  <c r="D215" i="11" s="1" a="1"/>
  <c r="D215" i="11" s="1"/>
  <c r="B114" i="14" a="1"/>
  <c r="B114" i="14" s="1"/>
  <c r="D138" i="11" s="1" a="1"/>
  <c r="D138" i="11" s="1"/>
  <c r="B179" i="14" a="1"/>
  <c r="B179" i="14" s="1"/>
  <c r="D73" i="11" s="1" a="1"/>
  <c r="D73" i="11" s="1"/>
  <c r="B243" i="14" a="1"/>
  <c r="B243" i="14" s="1"/>
  <c r="D9" i="11" s="1" a="1"/>
  <c r="D9" i="11" s="1"/>
  <c r="B91" i="14" a="1"/>
  <c r="B91" i="14" s="1"/>
  <c r="D161" i="11" s="1" a="1"/>
  <c r="D161" i="11" s="1"/>
  <c r="B155" i="14" a="1"/>
  <c r="B155" i="14" s="1"/>
  <c r="D97" i="11" s="1" a="1"/>
  <c r="D97" i="11" s="1"/>
  <c r="B206" i="14" a="1"/>
  <c r="B206" i="14" s="1"/>
  <c r="D46" i="11" s="1" a="1"/>
  <c r="D46" i="11" s="1"/>
  <c r="B21" i="14" a="1"/>
  <c r="B21" i="14" s="1"/>
  <c r="D231" i="11" s="1" a="1"/>
  <c r="D231" i="11" s="1"/>
  <c r="B81" i="14" a="1"/>
  <c r="B81" i="14" s="1"/>
  <c r="D171" i="11" s="1" a="1"/>
  <c r="D171" i="11" s="1"/>
  <c r="B113" i="14" a="1"/>
  <c r="B113" i="14" s="1"/>
  <c r="D139" i="11" s="1" a="1"/>
  <c r="D139" i="11" s="1"/>
  <c r="B145" i="14" a="1"/>
  <c r="B145" i="14" s="1"/>
  <c r="D107" i="11" s="1" a="1"/>
  <c r="D107" i="11" s="1"/>
  <c r="B178" i="14" a="1"/>
  <c r="B178" i="14" s="1"/>
  <c r="D74" i="11" s="1" a="1"/>
  <c r="D74" i="11" s="1"/>
  <c r="B210" i="14" a="1"/>
  <c r="B210" i="14" s="1"/>
  <c r="D42" i="11" s="1" a="1"/>
  <c r="D42" i="11" s="1"/>
  <c r="B242" i="14" a="1"/>
  <c r="B242" i="14" s="1"/>
  <c r="D10" i="11" s="1" a="1"/>
  <c r="D10" i="11" s="1"/>
  <c r="B95" i="14" a="1"/>
  <c r="B95" i="14" s="1"/>
  <c r="D157" i="11" s="1" a="1"/>
  <c r="D157" i="11" s="1"/>
  <c r="B159" i="14" a="1"/>
  <c r="B159" i="14" s="1"/>
  <c r="D93" i="11" s="1" a="1"/>
  <c r="D93" i="11" s="1"/>
  <c r="B219" i="14" a="1"/>
  <c r="B219" i="14" s="1"/>
  <c r="D33" i="11" s="1" a="1"/>
  <c r="D33" i="11" s="1"/>
  <c r="B97" i="14" a="1"/>
  <c r="B97" i="14" s="1"/>
  <c r="D155" i="11" s="1" a="1"/>
  <c r="D155" i="11" s="1"/>
  <c r="B161" i="14" a="1"/>
  <c r="B161" i="14" s="1"/>
  <c r="D91" i="11" s="1" a="1"/>
  <c r="D91" i="11" s="1"/>
  <c r="B230" i="14" a="1"/>
  <c r="B230" i="14" s="1"/>
  <c r="D22" i="11" s="1" a="1"/>
  <c r="D22" i="11" s="1"/>
  <c r="D35" i="12" a="1"/>
  <c r="D35" i="12" s="1"/>
  <c r="B198" i="14" a="1"/>
  <c r="B198" i="14" s="1"/>
  <c r="D54" i="11" s="1" a="1"/>
  <c r="D54" i="11" s="1"/>
  <c r="B32" i="14" a="1"/>
  <c r="B32" i="14" s="1"/>
  <c r="D220" i="11" s="1" a="1"/>
  <c r="D220" i="11" s="1"/>
  <c r="B80" i="14" a="1"/>
  <c r="B80" i="14" s="1"/>
  <c r="D172" i="11" s="1" a="1"/>
  <c r="D172" i="11" s="1"/>
  <c r="B112" i="14" a="1"/>
  <c r="B112" i="14" s="1"/>
  <c r="D140" i="11" s="1" a="1"/>
  <c r="D140" i="11" s="1"/>
  <c r="B144" i="14" a="1"/>
  <c r="B144" i="14" s="1"/>
  <c r="D108" i="11" s="1" a="1"/>
  <c r="D108" i="11" s="1"/>
  <c r="B176" i="14" a="1"/>
  <c r="B176" i="14" s="1"/>
  <c r="D76" i="11" s="1" a="1"/>
  <c r="D76" i="11" s="1"/>
  <c r="B208" i="14" a="1"/>
  <c r="B208" i="14" s="1"/>
  <c r="D44" i="11" s="1" a="1"/>
  <c r="D44" i="11" s="1"/>
  <c r="B17" i="14" a="1"/>
  <c r="B17" i="14" s="1"/>
  <c r="D235" i="11" s="1" a="1"/>
  <c r="D235" i="11" s="1"/>
  <c r="B6" i="14" a="1"/>
  <c r="B6" i="14" s="1"/>
  <c r="D246" i="11" s="1" a="1"/>
  <c r="D246" i="11" s="1"/>
  <c r="B55" i="14" a="1"/>
  <c r="B55" i="14" s="1"/>
  <c r="D197" i="11" s="1" a="1"/>
  <c r="D197" i="11" s="1"/>
  <c r="B103" i="14" a="1"/>
  <c r="B103" i="14" s="1"/>
  <c r="D149" i="11" s="1" a="1"/>
  <c r="D149" i="11" s="1"/>
  <c r="B151" i="14" a="1"/>
  <c r="B151" i="14" s="1"/>
  <c r="D101" i="11" s="1" a="1"/>
  <c r="D101" i="11" s="1"/>
  <c r="B197" i="14" a="1"/>
  <c r="B197" i="14" s="1"/>
  <c r="D55" i="11" s="1" a="1"/>
  <c r="D55" i="11" s="1"/>
  <c r="B245" i="14" a="1"/>
  <c r="B245" i="14" s="1"/>
  <c r="D7" i="11" s="1" a="1"/>
  <c r="D7" i="11" s="1"/>
  <c r="B31" i="14" a="1"/>
  <c r="B31" i="14" s="1"/>
  <c r="D221" i="11" s="1" a="1"/>
  <c r="D221" i="11" s="1"/>
  <c r="B149" i="14" a="1"/>
  <c r="B149" i="14" s="1"/>
  <c r="D103" i="11" s="1" a="1"/>
  <c r="D103" i="11" s="1"/>
  <c r="B247" i="14" a="1"/>
  <c r="B247" i="14" s="1"/>
  <c r="D5" i="11" s="1" a="1"/>
  <c r="D5" i="11" s="1"/>
  <c r="B227" i="14" a="1"/>
  <c r="B227" i="14" s="1"/>
  <c r="D25" i="11" s="1" a="1"/>
  <c r="D25" i="11" s="1"/>
  <c r="B190" i="14" a="1"/>
  <c r="B190" i="14" s="1"/>
  <c r="D62" i="11" s="1" a="1"/>
  <c r="D62" i="11" s="1"/>
  <c r="B107" i="14" a="1"/>
  <c r="B107" i="14" s="1"/>
  <c r="D145" i="11" s="1" a="1"/>
  <c r="D145" i="11" s="1"/>
  <c r="B234" i="14" a="1"/>
  <c r="B234" i="14" s="1"/>
  <c r="D18" i="11" s="1" a="1"/>
  <c r="D18" i="11" s="1"/>
  <c r="B203" i="14" a="1"/>
  <c r="B203" i="14" s="1"/>
  <c r="D49" i="11" s="1" a="1"/>
  <c r="D49" i="11" s="1"/>
  <c r="B8" i="14" a="1"/>
  <c r="B8" i="14" s="1"/>
  <c r="D244" i="11" s="1" a="1"/>
  <c r="D244" i="11" s="1"/>
  <c r="B22" i="14" a="1"/>
  <c r="B22" i="14" s="1"/>
  <c r="D230" i="11" s="1" a="1"/>
  <c r="D230" i="11" s="1"/>
  <c r="B38" i="14" a="1"/>
  <c r="B38" i="14" s="1"/>
  <c r="D214" i="11" s="1" a="1"/>
  <c r="D214" i="11" s="1"/>
  <c r="B54" i="14" a="1"/>
  <c r="B54" i="14" s="1"/>
  <c r="D198" i="11" s="1" a="1"/>
  <c r="D198" i="11" s="1"/>
  <c r="B70" i="14" a="1"/>
  <c r="B70" i="14" s="1"/>
  <c r="D182" i="11" s="1" a="1"/>
  <c r="D182" i="11" s="1"/>
  <c r="B86" i="14" a="1"/>
  <c r="B86" i="14" s="1"/>
  <c r="D166" i="11" s="1" a="1"/>
  <c r="D166" i="11" s="1"/>
  <c r="B102" i="14" a="1"/>
  <c r="B102" i="14" s="1"/>
  <c r="D150" i="11" s="1" a="1"/>
  <c r="D150" i="11" s="1"/>
  <c r="B118" i="14" a="1"/>
  <c r="B118" i="14" s="1"/>
  <c r="D134" i="11" s="1" a="1"/>
  <c r="D134" i="11" s="1"/>
  <c r="B134" i="14" a="1"/>
  <c r="B134" i="14" s="1"/>
  <c r="D118" i="11" s="1" a="1"/>
  <c r="D118" i="11" s="1"/>
  <c r="B150" i="14" a="1"/>
  <c r="B150" i="14" s="1"/>
  <c r="D102" i="11" s="1" a="1"/>
  <c r="D102" i="11" s="1"/>
  <c r="B166" i="14" a="1"/>
  <c r="B166" i="14" s="1"/>
  <c r="D86" i="11" s="1" a="1"/>
  <c r="D86" i="11" s="1"/>
  <c r="B184" i="14" a="1"/>
  <c r="B184" i="14" s="1"/>
  <c r="D68" i="11" s="1" a="1"/>
  <c r="D68" i="11" s="1"/>
  <c r="B200" i="14" a="1"/>
  <c r="B200" i="14" s="1"/>
  <c r="D52" i="11" s="1" a="1"/>
  <c r="D52" i="11" s="1"/>
  <c r="B216" i="14" a="1"/>
  <c r="B216" i="14" s="1"/>
  <c r="D36" i="11" s="1" a="1"/>
  <c r="D36" i="11" s="1"/>
  <c r="B232" i="14" a="1"/>
  <c r="B232" i="14" s="1"/>
  <c r="D20" i="11" s="1" a="1"/>
  <c r="D20" i="11" s="1"/>
  <c r="B248" i="14" a="1"/>
  <c r="B248" i="14" s="1"/>
  <c r="D4" i="11" s="1" a="1"/>
  <c r="D4" i="11" s="1"/>
  <c r="B30" i="14" a="1"/>
  <c r="B30" i="14" s="1"/>
  <c r="D222" i="11" s="1" a="1"/>
  <c r="D222" i="11" s="1"/>
  <c r="B65" i="14" a="1"/>
  <c r="B65" i="14" s="1"/>
  <c r="D187" i="11" s="1" a="1"/>
  <c r="D187" i="11" s="1"/>
  <c r="B14" i="14" a="1"/>
  <c r="B14" i="14" s="1"/>
  <c r="D238" i="11" s="1" a="1"/>
  <c r="D238" i="11" s="1"/>
  <c r="B29" i="14" a="1"/>
  <c r="B29" i="14" s="1"/>
  <c r="D223" i="11" s="1" a="1"/>
  <c r="D223" i="11" s="1"/>
  <c r="B45" i="14" a="1"/>
  <c r="B45" i="14" s="1"/>
  <c r="D207" i="11" s="1" a="1"/>
  <c r="D207" i="11" s="1"/>
  <c r="B61" i="14" a="1"/>
  <c r="B61" i="14" s="1"/>
  <c r="D191" i="11" s="1" a="1"/>
  <c r="D191" i="11" s="1"/>
  <c r="B77" i="14" a="1"/>
  <c r="B77" i="14" s="1"/>
  <c r="D175" i="11" s="1" a="1"/>
  <c r="D175" i="11" s="1"/>
  <c r="B93" i="14" a="1"/>
  <c r="B93" i="14" s="1"/>
  <c r="D159" i="11" s="1" a="1"/>
  <c r="D159" i="11" s="1"/>
  <c r="B109" i="14" a="1"/>
  <c r="B109" i="14" s="1"/>
  <c r="D143" i="11" s="1" a="1"/>
  <c r="D143" i="11" s="1"/>
  <c r="B125" i="14" a="1"/>
  <c r="B125" i="14" s="1"/>
  <c r="D127" i="11" s="1" a="1"/>
  <c r="D127" i="11" s="1"/>
  <c r="B141" i="14" a="1"/>
  <c r="B141" i="14" s="1"/>
  <c r="D111" i="11" s="1" a="1"/>
  <c r="D111" i="11" s="1"/>
  <c r="B157" i="14" a="1"/>
  <c r="B157" i="14" s="1"/>
  <c r="D95" i="11" s="1" a="1"/>
  <c r="D95" i="11" s="1"/>
  <c r="B173" i="14" a="1"/>
  <c r="B173" i="14" s="1"/>
  <c r="D79" i="11" s="1" a="1"/>
  <c r="D79" i="11" s="1"/>
  <c r="B189" i="14" a="1"/>
  <c r="B189" i="14" s="1"/>
  <c r="D63" i="11" s="1" a="1"/>
  <c r="D63" i="11" s="1"/>
  <c r="B205" i="14" a="1"/>
  <c r="B205" i="14" s="1"/>
  <c r="D47" i="11" s="1" a="1"/>
  <c r="D47" i="11" s="1"/>
  <c r="B221" i="14" a="1"/>
  <c r="B221" i="14" s="1"/>
  <c r="D31" i="11" s="1" a="1"/>
  <c r="D31" i="11" s="1"/>
  <c r="B237" i="14" a="1"/>
  <c r="B237" i="14" s="1"/>
  <c r="D15" i="11" s="1" a="1"/>
  <c r="D15" i="11" s="1"/>
  <c r="B12" i="14" a="1"/>
  <c r="B12" i="14" s="1"/>
  <c r="D240" i="11" s="1" a="1"/>
  <c r="D240" i="11" s="1"/>
  <c r="B49" i="14" a="1"/>
  <c r="B49" i="14" s="1"/>
  <c r="D203" i="11" s="1" a="1"/>
  <c r="D203" i="11" s="1"/>
  <c r="B7" i="14" a="1"/>
  <c r="B7" i="14" s="1"/>
  <c r="D245" i="11" s="1" a="1"/>
  <c r="D245" i="11" s="1"/>
  <c r="B69" i="14" a="1"/>
  <c r="B69" i="14" s="1"/>
  <c r="D183" i="11" s="1" a="1"/>
  <c r="D183" i="11" s="1"/>
  <c r="B98" i="14" a="1"/>
  <c r="B98" i="14" s="1"/>
  <c r="D154" i="11" s="1" a="1"/>
  <c r="D154" i="11" s="1"/>
  <c r="B130" i="14" a="1"/>
  <c r="B130" i="14" s="1"/>
  <c r="D122" i="11" s="1" a="1"/>
  <c r="D122" i="11" s="1"/>
  <c r="B162" i="14" a="1"/>
  <c r="B162" i="14" s="1"/>
  <c r="D90" i="11" s="1" a="1"/>
  <c r="D90" i="11" s="1"/>
  <c r="B199" i="14" a="1"/>
  <c r="B199" i="14" s="1"/>
  <c r="D53" i="11" s="1" a="1"/>
  <c r="D53" i="11" s="1"/>
  <c r="B231" i="14" a="1"/>
  <c r="B231" i="14" s="1"/>
  <c r="D21" i="11" s="1" a="1"/>
  <c r="D21" i="11" s="1"/>
  <c r="B63" i="14" a="1"/>
  <c r="B63" i="14" s="1"/>
  <c r="D189" i="11" s="1" a="1"/>
  <c r="D189" i="11" s="1"/>
  <c r="B133" i="14" a="1"/>
  <c r="B133" i="14" s="1"/>
  <c r="D119" i="11" s="1" a="1"/>
  <c r="D119" i="11" s="1"/>
  <c r="B195" i="14" a="1"/>
  <c r="B195" i="14" s="1"/>
  <c r="D57" i="11" s="1" a="1"/>
  <c r="D57" i="11" s="1"/>
  <c r="B15" i="14" a="1"/>
  <c r="B15" i="14" s="1"/>
  <c r="D237" i="11" s="1" a="1"/>
  <c r="D237" i="11" s="1"/>
  <c r="B104" i="14" a="1"/>
  <c r="B104" i="14" s="1"/>
  <c r="D148" i="11" s="1" a="1"/>
  <c r="D148" i="11" s="1"/>
  <c r="B168" i="14" a="1"/>
  <c r="B168" i="14" s="1"/>
  <c r="D84" i="11" s="1" a="1"/>
  <c r="D84" i="11" s="1"/>
  <c r="B222" i="14" a="1"/>
  <c r="B222" i="14" s="1"/>
  <c r="D30" i="11" s="1" a="1"/>
  <c r="D30" i="11" s="1"/>
  <c r="B34" i="14" a="1"/>
  <c r="B34" i="14" s="1"/>
  <c r="D218" i="11" s="1" a="1"/>
  <c r="D218" i="11" s="1"/>
  <c r="B88" i="14" a="1"/>
  <c r="B88" i="14" s="1"/>
  <c r="D164" i="11" s="1" a="1"/>
  <c r="D164" i="11" s="1"/>
  <c r="B120" i="14" a="1"/>
  <c r="B120" i="14" s="1"/>
  <c r="D132" i="11" s="1" a="1"/>
  <c r="D132" i="11" s="1"/>
  <c r="B152" i="14" a="1"/>
  <c r="B152" i="14" s="1"/>
  <c r="D100" i="11" s="1" a="1"/>
  <c r="D100" i="11" s="1"/>
  <c r="B186" i="14" a="1"/>
  <c r="B186" i="14" s="1"/>
  <c r="D66" i="11" s="1" a="1"/>
  <c r="D66" i="11" s="1"/>
  <c r="B218" i="14" a="1"/>
  <c r="B218" i="14" s="1"/>
  <c r="D34" i="11" s="1" a="1"/>
  <c r="D34" i="11" s="1"/>
  <c r="B4" i="14" a="1"/>
  <c r="B4" i="14" s="1"/>
  <c r="D248" i="11" s="1" a="1"/>
  <c r="D248" i="11" s="1"/>
  <c r="B108" i="14" a="1"/>
  <c r="B108" i="14" s="1"/>
  <c r="D144" i="11" s="1" a="1"/>
  <c r="D144" i="11" s="1"/>
  <c r="B172" i="14" a="1"/>
  <c r="B172" i="14" s="1"/>
  <c r="D80" i="11" s="1" a="1"/>
  <c r="D80" i="11" s="1"/>
  <c r="B235" i="14" a="1"/>
  <c r="B235" i="14" s="1"/>
  <c r="D17" i="11" s="1" a="1"/>
  <c r="D17" i="11" s="1"/>
  <c r="B110" i="14" a="1"/>
  <c r="B110" i="14" s="1"/>
  <c r="D142" i="11" s="1" a="1"/>
  <c r="D142" i="11" s="1"/>
  <c r="B174" i="14" a="1"/>
  <c r="B174" i="14" s="1"/>
  <c r="D78" i="11" s="1" a="1"/>
  <c r="D78" i="11" s="1"/>
  <c r="B246" i="14" a="1"/>
  <c r="B246" i="14" s="1"/>
  <c r="D6" i="11" s="1" a="1"/>
  <c r="D6" i="11" s="1"/>
  <c r="B123" i="14" a="1"/>
  <c r="B123" i="14" s="1"/>
  <c r="D129" i="11" s="1" a="1"/>
  <c r="D129" i="11" s="1"/>
  <c r="B16" i="14" a="1"/>
  <c r="B16" i="14" s="1"/>
  <c r="D236" i="11" s="1" a="1"/>
  <c r="D236" i="11" s="1"/>
  <c r="B64" i="14" a="1"/>
  <c r="B64" i="14" s="1"/>
  <c r="D188" i="11" s="1" a="1"/>
  <c r="D188" i="11" s="1"/>
  <c r="B96" i="14" a="1"/>
  <c r="B96" i="14" s="1"/>
  <c r="D156" i="11" s="1" a="1"/>
  <c r="D156" i="11" s="1"/>
  <c r="B128" i="14" a="1"/>
  <c r="B128" i="14" s="1"/>
  <c r="D124" i="11" s="1" a="1"/>
  <c r="D124" i="11" s="1"/>
  <c r="B160" i="14" a="1"/>
  <c r="B160" i="14" s="1"/>
  <c r="D92" i="11" s="1" a="1"/>
  <c r="D92" i="11" s="1"/>
  <c r="B192" i="14" a="1"/>
  <c r="B192" i="14" s="1"/>
  <c r="D60" i="11" s="1" a="1"/>
  <c r="D60" i="11" s="1"/>
  <c r="B224" i="14" a="1"/>
  <c r="B224" i="14" s="1"/>
  <c r="D28" i="11" s="1" a="1"/>
  <c r="D28" i="11" s="1"/>
  <c r="B46" i="14" a="1"/>
  <c r="B46" i="14" s="1"/>
  <c r="D206" i="11" s="1" a="1"/>
  <c r="D206" i="11" s="1"/>
  <c r="B39" i="14" a="1"/>
  <c r="B39" i="14" s="1"/>
  <c r="D213" i="11" s="1" a="1"/>
  <c r="D213" i="11" s="1"/>
  <c r="B87" i="14" a="1"/>
  <c r="B87" i="14" s="1"/>
  <c r="D165" i="11" s="1" a="1"/>
  <c r="D165" i="11" s="1"/>
  <c r="B135" i="14" a="1"/>
  <c r="B135" i="14" s="1"/>
  <c r="D117" i="11" s="1" a="1"/>
  <c r="D117" i="11" s="1"/>
  <c r="B167" i="14" a="1"/>
  <c r="B167" i="14" s="1"/>
  <c r="D85" i="11" s="1" a="1"/>
  <c r="D85" i="11" s="1"/>
  <c r="B213" i="14" a="1"/>
  <c r="B213" i="14" s="1"/>
  <c r="D39" i="11" s="1" a="1"/>
  <c r="D39" i="11" s="1"/>
  <c r="B33" i="14" a="1"/>
  <c r="B33" i="14" s="1"/>
  <c r="D219" i="11" s="1" a="1"/>
  <c r="D219" i="11" s="1"/>
  <c r="B85" i="14" a="1"/>
  <c r="B85" i="14" s="1"/>
  <c r="D167" i="11" s="1" a="1"/>
  <c r="D167" i="11" s="1"/>
  <c r="B183" i="14" a="1"/>
  <c r="B183" i="14" s="1"/>
  <c r="D69" i="11" s="1" a="1"/>
  <c r="D69" i="11" s="1"/>
  <c r="B101" i="14" a="1"/>
  <c r="B101" i="14" s="1"/>
  <c r="D151" i="11" s="1" a="1"/>
  <c r="D151" i="11" s="1"/>
  <c r="B78" i="14" a="1"/>
  <c r="B78" i="14" s="1"/>
  <c r="D174" i="11" s="1" a="1"/>
  <c r="D174" i="11" s="1"/>
  <c r="B10" i="14" a="1"/>
  <c r="B10" i="14" s="1"/>
  <c r="D242" i="11" s="1" a="1"/>
  <c r="D242" i="11" s="1"/>
  <c r="B139" i="14" a="1"/>
  <c r="B139" i="14" s="1"/>
  <c r="D113" i="11" s="1" a="1"/>
  <c r="D113" i="11" s="1"/>
  <c r="B202" i="14" a="1"/>
  <c r="B202" i="14" s="1"/>
  <c r="D50" i="11" s="1" a="1"/>
  <c r="D50" i="11" s="1"/>
  <c r="B76" i="14" a="1"/>
  <c r="B76" i="14" s="1"/>
  <c r="D176" i="11" s="1" a="1"/>
  <c r="D176" i="11" s="1"/>
  <c r="B13" i="14" a="1"/>
  <c r="B13" i="14" s="1"/>
  <c r="D239" i="11" s="1" a="1"/>
  <c r="D239" i="11" s="1"/>
  <c r="B25" i="14" a="1"/>
  <c r="B25" i="14" s="1"/>
  <c r="D227" i="11" s="1" a="1"/>
  <c r="D227" i="11" s="1"/>
  <c r="B41" i="14" a="1"/>
  <c r="B41" i="14" s="1"/>
  <c r="D211" i="11" s="1" a="1"/>
  <c r="D211" i="11" s="1"/>
  <c r="B57" i="14" a="1"/>
  <c r="B57" i="14" s="1"/>
  <c r="D195" i="11" s="1" a="1"/>
  <c r="D195" i="11" s="1"/>
  <c r="B73" i="14" a="1"/>
  <c r="B73" i="14" s="1"/>
  <c r="D179" i="11" s="1" a="1"/>
  <c r="D179" i="11" s="1"/>
  <c r="B89" i="14" a="1"/>
  <c r="B89" i="14" s="1"/>
  <c r="D163" i="11" s="1" a="1"/>
  <c r="D163" i="11" s="1"/>
  <c r="B105" i="14" a="1"/>
  <c r="B105" i="14" s="1"/>
  <c r="D147" i="11" s="1" a="1"/>
  <c r="D147" i="11" s="1"/>
  <c r="B121" i="14" a="1"/>
  <c r="B121" i="14" s="1"/>
  <c r="D131" i="11" s="1" a="1"/>
  <c r="D131" i="11" s="1"/>
  <c r="B137" i="14" a="1"/>
  <c r="B137" i="14" s="1"/>
  <c r="D115" i="11" s="1" a="1"/>
  <c r="D115" i="11" s="1"/>
  <c r="B153" i="14" a="1"/>
  <c r="B153" i="14" s="1"/>
  <c r="D99" i="11" s="1" a="1"/>
  <c r="D99" i="11" s="1"/>
  <c r="B169" i="14" a="1"/>
  <c r="B169" i="14" s="1"/>
  <c r="D83" i="11" s="1" a="1"/>
  <c r="D83" i="11" s="1"/>
  <c r="B188" i="14" a="1"/>
  <c r="B188" i="14" s="1"/>
  <c r="D64" i="11" s="1" a="1"/>
  <c r="D64" i="11" s="1"/>
  <c r="B204" i="14" a="1"/>
  <c r="B204" i="14" s="1"/>
  <c r="D48" i="11" s="1" a="1"/>
  <c r="D48" i="11" s="1"/>
  <c r="B220" i="14" a="1"/>
  <c r="B220" i="14" s="1"/>
  <c r="D32" i="11" s="1" a="1"/>
  <c r="D32" i="11" s="1"/>
  <c r="B236" i="14" a="1"/>
  <c r="B236" i="14" s="1"/>
  <c r="D16" i="11" s="1" a="1"/>
  <c r="D16" i="11" s="1"/>
  <c r="B9" i="14" a="1"/>
  <c r="B9" i="14" s="1"/>
  <c r="D243" i="11" s="1" a="1"/>
  <c r="D243" i="11" s="1"/>
  <c r="B43" i="14" a="1"/>
  <c r="B43" i="14" s="1"/>
  <c r="D209" i="11" s="1" a="1"/>
  <c r="D209" i="11" s="1"/>
  <c r="B72" i="14" a="1"/>
  <c r="B72" i="14" s="1"/>
  <c r="D180" i="11" s="1" a="1"/>
  <c r="D180" i="11" s="1"/>
  <c r="B20" i="14" a="1"/>
  <c r="B20" i="14" s="1"/>
  <c r="D232" i="11" s="1" a="1"/>
  <c r="D232" i="11" s="1"/>
  <c r="B36" i="14" a="1"/>
  <c r="B36" i="14" s="1"/>
  <c r="D216" i="11" s="1" a="1"/>
  <c r="D216" i="11" s="1"/>
  <c r="B52" i="14" a="1"/>
  <c r="B52" i="14" s="1"/>
  <c r="D200" i="11" s="1" a="1"/>
  <c r="D200" i="11" s="1"/>
  <c r="B68" i="14" a="1"/>
  <c r="B68" i="14" s="1"/>
  <c r="D184" i="11" s="1" a="1"/>
  <c r="D184" i="11" s="1"/>
  <c r="B84" i="14" a="1"/>
  <c r="B84" i="14" s="1"/>
  <c r="D168" i="11" s="1" a="1"/>
  <c r="D168" i="11" s="1"/>
  <c r="B100" i="14" a="1"/>
  <c r="B100" i="14" s="1"/>
  <c r="D152" i="11" s="1" a="1"/>
  <c r="D152" i="11" s="1"/>
  <c r="B116" i="14" a="1"/>
  <c r="B116" i="14" s="1"/>
  <c r="D136" i="11" s="1" a="1"/>
  <c r="D136" i="11" s="1"/>
  <c r="B132" i="14" a="1"/>
  <c r="B132" i="14" s="1"/>
  <c r="D120" i="11" s="1" a="1"/>
  <c r="D120" i="11" s="1"/>
  <c r="B148" i="14" a="1"/>
  <c r="B148" i="14" s="1"/>
  <c r="D104" i="11" s="1" a="1"/>
  <c r="D104" i="11" s="1"/>
  <c r="B164" i="14" a="1"/>
  <c r="B164" i="14" s="1"/>
  <c r="D88" i="11" s="1" a="1"/>
  <c r="D88" i="11" s="1"/>
  <c r="B177" i="14" a="1"/>
  <c r="B177" i="14" s="1"/>
  <c r="D75" i="11" s="1" a="1"/>
  <c r="D75" i="11" s="1"/>
  <c r="B193" i="14" a="1"/>
  <c r="B193" i="14" s="1"/>
  <c r="D59" i="11" s="1" a="1"/>
  <c r="D59" i="11" s="1"/>
  <c r="B209" i="14" a="1"/>
  <c r="B209" i="14" s="1"/>
  <c r="D43" i="11" s="1" a="1"/>
  <c r="D43" i="11" s="1"/>
  <c r="B225" i="14" a="1"/>
  <c r="B225" i="14" s="1"/>
  <c r="D27" i="11" s="1" a="1"/>
  <c r="D27" i="11" s="1"/>
  <c r="B241" i="14" a="1"/>
  <c r="B241" i="14" s="1"/>
  <c r="D11" i="11" s="1" a="1"/>
  <c r="D11" i="11" s="1"/>
  <c r="B27" i="14" a="1"/>
  <c r="B27" i="14" s="1"/>
  <c r="D225" i="11" s="1" a="1"/>
  <c r="D225" i="11" s="1"/>
  <c r="B56" i="14" a="1"/>
  <c r="B56" i="14" s="1"/>
  <c r="D196" i="11" s="1" a="1"/>
  <c r="D196" i="11" s="1"/>
  <c r="B18" i="14" a="1"/>
  <c r="B18" i="14" s="1"/>
  <c r="D234" i="11" s="1" a="1"/>
  <c r="D234" i="11" s="1"/>
  <c r="B79" i="14" a="1"/>
  <c r="B79" i="14" s="1"/>
  <c r="D173" i="11" s="1" a="1"/>
  <c r="D173" i="11" s="1"/>
  <c r="B111" i="14" a="1"/>
  <c r="B111" i="14" s="1"/>
  <c r="D141" i="11" s="1" a="1"/>
  <c r="D141" i="11" s="1"/>
  <c r="B143" i="14" a="1"/>
  <c r="B143" i="14" s="1"/>
  <c r="D109" i="11" s="1" a="1"/>
  <c r="D109" i="11" s="1"/>
  <c r="B175" i="14" a="1"/>
  <c r="B175" i="14" s="1"/>
  <c r="D77" i="11" s="1" a="1"/>
  <c r="D77" i="11" s="1"/>
  <c r="B207" i="14" a="1"/>
  <c r="B207" i="14" s="1"/>
  <c r="D45" i="11" s="1" a="1"/>
  <c r="D45" i="11" s="1"/>
  <c r="B239" i="14" a="1"/>
  <c r="B239" i="14" s="1"/>
  <c r="D13" i="11" s="1" a="1"/>
  <c r="D13" i="11" s="1"/>
  <c r="B82" i="14" a="1"/>
  <c r="B82" i="14" s="1"/>
  <c r="D170" i="11" s="1" a="1"/>
  <c r="D170" i="11" s="1"/>
  <c r="B146" i="14" a="1"/>
  <c r="B146" i="14" s="1"/>
  <c r="D106" i="11" s="1" a="1"/>
  <c r="D106" i="11" s="1"/>
  <c r="B211" i="14" a="1"/>
  <c r="B211" i="14" s="1"/>
  <c r="D41" i="11" s="1" a="1"/>
  <c r="D41" i="11" s="1"/>
  <c r="B53" i="14" a="1"/>
  <c r="B53" i="14" s="1"/>
  <c r="D199" i="11" s="1" a="1"/>
  <c r="D199" i="11" s="1"/>
  <c r="B129" i="14" a="1"/>
  <c r="B129" i="14" s="1"/>
  <c r="D123" i="11" s="1" a="1"/>
  <c r="D123" i="11" s="1"/>
  <c r="B182" i="14" a="1"/>
  <c r="B182" i="14" s="1"/>
  <c r="D70" i="11" s="1" a="1"/>
  <c r="D70" i="11" s="1"/>
  <c r="B238" i="14" a="1"/>
  <c r="B238" i="14" s="1"/>
  <c r="D14" i="11" s="1" a="1"/>
  <c r="D14" i="11" s="1"/>
  <c r="B47" i="14" a="1"/>
  <c r="B47" i="14" s="1"/>
  <c r="D205" i="11" s="1" a="1"/>
  <c r="D205" i="11" s="1"/>
  <c r="B94" i="14" a="1"/>
  <c r="B94" i="14" s="1"/>
  <c r="D158" i="11" s="1" a="1"/>
  <c r="D158" i="11" s="1"/>
  <c r="B126" i="14" a="1"/>
  <c r="B126" i="14" s="1"/>
  <c r="D126" i="11" s="1" a="1"/>
  <c r="D126" i="11" s="1"/>
  <c r="B158" i="14" a="1"/>
  <c r="B158" i="14" s="1"/>
  <c r="D94" i="11" s="1" a="1"/>
  <c r="D94" i="11" s="1"/>
  <c r="B194" i="14" a="1"/>
  <c r="B194" i="14" s="1"/>
  <c r="D58" i="11" s="1" a="1"/>
  <c r="D58" i="11" s="1"/>
  <c r="B226" i="14" a="1"/>
  <c r="B226" i="14" s="1"/>
  <c r="D26" i="11" s="1" a="1"/>
  <c r="D26" i="11" s="1"/>
  <c r="B50" i="14" a="1"/>
  <c r="B50" i="14" s="1"/>
  <c r="D202" i="11" s="1" a="1"/>
  <c r="D202" i="11" s="1"/>
  <c r="B127" i="14" a="1"/>
  <c r="B127" i="14" s="1"/>
  <c r="D125" i="11" s="1" a="1"/>
  <c r="D125" i="11" s="1"/>
  <c r="B187" i="14" a="1"/>
  <c r="B187" i="14" s="1"/>
  <c r="D65" i="11" s="1" a="1"/>
  <c r="D65" i="11" s="1"/>
  <c r="B28" i="14" a="1"/>
  <c r="B28" i="14" s="1"/>
  <c r="D224" i="11" s="1" a="1"/>
  <c r="D224" i="11" s="1"/>
  <c r="N34" i="12"/>
  <c r="B48" i="14" a="1"/>
  <c r="B48" i="14" s="1"/>
  <c r="D204" i="11" s="1" a="1"/>
  <c r="D204" i="11" s="1"/>
  <c r="B240" i="14" a="1"/>
  <c r="B240" i="14" s="1"/>
  <c r="D12" i="11" s="1" a="1"/>
  <c r="D12" i="11" s="1"/>
  <c r="B23" i="14" a="1"/>
  <c r="B23" i="14" s="1"/>
  <c r="D229" i="11" s="1" a="1"/>
  <c r="D229" i="11" s="1"/>
  <c r="B71" i="14" a="1"/>
  <c r="B71" i="14" s="1"/>
  <c r="D181" i="11" s="1" a="1"/>
  <c r="D181" i="11" s="1"/>
  <c r="B119" i="14" a="1"/>
  <c r="B119" i="14" s="1"/>
  <c r="D133" i="11" s="1" a="1"/>
  <c r="D133" i="11" s="1"/>
  <c r="B181" i="14" a="1"/>
  <c r="B181" i="14" s="1"/>
  <c r="D71" i="11" s="1" a="1"/>
  <c r="D71" i="11" s="1"/>
  <c r="B229" i="14" a="1"/>
  <c r="B229" i="14" s="1"/>
  <c r="D23" i="11" s="1" a="1"/>
  <c r="D23" i="11" s="1"/>
  <c r="B62" i="14" a="1"/>
  <c r="B62" i="14" s="1"/>
  <c r="D190" i="11" s="1" a="1"/>
  <c r="D190" i="11" s="1"/>
  <c r="B117" i="14" a="1"/>
  <c r="B117" i="14" s="1"/>
  <c r="D135" i="11" s="1" a="1"/>
  <c r="D135" i="11" s="1"/>
  <c r="B215" i="14" a="1"/>
  <c r="B215" i="14" s="1"/>
  <c r="D37" i="11" s="1" a="1"/>
  <c r="D37" i="11" s="1"/>
  <c r="B165" i="14" a="1"/>
  <c r="B165" i="14" s="1"/>
  <c r="D87" i="11" s="1" a="1"/>
  <c r="D87" i="11" s="1"/>
  <c r="B142" i="14" a="1"/>
  <c r="B142" i="14" s="1"/>
  <c r="D110" i="11" s="1" a="1"/>
  <c r="D110" i="11" s="1"/>
  <c r="B60" i="14" a="1"/>
  <c r="B60" i="14" s="1"/>
  <c r="D192" i="11" s="1" a="1"/>
  <c r="D192" i="11" s="1"/>
  <c r="B171" i="14" a="1"/>
  <c r="B171" i="14" s="1"/>
  <c r="D81" i="11" s="1" a="1"/>
  <c r="D81" i="11" s="1"/>
  <c r="B140" i="14" a="1"/>
  <c r="B140" i="14" s="1"/>
  <c r="D112" i="11" s="1" a="1"/>
  <c r="D112" i="11" s="1"/>
  <c r="M4" i="14"/>
  <c r="M8" i="14" s="1"/>
  <c r="I4" i="14"/>
  <c r="I8" i="14" s="1"/>
  <c r="E4" i="14"/>
  <c r="L4" i="14"/>
  <c r="L8" i="14" s="1"/>
  <c r="H4" i="14"/>
  <c r="K4" i="14"/>
  <c r="K8" i="14" s="1"/>
  <c r="G4" i="14"/>
  <c r="N4" i="14"/>
  <c r="N8" i="14" s="1"/>
  <c r="J4" i="14"/>
  <c r="J8" i="14" s="1"/>
  <c r="F4" i="14"/>
  <c r="D247" i="11" a="1"/>
  <c r="D247" i="11" s="1"/>
  <c r="D115" i="9" a="1"/>
  <c r="D115" i="9" s="1"/>
  <c r="D115" i="10" a="1"/>
  <c r="D115" i="10" s="1"/>
  <c r="D195" i="9" a="1"/>
  <c r="D195" i="9" s="1"/>
  <c r="D195" i="10" a="1"/>
  <c r="D195" i="10" s="1"/>
  <c r="D78" i="9" a="1"/>
  <c r="D78" i="9" s="1"/>
  <c r="D78" i="10" a="1"/>
  <c r="D78" i="10" s="1"/>
  <c r="D17" i="9" a="1"/>
  <c r="D17" i="9" s="1"/>
  <c r="D17" i="10" a="1"/>
  <c r="D17" i="10" s="1"/>
  <c r="D248" i="9" a="1"/>
  <c r="D248" i="9" s="1"/>
  <c r="D248" i="10" a="1"/>
  <c r="D248" i="10" s="1"/>
  <c r="D66" i="9" a="1"/>
  <c r="D66" i="9" s="1"/>
  <c r="D66" i="10" a="1"/>
  <c r="D66" i="10" s="1"/>
  <c r="D132" i="9" a="1"/>
  <c r="D132" i="9" s="1"/>
  <c r="D132" i="10" a="1"/>
  <c r="D132" i="10" s="1"/>
  <c r="D218" i="9" a="1"/>
  <c r="D218" i="9" s="1"/>
  <c r="D218" i="10" a="1"/>
  <c r="D218" i="10" s="1"/>
  <c r="D84" i="9" a="1"/>
  <c r="D84" i="9" s="1"/>
  <c r="D84" i="10" a="1"/>
  <c r="D84" i="10" s="1"/>
  <c r="D237" i="9" a="1"/>
  <c r="D237" i="9" s="1"/>
  <c r="D237" i="10" a="1"/>
  <c r="D237" i="10" s="1"/>
  <c r="D119" i="9" a="1"/>
  <c r="D119" i="9" s="1"/>
  <c r="D119" i="10" a="1"/>
  <c r="D119" i="10" s="1"/>
  <c r="D53" i="9" a="1"/>
  <c r="D53" i="9" s="1"/>
  <c r="D53" i="10" a="1"/>
  <c r="D53" i="10" s="1"/>
  <c r="D90" i="9" a="1"/>
  <c r="D90" i="9" s="1"/>
  <c r="D90" i="10" a="1"/>
  <c r="D90" i="10" s="1"/>
  <c r="D122" i="9" a="1"/>
  <c r="D122" i="9" s="1"/>
  <c r="D122" i="10" a="1"/>
  <c r="D122" i="10" s="1"/>
  <c r="D183" i="9" a="1"/>
  <c r="D183" i="9" s="1"/>
  <c r="D183" i="10" a="1"/>
  <c r="D183" i="10" s="1"/>
  <c r="D245" i="9" a="1"/>
  <c r="D245" i="9" s="1"/>
  <c r="D245" i="10" a="1"/>
  <c r="D245" i="10" s="1"/>
  <c r="D203" i="9" a="1"/>
  <c r="D203" i="9" s="1"/>
  <c r="D203" i="10" a="1"/>
  <c r="D203" i="10" s="1"/>
  <c r="D240" i="9" a="1"/>
  <c r="D240" i="9" s="1"/>
  <c r="D240" i="10" a="1"/>
  <c r="D240" i="10" s="1"/>
  <c r="D15" i="9" a="1"/>
  <c r="D15" i="9" s="1"/>
  <c r="D15" i="10" a="1"/>
  <c r="D15" i="10" s="1"/>
  <c r="D31" i="9" a="1"/>
  <c r="D31" i="9" s="1"/>
  <c r="D31" i="10" a="1"/>
  <c r="D31" i="10" s="1"/>
  <c r="D47" i="9" a="1"/>
  <c r="D47" i="9" s="1"/>
  <c r="D47" i="10" a="1"/>
  <c r="D47" i="10" s="1"/>
  <c r="D63" i="9" a="1"/>
  <c r="D63" i="9" s="1"/>
  <c r="D63" i="10" a="1"/>
  <c r="D63" i="10" s="1"/>
  <c r="D79" i="9" a="1"/>
  <c r="D79" i="9" s="1"/>
  <c r="D79" i="10" a="1"/>
  <c r="D79" i="10" s="1"/>
  <c r="D95" i="9" a="1"/>
  <c r="D95" i="9" s="1"/>
  <c r="D95" i="10" a="1"/>
  <c r="D95" i="10" s="1"/>
  <c r="D111" i="9" a="1"/>
  <c r="D111" i="9" s="1"/>
  <c r="D111" i="10" a="1"/>
  <c r="D111" i="10" s="1"/>
  <c r="D127" i="9" a="1"/>
  <c r="D127" i="9" s="1"/>
  <c r="D127" i="10" a="1"/>
  <c r="D127" i="10" s="1"/>
  <c r="D143" i="9" a="1"/>
  <c r="D143" i="9" s="1"/>
  <c r="D143" i="10" a="1"/>
  <c r="D143" i="10" s="1"/>
  <c r="D159" i="9" a="1"/>
  <c r="D159" i="9" s="1"/>
  <c r="D159" i="10" a="1"/>
  <c r="D159" i="10" s="1"/>
  <c r="D175" i="9" a="1"/>
  <c r="D175" i="9" s="1"/>
  <c r="D175" i="10" a="1"/>
  <c r="D175" i="10" s="1"/>
  <c r="D191" i="9" a="1"/>
  <c r="D191" i="9" s="1"/>
  <c r="D191" i="10" a="1"/>
  <c r="D191" i="10" s="1"/>
  <c r="D207" i="9" a="1"/>
  <c r="D207" i="9" s="1"/>
  <c r="D207" i="10" a="1"/>
  <c r="D207" i="10" s="1"/>
  <c r="D223" i="9" a="1"/>
  <c r="D223" i="9" s="1"/>
  <c r="D223" i="10" a="1"/>
  <c r="D223" i="10" s="1"/>
  <c r="D238" i="9" a="1"/>
  <c r="D238" i="9" s="1"/>
  <c r="D238" i="10" a="1"/>
  <c r="D238" i="10" s="1"/>
  <c r="D187" i="9" a="1"/>
  <c r="D187" i="9" s="1"/>
  <c r="D187" i="10" a="1"/>
  <c r="D187" i="10" s="1"/>
  <c r="D222" i="9" a="1"/>
  <c r="D222" i="9" s="1"/>
  <c r="D222" i="10" a="1"/>
  <c r="D222" i="10" s="1"/>
  <c r="D4" i="9" a="1"/>
  <c r="D4" i="9" s="1"/>
  <c r="D4" i="10" a="1"/>
  <c r="D4" i="10" s="1"/>
  <c r="D20" i="9" a="1"/>
  <c r="D20" i="9" s="1"/>
  <c r="D20" i="10" a="1"/>
  <c r="D20" i="10" s="1"/>
  <c r="D36" i="9" a="1"/>
  <c r="D36" i="9" s="1"/>
  <c r="D36" i="10" a="1"/>
  <c r="D36" i="10" s="1"/>
  <c r="D52" i="9" a="1"/>
  <c r="D52" i="9" s="1"/>
  <c r="D52" i="10" a="1"/>
  <c r="D52" i="10" s="1"/>
  <c r="D68" i="9" a="1"/>
  <c r="D68" i="9" s="1"/>
  <c r="D68" i="10" a="1"/>
  <c r="D68" i="10" s="1"/>
  <c r="D86" i="9" a="1"/>
  <c r="D86" i="9" s="1"/>
  <c r="D86" i="10" a="1"/>
  <c r="D86" i="10" s="1"/>
  <c r="D102" i="9" a="1"/>
  <c r="D102" i="9" s="1"/>
  <c r="D102" i="10" a="1"/>
  <c r="D102" i="10" s="1"/>
  <c r="D118" i="9" a="1"/>
  <c r="D118" i="9" s="1"/>
  <c r="D118" i="10" a="1"/>
  <c r="D118" i="10" s="1"/>
  <c r="D134" i="9" a="1"/>
  <c r="D134" i="9" s="1"/>
  <c r="D134" i="10" a="1"/>
  <c r="D134" i="10" s="1"/>
  <c r="D150" i="9" a="1"/>
  <c r="D150" i="9" s="1"/>
  <c r="D150" i="10" a="1"/>
  <c r="D150" i="10" s="1"/>
  <c r="D166" i="9" a="1"/>
  <c r="D166" i="9" s="1"/>
  <c r="D166" i="10" a="1"/>
  <c r="D166" i="10" s="1"/>
  <c r="D182" i="9" a="1"/>
  <c r="D182" i="9" s="1"/>
  <c r="D182" i="10" a="1"/>
  <c r="D182" i="10" s="1"/>
  <c r="D198" i="9" a="1"/>
  <c r="D198" i="9" s="1"/>
  <c r="D198" i="10" a="1"/>
  <c r="D198" i="10" s="1"/>
  <c r="D214" i="9" a="1"/>
  <c r="D214" i="9" s="1"/>
  <c r="D214" i="10" a="1"/>
  <c r="D214" i="10" s="1"/>
  <c r="D230" i="9" a="1"/>
  <c r="D230" i="9" s="1"/>
  <c r="D230" i="10" a="1"/>
  <c r="D230" i="10" s="1"/>
  <c r="D244" i="9" a="1"/>
  <c r="D244" i="9" s="1"/>
  <c r="D244" i="10" a="1"/>
  <c r="D244" i="10" s="1"/>
  <c r="D38" i="9" a="1"/>
  <c r="D38" i="9" s="1"/>
  <c r="D38" i="10" a="1"/>
  <c r="D38" i="10" s="1"/>
  <c r="D116" i="9" a="1"/>
  <c r="D116" i="9" s="1"/>
  <c r="D116" i="10" a="1"/>
  <c r="D116" i="10" s="1"/>
  <c r="D186" i="9" a="1"/>
  <c r="D186" i="9" s="1"/>
  <c r="D186" i="10" a="1"/>
  <c r="D186" i="10" s="1"/>
  <c r="D49" i="9" a="1"/>
  <c r="D49" i="9" s="1"/>
  <c r="D49" i="10" a="1"/>
  <c r="D49" i="10" s="1"/>
  <c r="D176" i="9" a="1"/>
  <c r="D176" i="9" s="1"/>
  <c r="D176" i="10" a="1"/>
  <c r="D176" i="10" s="1"/>
  <c r="D18" i="9" a="1"/>
  <c r="D18" i="9" s="1"/>
  <c r="D18" i="10" a="1"/>
  <c r="D18" i="10" s="1"/>
  <c r="D50" i="9" a="1"/>
  <c r="D50" i="9" s="1"/>
  <c r="D50" i="10" a="1"/>
  <c r="D50" i="10" s="1"/>
  <c r="D113" i="9" a="1"/>
  <c r="D113" i="9" s="1"/>
  <c r="D113" i="10" a="1"/>
  <c r="D113" i="10" s="1"/>
  <c r="D145" i="9" a="1"/>
  <c r="D145" i="9" s="1"/>
  <c r="D145" i="10" a="1"/>
  <c r="D145" i="10" s="1"/>
  <c r="D192" i="9" a="1"/>
  <c r="D192" i="9" s="1"/>
  <c r="D192" i="10" a="1"/>
  <c r="D192" i="10" s="1"/>
  <c r="D242" i="9" a="1"/>
  <c r="D242" i="9" s="1"/>
  <c r="D242" i="10" a="1"/>
  <c r="D242" i="10" s="1"/>
  <c r="D62" i="9" a="1"/>
  <c r="D62" i="9" s="1"/>
  <c r="D62" i="10" a="1"/>
  <c r="D62" i="10" s="1"/>
  <c r="D110" i="9" a="1"/>
  <c r="D110" i="9" s="1"/>
  <c r="D110" i="10" a="1"/>
  <c r="D110" i="10" s="1"/>
  <c r="D174" i="9" a="1"/>
  <c r="D174" i="9" s="1"/>
  <c r="D174" i="10" a="1"/>
  <c r="D174" i="10" s="1"/>
  <c r="D25" i="9" a="1"/>
  <c r="D25" i="9" s="1"/>
  <c r="D25" i="10" a="1"/>
  <c r="D25" i="10" s="1"/>
  <c r="D87" i="9" a="1"/>
  <c r="D87" i="9" s="1"/>
  <c r="D87" i="10" a="1"/>
  <c r="D87" i="10" s="1"/>
  <c r="D151" i="9" a="1"/>
  <c r="D151" i="9" s="1"/>
  <c r="D151" i="10" a="1"/>
  <c r="D151" i="10" s="1"/>
  <c r="D5" i="9" a="1"/>
  <c r="D5" i="9" s="1"/>
  <c r="D5" i="10" a="1"/>
  <c r="D5" i="10" s="1"/>
  <c r="D69" i="9" a="1"/>
  <c r="D69" i="9" s="1"/>
  <c r="D69" i="10" a="1"/>
  <c r="D69" i="10" s="1"/>
  <c r="D103" i="9" a="1"/>
  <c r="D103" i="9" s="1"/>
  <c r="D103" i="10" a="1"/>
  <c r="D103" i="10" s="1"/>
  <c r="D135" i="9" a="1"/>
  <c r="D135" i="9" s="1"/>
  <c r="D135" i="10" a="1"/>
  <c r="D135" i="10" s="1"/>
  <c r="D167" i="9" a="1"/>
  <c r="D167" i="9" s="1"/>
  <c r="D167" i="10" a="1"/>
  <c r="D167" i="10" s="1"/>
  <c r="D221" i="9" a="1"/>
  <c r="D221" i="9" s="1"/>
  <c r="D221" i="10" a="1"/>
  <c r="D221" i="10" s="1"/>
  <c r="D190" i="9" a="1"/>
  <c r="D190" i="9" s="1"/>
  <c r="D190" i="10" a="1"/>
  <c r="D190" i="10" s="1"/>
  <c r="D219" i="9" a="1"/>
  <c r="D219" i="9" s="1"/>
  <c r="D219" i="10" a="1"/>
  <c r="D219" i="10" s="1"/>
  <c r="D7" i="9" a="1"/>
  <c r="D7" i="9" s="1"/>
  <c r="D7" i="10" a="1"/>
  <c r="D7" i="10" s="1"/>
  <c r="D23" i="9" a="1"/>
  <c r="D23" i="9" s="1"/>
  <c r="D23" i="10" a="1"/>
  <c r="D23" i="10" s="1"/>
  <c r="D39" i="9" a="1"/>
  <c r="D39" i="9" s="1"/>
  <c r="D39" i="10" a="1"/>
  <c r="D39" i="10" s="1"/>
  <c r="D55" i="9" a="1"/>
  <c r="D55" i="9" s="1"/>
  <c r="D55" i="10" a="1"/>
  <c r="D55" i="10" s="1"/>
  <c r="D85" i="9" a="1"/>
  <c r="D85" i="9" s="1"/>
  <c r="D85" i="10" a="1"/>
  <c r="D85" i="10" s="1"/>
  <c r="D101" i="9" a="1"/>
  <c r="D101" i="9" s="1"/>
  <c r="D101" i="10" a="1"/>
  <c r="D101" i="10" s="1"/>
  <c r="D117" i="9" a="1"/>
  <c r="D117" i="9" s="1"/>
  <c r="D117" i="10" a="1"/>
  <c r="D117" i="10" s="1"/>
  <c r="D133" i="9" a="1"/>
  <c r="D133" i="9" s="1"/>
  <c r="D133" i="10" a="1"/>
  <c r="D133" i="10" s="1"/>
  <c r="D149" i="9" a="1"/>
  <c r="D149" i="9" s="1"/>
  <c r="D149" i="10" a="1"/>
  <c r="D149" i="10" s="1"/>
  <c r="D165" i="9" a="1"/>
  <c r="D165" i="9" s="1"/>
  <c r="D165" i="10" a="1"/>
  <c r="D165" i="10" s="1"/>
  <c r="D181" i="9" a="1"/>
  <c r="D181" i="9" s="1"/>
  <c r="D181" i="10" a="1"/>
  <c r="D181" i="10" s="1"/>
  <c r="D197" i="9" a="1"/>
  <c r="D197" i="9" s="1"/>
  <c r="D197" i="10" a="1"/>
  <c r="D197" i="10" s="1"/>
  <c r="D213" i="9" a="1"/>
  <c r="D213" i="9" s="1"/>
  <c r="D213" i="10" a="1"/>
  <c r="D213" i="10" s="1"/>
  <c r="D246" i="9" a="1"/>
  <c r="D246" i="9" s="1"/>
  <c r="D246" i="10" a="1"/>
  <c r="D246" i="10" s="1"/>
  <c r="D206" i="9" a="1"/>
  <c r="D206" i="9" s="1"/>
  <c r="D206" i="10" a="1"/>
  <c r="D206" i="10" s="1"/>
  <c r="D235" i="9" a="1"/>
  <c r="D235" i="9" s="1"/>
  <c r="D235" i="10" a="1"/>
  <c r="D235" i="10" s="1"/>
  <c r="D28" i="9" a="1"/>
  <c r="D28" i="9" s="1"/>
  <c r="D28" i="10" a="1"/>
  <c r="D28" i="10" s="1"/>
  <c r="D44" i="9" a="1"/>
  <c r="D44" i="9" s="1"/>
  <c r="D44" i="10" a="1"/>
  <c r="D44" i="10" s="1"/>
  <c r="D60" i="9" a="1"/>
  <c r="D60" i="9" s="1"/>
  <c r="D60" i="10" a="1"/>
  <c r="D60" i="10" s="1"/>
  <c r="D76" i="9" a="1"/>
  <c r="D76" i="9" s="1"/>
  <c r="D76" i="10" a="1"/>
  <c r="D76" i="10" s="1"/>
  <c r="D92" i="9" a="1"/>
  <c r="D92" i="9" s="1"/>
  <c r="D92" i="10" a="1"/>
  <c r="D92" i="10" s="1"/>
  <c r="D108" i="9" a="1"/>
  <c r="D108" i="9" s="1"/>
  <c r="D108" i="10" a="1"/>
  <c r="D108" i="10" s="1"/>
  <c r="D124" i="9" a="1"/>
  <c r="D124" i="9" s="1"/>
  <c r="D124" i="10" a="1"/>
  <c r="D124" i="10" s="1"/>
  <c r="D140" i="9" a="1"/>
  <c r="D140" i="9" s="1"/>
  <c r="D140" i="10" a="1"/>
  <c r="D140" i="10" s="1"/>
  <c r="D156" i="9" a="1"/>
  <c r="D156" i="9" s="1"/>
  <c r="D156" i="10" a="1"/>
  <c r="D156" i="10" s="1"/>
  <c r="D172" i="9" a="1"/>
  <c r="D172" i="9" s="1"/>
  <c r="D172" i="10" a="1"/>
  <c r="D172" i="10" s="1"/>
  <c r="D188" i="9" a="1"/>
  <c r="D188" i="9" s="1"/>
  <c r="D188" i="10" a="1"/>
  <c r="D188" i="10" s="1"/>
  <c r="D204" i="9" a="1"/>
  <c r="D204" i="9" s="1"/>
  <c r="D204" i="10" a="1"/>
  <c r="D204" i="10" s="1"/>
  <c r="D220" i="9" a="1"/>
  <c r="D220" i="9" s="1"/>
  <c r="D220" i="10" a="1"/>
  <c r="D220" i="10" s="1"/>
  <c r="D236" i="9" a="1"/>
  <c r="D236" i="9" s="1"/>
  <c r="D236" i="10" a="1"/>
  <c r="D236" i="10" s="1"/>
  <c r="D54" i="9" a="1"/>
  <c r="D54" i="9" s="1"/>
  <c r="D54" i="10" a="1"/>
  <c r="D54" i="10" s="1"/>
  <c r="D129" i="9" a="1"/>
  <c r="D129" i="9" s="1"/>
  <c r="D129" i="10" a="1"/>
  <c r="D129" i="10" s="1"/>
  <c r="D224" i="9" a="1"/>
  <c r="D224" i="9" s="1"/>
  <c r="D224" i="10" a="1"/>
  <c r="D224" i="10" s="1"/>
  <c r="D125" i="9" a="1"/>
  <c r="D125" i="9" s="1"/>
  <c r="D125" i="10" a="1"/>
  <c r="D125" i="10" s="1"/>
  <c r="D202" i="9" a="1"/>
  <c r="D202" i="9" s="1"/>
  <c r="D202" i="10" a="1"/>
  <c r="D202" i="10" s="1"/>
  <c r="D26" i="9" a="1"/>
  <c r="D26" i="9" s="1"/>
  <c r="D26" i="10" a="1"/>
  <c r="D26" i="10" s="1"/>
  <c r="D58" i="9" a="1"/>
  <c r="D58" i="9" s="1"/>
  <c r="D58" i="10" a="1"/>
  <c r="D58" i="10" s="1"/>
  <c r="D94" i="9" a="1"/>
  <c r="D94" i="9" s="1"/>
  <c r="D94" i="10" a="1"/>
  <c r="D94" i="10" s="1"/>
  <c r="D126" i="9" a="1"/>
  <c r="D126" i="9" s="1"/>
  <c r="D126" i="10" a="1"/>
  <c r="D126" i="10" s="1"/>
  <c r="D158" i="9" a="1"/>
  <c r="D158" i="9" s="1"/>
  <c r="D158" i="10" a="1"/>
  <c r="D158" i="10" s="1"/>
  <c r="D205" i="9" a="1"/>
  <c r="D205" i="9" s="1"/>
  <c r="D205" i="10" a="1"/>
  <c r="D205" i="10" s="1"/>
  <c r="D14" i="9" a="1"/>
  <c r="D14" i="9" s="1"/>
  <c r="D14" i="10" a="1"/>
  <c r="D14" i="10" s="1"/>
  <c r="D70" i="9" a="1"/>
  <c r="D70" i="9" s="1"/>
  <c r="D70" i="10" a="1"/>
  <c r="D70" i="10" s="1"/>
  <c r="D123" i="9" a="1"/>
  <c r="D123" i="9" s="1"/>
  <c r="D123" i="10" a="1"/>
  <c r="D123" i="10" s="1"/>
  <c r="D199" i="9" a="1"/>
  <c r="D199" i="9" s="1"/>
  <c r="D199" i="10" a="1"/>
  <c r="D199" i="10" s="1"/>
  <c r="D41" i="9" a="1"/>
  <c r="D41" i="9" s="1"/>
  <c r="D41" i="10" a="1"/>
  <c r="D41" i="10" s="1"/>
  <c r="D106" i="9" a="1"/>
  <c r="D106" i="9" s="1"/>
  <c r="D106" i="10" a="1"/>
  <c r="D106" i="10" s="1"/>
  <c r="D170" i="9" a="1"/>
  <c r="D170" i="9" s="1"/>
  <c r="D170" i="10" a="1"/>
  <c r="D170" i="10" s="1"/>
  <c r="D13" i="9" a="1"/>
  <c r="D13" i="9" s="1"/>
  <c r="D13" i="10" a="1"/>
  <c r="D13" i="10" s="1"/>
  <c r="D45" i="9" a="1"/>
  <c r="D45" i="9" s="1"/>
  <c r="D45" i="10" a="1"/>
  <c r="D45" i="10" s="1"/>
  <c r="D77" i="9" a="1"/>
  <c r="D77" i="9" s="1"/>
  <c r="D77" i="10" a="1"/>
  <c r="D77" i="10" s="1"/>
  <c r="D109" i="9" a="1"/>
  <c r="D109" i="9" s="1"/>
  <c r="D109" i="10" a="1"/>
  <c r="D109" i="10" s="1"/>
  <c r="D141" i="9" a="1"/>
  <c r="D141" i="9" s="1"/>
  <c r="D141" i="10" a="1"/>
  <c r="D141" i="10" s="1"/>
  <c r="D173" i="9" a="1"/>
  <c r="D173" i="9" s="1"/>
  <c r="D173" i="10" a="1"/>
  <c r="D173" i="10" s="1"/>
  <c r="D234" i="9" a="1"/>
  <c r="D234" i="9" s="1"/>
  <c r="D234" i="10" a="1"/>
  <c r="D234" i="10" s="1"/>
  <c r="D196" i="9" a="1"/>
  <c r="D196" i="9" s="1"/>
  <c r="D196" i="10" a="1"/>
  <c r="D196" i="10" s="1"/>
  <c r="D225" i="9" a="1"/>
  <c r="D225" i="9" s="1"/>
  <c r="D225" i="10" a="1"/>
  <c r="D225" i="10" s="1"/>
  <c r="D11" i="9" a="1"/>
  <c r="D11" i="9" s="1"/>
  <c r="D11" i="10" a="1"/>
  <c r="D11" i="10" s="1"/>
  <c r="D27" i="9" a="1"/>
  <c r="D27" i="9" s="1"/>
  <c r="D27" i="10" a="1"/>
  <c r="D27" i="10" s="1"/>
  <c r="D43" i="9" a="1"/>
  <c r="D43" i="9" s="1"/>
  <c r="D43" i="10" a="1"/>
  <c r="D43" i="10" s="1"/>
  <c r="D59" i="9" a="1"/>
  <c r="D59" i="9" s="1"/>
  <c r="D59" i="10" a="1"/>
  <c r="D59" i="10" s="1"/>
  <c r="D75" i="9" a="1"/>
  <c r="D75" i="9" s="1"/>
  <c r="D75" i="10" a="1"/>
  <c r="D75" i="10" s="1"/>
  <c r="D88" i="9" a="1"/>
  <c r="D88" i="9" s="1"/>
  <c r="D88" i="10" a="1"/>
  <c r="D88" i="10" s="1"/>
  <c r="D104" i="9" a="1"/>
  <c r="D104" i="9" s="1"/>
  <c r="D104" i="10" a="1"/>
  <c r="D104" i="10" s="1"/>
  <c r="D120" i="9" a="1"/>
  <c r="D120" i="9" s="1"/>
  <c r="D120" i="10" a="1"/>
  <c r="D120" i="10" s="1"/>
  <c r="D136" i="9" a="1"/>
  <c r="D136" i="9" s="1"/>
  <c r="D136" i="10" a="1"/>
  <c r="D136" i="10" s="1"/>
  <c r="D152" i="9" a="1"/>
  <c r="D152" i="9" s="1"/>
  <c r="D152" i="10" a="1"/>
  <c r="D152" i="10" s="1"/>
  <c r="D168" i="9" a="1"/>
  <c r="D168" i="9" s="1"/>
  <c r="D168" i="10" a="1"/>
  <c r="D168" i="10" s="1"/>
  <c r="D184" i="9" a="1"/>
  <c r="D184" i="9" s="1"/>
  <c r="D184" i="10" a="1"/>
  <c r="D184" i="10" s="1"/>
  <c r="D200" i="9" a="1"/>
  <c r="D200" i="9" s="1"/>
  <c r="D200" i="10" a="1"/>
  <c r="D200" i="10" s="1"/>
  <c r="D216" i="9" a="1"/>
  <c r="D216" i="9" s="1"/>
  <c r="D216" i="10" a="1"/>
  <c r="D216" i="10" s="1"/>
  <c r="D232" i="9" a="1"/>
  <c r="D232" i="9" s="1"/>
  <c r="D232" i="10" a="1"/>
  <c r="D232" i="10" s="1"/>
  <c r="D180" i="9" a="1"/>
  <c r="D180" i="9" s="1"/>
  <c r="D180" i="10" a="1"/>
  <c r="D180" i="10" s="1"/>
  <c r="D209" i="9" a="1"/>
  <c r="D209" i="9" s="1"/>
  <c r="D209" i="10" a="1"/>
  <c r="D209" i="10" s="1"/>
  <c r="D243" i="9" a="1"/>
  <c r="D243" i="9" s="1"/>
  <c r="D243" i="10" a="1"/>
  <c r="D243" i="10" s="1"/>
  <c r="D16" i="9" a="1"/>
  <c r="D16" i="9" s="1"/>
  <c r="D16" i="10" a="1"/>
  <c r="D16" i="10" s="1"/>
  <c r="D32" i="9" a="1"/>
  <c r="D32" i="9" s="1"/>
  <c r="D32" i="10" a="1"/>
  <c r="D32" i="10" s="1"/>
  <c r="D48" i="9" a="1"/>
  <c r="D48" i="9" s="1"/>
  <c r="D48" i="10" a="1"/>
  <c r="D48" i="10" s="1"/>
  <c r="D64" i="9" a="1"/>
  <c r="D64" i="9" s="1"/>
  <c r="D64" i="10" a="1"/>
  <c r="D64" i="10" s="1"/>
  <c r="D99" i="9" a="1"/>
  <c r="D99" i="9" s="1"/>
  <c r="D99" i="10" a="1"/>
  <c r="D99" i="10" s="1"/>
  <c r="D131" i="9" a="1"/>
  <c r="D131" i="9" s="1"/>
  <c r="D131" i="10" a="1"/>
  <c r="D131" i="10" s="1"/>
  <c r="D147" i="9" a="1"/>
  <c r="D147" i="9" s="1"/>
  <c r="D147" i="10" a="1"/>
  <c r="D147" i="10" s="1"/>
  <c r="D179" i="9" a="1"/>
  <c r="D179" i="9" s="1"/>
  <c r="D179" i="10" a="1"/>
  <c r="D179" i="10" s="1"/>
  <c r="D211" i="9" a="1"/>
  <c r="D211" i="9" s="1"/>
  <c r="D211" i="10" a="1"/>
  <c r="D211" i="10" s="1"/>
  <c r="D239" i="9" a="1"/>
  <c r="D239" i="9" s="1"/>
  <c r="D239" i="10" a="1"/>
  <c r="D239" i="10" s="1"/>
  <c r="D6" i="9" a="1"/>
  <c r="D6" i="9" s="1"/>
  <c r="D6" i="10" a="1"/>
  <c r="D6" i="10" s="1"/>
  <c r="D142" i="9" a="1"/>
  <c r="D142" i="9" s="1"/>
  <c r="D142" i="10" a="1"/>
  <c r="D142" i="10" s="1"/>
  <c r="D80" i="9" a="1"/>
  <c r="D80" i="9" s="1"/>
  <c r="D80" i="10" a="1"/>
  <c r="D80" i="10" s="1"/>
  <c r="D144" i="9" a="1"/>
  <c r="D144" i="9" s="1"/>
  <c r="D144" i="10" a="1"/>
  <c r="D144" i="10" s="1"/>
  <c r="D34" i="9" a="1"/>
  <c r="D34" i="9" s="1"/>
  <c r="D34" i="10" a="1"/>
  <c r="D34" i="10" s="1"/>
  <c r="D100" i="9" a="1"/>
  <c r="D100" i="9" s="1"/>
  <c r="D100" i="10" a="1"/>
  <c r="D100" i="10" s="1"/>
  <c r="D164" i="9" a="1"/>
  <c r="D164" i="9" s="1"/>
  <c r="D164" i="10" a="1"/>
  <c r="D164" i="10" s="1"/>
  <c r="D30" i="9" a="1"/>
  <c r="D30" i="9" s="1"/>
  <c r="D30" i="10" a="1"/>
  <c r="D30" i="10" s="1"/>
  <c r="D148" i="9" a="1"/>
  <c r="D148" i="9" s="1"/>
  <c r="D148" i="10" a="1"/>
  <c r="D148" i="10" s="1"/>
  <c r="D57" i="9" a="1"/>
  <c r="D57" i="9" s="1"/>
  <c r="D57" i="10" a="1"/>
  <c r="D57" i="10" s="1"/>
  <c r="D189" i="9" a="1"/>
  <c r="D189" i="9" s="1"/>
  <c r="D189" i="10" a="1"/>
  <c r="D189" i="10" s="1"/>
  <c r="D21" i="9" a="1"/>
  <c r="D21" i="9" s="1"/>
  <c r="D21" i="10" a="1"/>
  <c r="D21" i="10" s="1"/>
  <c r="D154" i="9" a="1"/>
  <c r="D154" i="9" s="1"/>
  <c r="D154" i="10" a="1"/>
  <c r="D154" i="10" s="1"/>
  <c r="D22" i="9" a="1"/>
  <c r="D22" i="9" s="1"/>
  <c r="D22" i="10" a="1"/>
  <c r="D22" i="10" s="1"/>
  <c r="D91" i="9" a="1"/>
  <c r="D91" i="9" s="1"/>
  <c r="D91" i="10" a="1"/>
  <c r="D91" i="10" s="1"/>
  <c r="D155" i="9" a="1"/>
  <c r="D155" i="9" s="1"/>
  <c r="D155" i="10" a="1"/>
  <c r="D155" i="10" s="1"/>
  <c r="D33" i="9" a="1"/>
  <c r="D33" i="9" s="1"/>
  <c r="D33" i="10" a="1"/>
  <c r="D33" i="10" s="1"/>
  <c r="D93" i="9" a="1"/>
  <c r="D93" i="9" s="1"/>
  <c r="D93" i="10" a="1"/>
  <c r="D93" i="10" s="1"/>
  <c r="D157" i="9" a="1"/>
  <c r="D157" i="9" s="1"/>
  <c r="D157" i="10" a="1"/>
  <c r="D157" i="10" s="1"/>
  <c r="D10" i="9" a="1"/>
  <c r="D10" i="9" s="1"/>
  <c r="D10" i="10" a="1"/>
  <c r="D10" i="10" s="1"/>
  <c r="D42" i="9" a="1"/>
  <c r="D42" i="9" s="1"/>
  <c r="D42" i="10" a="1"/>
  <c r="D42" i="10" s="1"/>
  <c r="D74" i="9" a="1"/>
  <c r="D74" i="9" s="1"/>
  <c r="D74" i="10" a="1"/>
  <c r="D74" i="10" s="1"/>
  <c r="D107" i="9" a="1"/>
  <c r="D107" i="9" s="1"/>
  <c r="D107" i="10" a="1"/>
  <c r="D107" i="10" s="1"/>
  <c r="D139" i="9" a="1"/>
  <c r="D139" i="9" s="1"/>
  <c r="D139" i="10" a="1"/>
  <c r="D139" i="10" s="1"/>
  <c r="D171" i="9" a="1"/>
  <c r="D171" i="9" s="1"/>
  <c r="D171" i="10" a="1"/>
  <c r="D171" i="10" s="1"/>
  <c r="D231" i="9" a="1"/>
  <c r="D231" i="9" s="1"/>
  <c r="D231" i="10" a="1"/>
  <c r="D231" i="10" s="1"/>
  <c r="D46" i="9" a="1"/>
  <c r="D46" i="9" s="1"/>
  <c r="D46" i="10" a="1"/>
  <c r="D46" i="10" s="1"/>
  <c r="D97" i="9" a="1"/>
  <c r="D97" i="9" s="1"/>
  <c r="D97" i="10" a="1"/>
  <c r="D97" i="10" s="1"/>
  <c r="D161" i="9" a="1"/>
  <c r="D161" i="9" s="1"/>
  <c r="D161" i="10" a="1"/>
  <c r="D161" i="10" s="1"/>
  <c r="D9" i="9" a="1"/>
  <c r="D9" i="9" s="1"/>
  <c r="D9" i="10" a="1"/>
  <c r="D9" i="10" s="1"/>
  <c r="D73" i="9" a="1"/>
  <c r="D73" i="9" s="1"/>
  <c r="D73" i="10" a="1"/>
  <c r="D73" i="10" s="1"/>
  <c r="D138" i="9" a="1"/>
  <c r="D138" i="9" s="1"/>
  <c r="D138" i="10" a="1"/>
  <c r="D138" i="10" s="1"/>
  <c r="D215" i="9" a="1"/>
  <c r="D215" i="9" s="1"/>
  <c r="D215" i="10" a="1"/>
  <c r="D215" i="10" s="1"/>
  <c r="D29" i="9" a="1"/>
  <c r="D29" i="9" s="1"/>
  <c r="D29" i="10" a="1"/>
  <c r="D29" i="10" s="1"/>
  <c r="D61" i="9" a="1"/>
  <c r="D61" i="9" s="1"/>
  <c r="D61" i="10" a="1"/>
  <c r="D61" i="10" s="1"/>
  <c r="D96" i="9" a="1"/>
  <c r="D96" i="9" s="1"/>
  <c r="D96" i="10" a="1"/>
  <c r="D96" i="10" s="1"/>
  <c r="D128" i="9" a="1"/>
  <c r="D128" i="9" s="1"/>
  <c r="D128" i="10" a="1"/>
  <c r="D128" i="10" s="1"/>
  <c r="D160" i="9" a="1"/>
  <c r="D160" i="9" s="1"/>
  <c r="D160" i="10" a="1"/>
  <c r="D160" i="10" s="1"/>
  <c r="D208" i="9" a="1"/>
  <c r="D208" i="9" s="1"/>
  <c r="D208" i="10" a="1"/>
  <c r="D208" i="10" s="1"/>
  <c r="D177" i="9" a="1"/>
  <c r="D177" i="9" s="1"/>
  <c r="D177" i="10" a="1"/>
  <c r="D177" i="10" s="1"/>
  <c r="D212" i="9" a="1"/>
  <c r="D212" i="9" s="1"/>
  <c r="D212" i="10" a="1"/>
  <c r="D212" i="10" s="1"/>
  <c r="D3" i="9" a="1"/>
  <c r="D3" i="9" s="1"/>
  <c r="D3" i="10" a="1"/>
  <c r="D3" i="10" s="1"/>
  <c r="D19" i="9" a="1"/>
  <c r="D19" i="9" s="1"/>
  <c r="D19" i="10" a="1"/>
  <c r="D19" i="10" s="1"/>
  <c r="D35" i="9" a="1"/>
  <c r="D35" i="9" s="1"/>
  <c r="D35" i="10" a="1"/>
  <c r="D35" i="10" s="1"/>
  <c r="D51" i="9" a="1"/>
  <c r="D51" i="9" s="1"/>
  <c r="D51" i="10" a="1"/>
  <c r="D51" i="10" s="1"/>
  <c r="D67" i="9" a="1"/>
  <c r="D67" i="9" s="1"/>
  <c r="D67" i="10" a="1"/>
  <c r="D67" i="10" s="1"/>
  <c r="D82" i="9" a="1"/>
  <c r="D82" i="9" s="1"/>
  <c r="D82" i="10" a="1"/>
  <c r="D82" i="10" s="1"/>
  <c r="D98" i="9" a="1"/>
  <c r="D98" i="9" s="1"/>
  <c r="D98" i="10" a="1"/>
  <c r="D98" i="10" s="1"/>
  <c r="D114" i="9" a="1"/>
  <c r="D114" i="9" s="1"/>
  <c r="D114" i="10" a="1"/>
  <c r="D114" i="10" s="1"/>
  <c r="D130" i="9" a="1"/>
  <c r="D130" i="9" s="1"/>
  <c r="D130" i="10" a="1"/>
  <c r="D130" i="10" s="1"/>
  <c r="D146" i="9" a="1"/>
  <c r="D146" i="9" s="1"/>
  <c r="D146" i="10" a="1"/>
  <c r="D146" i="10" s="1"/>
  <c r="D162" i="9" a="1"/>
  <c r="D162" i="9" s="1"/>
  <c r="D162" i="10" a="1"/>
  <c r="D162" i="10" s="1"/>
  <c r="D178" i="9" a="1"/>
  <c r="D178" i="9" s="1"/>
  <c r="D178" i="10" a="1"/>
  <c r="D178" i="10" s="1"/>
  <c r="D194" i="9" a="1"/>
  <c r="D194" i="9" s="1"/>
  <c r="D194" i="10" a="1"/>
  <c r="D194" i="10" s="1"/>
  <c r="D210" i="9" a="1"/>
  <c r="D210" i="9" s="1"/>
  <c r="D210" i="10" a="1"/>
  <c r="D210" i="10" s="1"/>
  <c r="D226" i="9" a="1"/>
  <c r="D226" i="9" s="1"/>
  <c r="D226" i="10" a="1"/>
  <c r="D226" i="10" s="1"/>
  <c r="D241" i="9" a="1"/>
  <c r="D241" i="9" s="1"/>
  <c r="D241" i="10" a="1"/>
  <c r="D241" i="10" s="1"/>
  <c r="D193" i="9" a="1"/>
  <c r="D193" i="9" s="1"/>
  <c r="D193" i="10" a="1"/>
  <c r="D193" i="10" s="1"/>
  <c r="D228" i="9" a="1"/>
  <c r="D228" i="9" s="1"/>
  <c r="D228" i="10" a="1"/>
  <c r="D228" i="10" s="1"/>
  <c r="D8" i="9" a="1"/>
  <c r="D8" i="9" s="1"/>
  <c r="D8" i="10" a="1"/>
  <c r="D8" i="10" s="1"/>
  <c r="D24" i="9" a="1"/>
  <c r="D24" i="9" s="1"/>
  <c r="D24" i="10" a="1"/>
  <c r="D24" i="10" s="1"/>
  <c r="D40" i="9" a="1"/>
  <c r="D40" i="9" s="1"/>
  <c r="D40" i="10" a="1"/>
  <c r="D40" i="10" s="1"/>
  <c r="D56" i="9" a="1"/>
  <c r="D56" i="9" s="1"/>
  <c r="D56" i="10" a="1"/>
  <c r="D56" i="10" s="1"/>
  <c r="D72" i="9" a="1"/>
  <c r="D72" i="9" s="1"/>
  <c r="D72" i="10" a="1"/>
  <c r="D72" i="10" s="1"/>
  <c r="D89" i="9" a="1"/>
  <c r="D89" i="9" s="1"/>
  <c r="D89" i="10" a="1"/>
  <c r="D89" i="10" s="1"/>
  <c r="D105" i="9" a="1"/>
  <c r="D105" i="9" s="1"/>
  <c r="D105" i="10" a="1"/>
  <c r="D105" i="10" s="1"/>
  <c r="D121" i="9" a="1"/>
  <c r="D121" i="9" s="1"/>
  <c r="D121" i="10" a="1"/>
  <c r="D121" i="10" s="1"/>
  <c r="D137" i="9" a="1"/>
  <c r="D137" i="9" s="1"/>
  <c r="D137" i="10" a="1"/>
  <c r="D137" i="10" s="1"/>
  <c r="D153" i="9" a="1"/>
  <c r="D153" i="9" s="1"/>
  <c r="D153" i="10" a="1"/>
  <c r="D153" i="10" s="1"/>
  <c r="D169" i="9" a="1"/>
  <c r="D169" i="9" s="1"/>
  <c r="D169" i="10" a="1"/>
  <c r="D169" i="10" s="1"/>
  <c r="D185" i="9" a="1"/>
  <c r="D185" i="9" s="1"/>
  <c r="D185" i="10" a="1"/>
  <c r="D185" i="10" s="1"/>
  <c r="D201" i="9" a="1"/>
  <c r="D201" i="9" s="1"/>
  <c r="D201" i="10" a="1"/>
  <c r="D201" i="10" s="1"/>
  <c r="D217" i="9" a="1"/>
  <c r="D217" i="9" s="1"/>
  <c r="D217" i="10" a="1"/>
  <c r="D217" i="10" s="1"/>
  <c r="D233" i="9" a="1"/>
  <c r="D233" i="9" s="1"/>
  <c r="D233" i="10" a="1"/>
  <c r="D233" i="10" s="1"/>
  <c r="D247" i="10" a="1"/>
  <c r="D247" i="10" s="1"/>
  <c r="D247" i="9" a="1"/>
  <c r="D247" i="9" s="1"/>
  <c r="D22" i="7" a="1"/>
  <c r="D22" i="7" s="1"/>
  <c r="D22" i="8" a="1"/>
  <c r="D22" i="8" s="1"/>
  <c r="D155" i="7" a="1"/>
  <c r="D155" i="7" s="1"/>
  <c r="D155" i="8" a="1"/>
  <c r="D155" i="8" s="1"/>
  <c r="D93" i="7" a="1"/>
  <c r="D93" i="7" s="1"/>
  <c r="D93" i="8" a="1"/>
  <c r="D93" i="8" s="1"/>
  <c r="D10" i="7" a="1"/>
  <c r="D10" i="7" s="1"/>
  <c r="D10" i="8" a="1"/>
  <c r="D10" i="8" s="1"/>
  <c r="D74" i="7" a="1"/>
  <c r="D74" i="7" s="1"/>
  <c r="D74" i="8" a="1"/>
  <c r="D74" i="8" s="1"/>
  <c r="D139" i="7" a="1"/>
  <c r="D139" i="7" s="1"/>
  <c r="D139" i="8" a="1"/>
  <c r="D139" i="8" s="1"/>
  <c r="D231" i="7" a="1"/>
  <c r="D231" i="7" s="1"/>
  <c r="D231" i="8" a="1"/>
  <c r="D231" i="8" s="1"/>
  <c r="D97" i="7" a="1"/>
  <c r="D97" i="7" s="1"/>
  <c r="D97" i="8" a="1"/>
  <c r="D97" i="8" s="1"/>
  <c r="D9" i="7" a="1"/>
  <c r="D9" i="7" s="1"/>
  <c r="D9" i="8" a="1"/>
  <c r="D9" i="8" s="1"/>
  <c r="D138" i="7" a="1"/>
  <c r="D138" i="7" s="1"/>
  <c r="D138" i="8" a="1"/>
  <c r="D138" i="8" s="1"/>
  <c r="D29" i="7" a="1"/>
  <c r="D29" i="7" s="1"/>
  <c r="D29" i="8" a="1"/>
  <c r="D29" i="8" s="1"/>
  <c r="D96" i="7" a="1"/>
  <c r="D96" i="7" s="1"/>
  <c r="D96" i="8" a="1"/>
  <c r="D96" i="8" s="1"/>
  <c r="D177" i="7" a="1"/>
  <c r="D177" i="7" s="1"/>
  <c r="D177" i="8" a="1"/>
  <c r="D177" i="8" s="1"/>
  <c r="D116" i="7" a="1"/>
  <c r="D116" i="7" s="1"/>
  <c r="D116" i="8" a="1"/>
  <c r="D116" i="8" s="1"/>
  <c r="D49" i="7" a="1"/>
  <c r="D49" i="7" s="1"/>
  <c r="D49" i="8" a="1"/>
  <c r="D49" i="8" s="1"/>
  <c r="D176" i="7" a="1"/>
  <c r="D176" i="7" s="1"/>
  <c r="D176" i="8" a="1"/>
  <c r="D176" i="8" s="1"/>
  <c r="D18" i="7" a="1"/>
  <c r="D18" i="7" s="1"/>
  <c r="D18" i="8" a="1"/>
  <c r="D18" i="8" s="1"/>
  <c r="D81" i="7" a="1"/>
  <c r="D81" i="7" s="1"/>
  <c r="D81" i="8" a="1"/>
  <c r="D81" i="8" s="1"/>
  <c r="D145" i="7" a="1"/>
  <c r="D145" i="7" s="1"/>
  <c r="D145" i="8" a="1"/>
  <c r="D145" i="8" s="1"/>
  <c r="D242" i="7" a="1"/>
  <c r="D242" i="7" s="1"/>
  <c r="D242" i="8" a="1"/>
  <c r="D242" i="8" s="1"/>
  <c r="D174" i="7" a="1"/>
  <c r="D174" i="7" s="1"/>
  <c r="D174" i="8" a="1"/>
  <c r="D174" i="8" s="1"/>
  <c r="D87" i="7" a="1"/>
  <c r="D87" i="7" s="1"/>
  <c r="D87" i="8" a="1"/>
  <c r="D87" i="8" s="1"/>
  <c r="D151" i="7" a="1"/>
  <c r="D151" i="7" s="1"/>
  <c r="D151" i="8" a="1"/>
  <c r="D151" i="8" s="1"/>
  <c r="D37" i="7" a="1"/>
  <c r="D37" i="7" s="1"/>
  <c r="D37" i="8" a="1"/>
  <c r="D37" i="8" s="1"/>
  <c r="D103" i="7" a="1"/>
  <c r="D103" i="7" s="1"/>
  <c r="D103" i="8" a="1"/>
  <c r="D103" i="8" s="1"/>
  <c r="D167" i="7" a="1"/>
  <c r="D167" i="7" s="1"/>
  <c r="D167" i="8" a="1"/>
  <c r="D167" i="8" s="1"/>
  <c r="D190" i="7" a="1"/>
  <c r="D190" i="7" s="1"/>
  <c r="D190" i="8" a="1"/>
  <c r="D190" i="8" s="1"/>
  <c r="D7" i="7" a="1"/>
  <c r="D7" i="7" s="1"/>
  <c r="D7" i="8" a="1"/>
  <c r="D7" i="8" s="1"/>
  <c r="D39" i="7" a="1"/>
  <c r="D39" i="7" s="1"/>
  <c r="D39" i="8" a="1"/>
  <c r="D39" i="8" s="1"/>
  <c r="D71" i="7" a="1"/>
  <c r="D71" i="7" s="1"/>
  <c r="D71" i="8" a="1"/>
  <c r="D71" i="8" s="1"/>
  <c r="D101" i="7" a="1"/>
  <c r="D101" i="7" s="1"/>
  <c r="D101" i="8" a="1"/>
  <c r="D101" i="8" s="1"/>
  <c r="D149" i="7" a="1"/>
  <c r="D149" i="7" s="1"/>
  <c r="D149" i="8" a="1"/>
  <c r="D149" i="8" s="1"/>
  <c r="D229" i="7" a="1"/>
  <c r="D229" i="7" s="1"/>
  <c r="D229" i="8" a="1"/>
  <c r="D229" i="8" s="1"/>
  <c r="D206" i="7" a="1"/>
  <c r="D206" i="7" s="1"/>
  <c r="D206" i="8" a="1"/>
  <c r="D206" i="8" s="1"/>
  <c r="D12" i="7" a="1"/>
  <c r="D12" i="7" s="1"/>
  <c r="D12" i="8" a="1"/>
  <c r="D12" i="8" s="1"/>
  <c r="D44" i="7" a="1"/>
  <c r="D44" i="7" s="1"/>
  <c r="D44" i="8" a="1"/>
  <c r="D44" i="8" s="1"/>
  <c r="D76" i="7" a="1"/>
  <c r="D76" i="7" s="1"/>
  <c r="D76" i="8" a="1"/>
  <c r="D76" i="8" s="1"/>
  <c r="D108" i="7" a="1"/>
  <c r="D108" i="7" s="1"/>
  <c r="D108" i="8" a="1"/>
  <c r="D108" i="8" s="1"/>
  <c r="D140" i="7" a="1"/>
  <c r="D140" i="7" s="1"/>
  <c r="D140" i="8" a="1"/>
  <c r="D140" i="8" s="1"/>
  <c r="D172" i="7" a="1"/>
  <c r="D172" i="7" s="1"/>
  <c r="D172" i="8" a="1"/>
  <c r="D172" i="8" s="1"/>
  <c r="D204" i="7" a="1"/>
  <c r="D204" i="7" s="1"/>
  <c r="D204" i="8" a="1"/>
  <c r="D204" i="8" s="1"/>
  <c r="D236" i="7" a="1"/>
  <c r="D236" i="7" s="1"/>
  <c r="D236" i="8" a="1"/>
  <c r="D236" i="8" s="1"/>
  <c r="D54" i="7" a="1"/>
  <c r="D54" i="7" s="1"/>
  <c r="D54" i="8" a="1"/>
  <c r="D54" i="8" s="1"/>
  <c r="D129" i="7" a="1"/>
  <c r="D129" i="7" s="1"/>
  <c r="D129" i="8" a="1"/>
  <c r="D129" i="8" s="1"/>
  <c r="D224" i="7" a="1"/>
  <c r="D224" i="7" s="1"/>
  <c r="D224" i="8" a="1"/>
  <c r="D224" i="8" s="1"/>
  <c r="D65" i="7" a="1"/>
  <c r="D65" i="7" s="1"/>
  <c r="D65" i="8" a="1"/>
  <c r="D65" i="8" s="1"/>
  <c r="D125" i="7" a="1"/>
  <c r="D125" i="7" s="1"/>
  <c r="D125" i="8" a="1"/>
  <c r="D125" i="8" s="1"/>
  <c r="D202" i="7" a="1"/>
  <c r="D202" i="7" s="1"/>
  <c r="D202" i="8" a="1"/>
  <c r="D202" i="8" s="1"/>
  <c r="D26" i="7" a="1"/>
  <c r="D26" i="7" s="1"/>
  <c r="D26" i="8" a="1"/>
  <c r="D26" i="8" s="1"/>
  <c r="D58" i="7" a="1"/>
  <c r="D58" i="7" s="1"/>
  <c r="D58" i="8" a="1"/>
  <c r="D58" i="8" s="1"/>
  <c r="D94" i="7" a="1"/>
  <c r="D94" i="7" s="1"/>
  <c r="D94" i="8" a="1"/>
  <c r="D94" i="8" s="1"/>
  <c r="D126" i="7" a="1"/>
  <c r="D126" i="7" s="1"/>
  <c r="D126" i="8" a="1"/>
  <c r="D126" i="8" s="1"/>
  <c r="D158" i="7" a="1"/>
  <c r="D158" i="7" s="1"/>
  <c r="D158" i="8" a="1"/>
  <c r="D158" i="8" s="1"/>
  <c r="D205" i="7" a="1"/>
  <c r="D205" i="7" s="1"/>
  <c r="D205" i="8" a="1"/>
  <c r="D205" i="8" s="1"/>
  <c r="D14" i="7" a="1"/>
  <c r="D14" i="7" s="1"/>
  <c r="D14" i="8" a="1"/>
  <c r="D14" i="8" s="1"/>
  <c r="D70" i="7" a="1"/>
  <c r="D70" i="7" s="1"/>
  <c r="D70" i="8" a="1"/>
  <c r="D70" i="8" s="1"/>
  <c r="D123" i="7" a="1"/>
  <c r="D123" i="7" s="1"/>
  <c r="D123" i="8" a="1"/>
  <c r="D123" i="8" s="1"/>
  <c r="D199" i="7" a="1"/>
  <c r="D199" i="7" s="1"/>
  <c r="D199" i="8" a="1"/>
  <c r="D199" i="8" s="1"/>
  <c r="D41" i="7" a="1"/>
  <c r="D41" i="7" s="1"/>
  <c r="D41" i="8" a="1"/>
  <c r="D41" i="8" s="1"/>
  <c r="D106" i="7" a="1"/>
  <c r="D106" i="7" s="1"/>
  <c r="D106" i="8" a="1"/>
  <c r="D106" i="8" s="1"/>
  <c r="D170" i="7" a="1"/>
  <c r="D170" i="7" s="1"/>
  <c r="D170" i="8" a="1"/>
  <c r="D170" i="8" s="1"/>
  <c r="D13" i="7" a="1"/>
  <c r="D13" i="7" s="1"/>
  <c r="D13" i="8" a="1"/>
  <c r="D13" i="8" s="1"/>
  <c r="D45" i="7" a="1"/>
  <c r="D45" i="7" s="1"/>
  <c r="D45" i="8" a="1"/>
  <c r="D45" i="8" s="1"/>
  <c r="D77" i="7" a="1"/>
  <c r="D77" i="7" s="1"/>
  <c r="D77" i="8" a="1"/>
  <c r="D77" i="8" s="1"/>
  <c r="D109" i="7" a="1"/>
  <c r="D109" i="7" s="1"/>
  <c r="D109" i="8" a="1"/>
  <c r="D109" i="8" s="1"/>
  <c r="D141" i="7" a="1"/>
  <c r="D141" i="7" s="1"/>
  <c r="D141" i="8" a="1"/>
  <c r="D141" i="8" s="1"/>
  <c r="D173" i="7" a="1"/>
  <c r="D173" i="7" s="1"/>
  <c r="D173" i="8" a="1"/>
  <c r="D173" i="8" s="1"/>
  <c r="D234" i="7" a="1"/>
  <c r="D234" i="7" s="1"/>
  <c r="D234" i="8" a="1"/>
  <c r="D234" i="8" s="1"/>
  <c r="D196" i="7" a="1"/>
  <c r="D196" i="7" s="1"/>
  <c r="D196" i="8" a="1"/>
  <c r="D196" i="8" s="1"/>
  <c r="D225" i="7" a="1"/>
  <c r="D225" i="7" s="1"/>
  <c r="D225" i="8" a="1"/>
  <c r="D225" i="8" s="1"/>
  <c r="D11" i="7" a="1"/>
  <c r="D11" i="7" s="1"/>
  <c r="D11" i="8" a="1"/>
  <c r="D11" i="8" s="1"/>
  <c r="D27" i="7" a="1"/>
  <c r="D27" i="7" s="1"/>
  <c r="D27" i="8" a="1"/>
  <c r="D27" i="8" s="1"/>
  <c r="D43" i="7" a="1"/>
  <c r="D43" i="7" s="1"/>
  <c r="D43" i="8" a="1"/>
  <c r="D43" i="8" s="1"/>
  <c r="D59" i="7" a="1"/>
  <c r="D59" i="7" s="1"/>
  <c r="D59" i="8" a="1"/>
  <c r="D59" i="8" s="1"/>
  <c r="D75" i="7" a="1"/>
  <c r="D75" i="7" s="1"/>
  <c r="D75" i="8" a="1"/>
  <c r="D75" i="8" s="1"/>
  <c r="D88" i="7" a="1"/>
  <c r="D88" i="7" s="1"/>
  <c r="D88" i="8" a="1"/>
  <c r="D88" i="8" s="1"/>
  <c r="D104" i="7" a="1"/>
  <c r="D104" i="7" s="1"/>
  <c r="D104" i="8" a="1"/>
  <c r="D104" i="8" s="1"/>
  <c r="D120" i="7" a="1"/>
  <c r="D120" i="7" s="1"/>
  <c r="D120" i="8" a="1"/>
  <c r="D120" i="8" s="1"/>
  <c r="D136" i="7" a="1"/>
  <c r="D136" i="7" s="1"/>
  <c r="D136" i="8" a="1"/>
  <c r="D136" i="8" s="1"/>
  <c r="D152" i="7" a="1"/>
  <c r="D152" i="7" s="1"/>
  <c r="D152" i="8" a="1"/>
  <c r="D152" i="8" s="1"/>
  <c r="D168" i="7" a="1"/>
  <c r="D168" i="7" s="1"/>
  <c r="D168" i="8" a="1"/>
  <c r="D168" i="8" s="1"/>
  <c r="D184" i="7" a="1"/>
  <c r="D184" i="7" s="1"/>
  <c r="D184" i="8" a="1"/>
  <c r="D184" i="8" s="1"/>
  <c r="D200" i="7" a="1"/>
  <c r="D200" i="7" s="1"/>
  <c r="D200" i="8" a="1"/>
  <c r="D200" i="8" s="1"/>
  <c r="D216" i="7" a="1"/>
  <c r="D216" i="7" s="1"/>
  <c r="D216" i="8" a="1"/>
  <c r="D216" i="8" s="1"/>
  <c r="D232" i="7" a="1"/>
  <c r="D232" i="7" s="1"/>
  <c r="D232" i="8" a="1"/>
  <c r="D232" i="8" s="1"/>
  <c r="D180" i="7" a="1"/>
  <c r="D180" i="7" s="1"/>
  <c r="D180" i="8" a="1"/>
  <c r="D180" i="8" s="1"/>
  <c r="D209" i="7" a="1"/>
  <c r="D209" i="7" s="1"/>
  <c r="D209" i="8" a="1"/>
  <c r="D209" i="8" s="1"/>
  <c r="D243" i="7" a="1"/>
  <c r="D243" i="7" s="1"/>
  <c r="D243" i="8" a="1"/>
  <c r="D243" i="8" s="1"/>
  <c r="D16" i="7" a="1"/>
  <c r="D16" i="7" s="1"/>
  <c r="D16" i="8" a="1"/>
  <c r="D16" i="8" s="1"/>
  <c r="D32" i="7" a="1"/>
  <c r="D32" i="7" s="1"/>
  <c r="D32" i="8" a="1"/>
  <c r="D32" i="8" s="1"/>
  <c r="D48" i="7" a="1"/>
  <c r="D48" i="7" s="1"/>
  <c r="D48" i="8" a="1"/>
  <c r="D48" i="8" s="1"/>
  <c r="D64" i="7" a="1"/>
  <c r="D64" i="7" s="1"/>
  <c r="D64" i="8" a="1"/>
  <c r="D64" i="8" s="1"/>
  <c r="D83" i="7" a="1"/>
  <c r="D83" i="7" s="1"/>
  <c r="D83" i="8" a="1"/>
  <c r="D83" i="8" s="1"/>
  <c r="D99" i="7" a="1"/>
  <c r="D99" i="7" s="1"/>
  <c r="D99" i="8" a="1"/>
  <c r="D99" i="8" s="1"/>
  <c r="D115" i="7" a="1"/>
  <c r="D115" i="7" s="1"/>
  <c r="D115" i="8" a="1"/>
  <c r="D115" i="8" s="1"/>
  <c r="D131" i="7" a="1"/>
  <c r="D131" i="7" s="1"/>
  <c r="D131" i="8" a="1"/>
  <c r="D131" i="8" s="1"/>
  <c r="D147" i="7" a="1"/>
  <c r="D147" i="7" s="1"/>
  <c r="D147" i="8" a="1"/>
  <c r="D147" i="8" s="1"/>
  <c r="D163" i="7" a="1"/>
  <c r="D163" i="7" s="1"/>
  <c r="D163" i="8" a="1"/>
  <c r="D163" i="8" s="1"/>
  <c r="D179" i="7" a="1"/>
  <c r="D179" i="7" s="1"/>
  <c r="D179" i="8" a="1"/>
  <c r="D179" i="8" s="1"/>
  <c r="D195" i="7" a="1"/>
  <c r="D195" i="7" s="1"/>
  <c r="D195" i="8" a="1"/>
  <c r="D195" i="8" s="1"/>
  <c r="D211" i="7" a="1"/>
  <c r="D211" i="7" s="1"/>
  <c r="D211" i="8" a="1"/>
  <c r="D211" i="8" s="1"/>
  <c r="D227" i="7" a="1"/>
  <c r="D227" i="7" s="1"/>
  <c r="D227" i="8" a="1"/>
  <c r="D227" i="8" s="1"/>
  <c r="D239" i="7" a="1"/>
  <c r="D239" i="7" s="1"/>
  <c r="D239" i="8" a="1"/>
  <c r="D239" i="8" s="1"/>
  <c r="D91" i="7" a="1"/>
  <c r="D91" i="7" s="1"/>
  <c r="D91" i="8" a="1"/>
  <c r="D91" i="8" s="1"/>
  <c r="D33" i="7" a="1"/>
  <c r="D33" i="7" s="1"/>
  <c r="D33" i="8" a="1"/>
  <c r="D33" i="8" s="1"/>
  <c r="D157" i="7" a="1"/>
  <c r="D157" i="7" s="1"/>
  <c r="D157" i="8" a="1"/>
  <c r="D157" i="8" s="1"/>
  <c r="D42" i="7" a="1"/>
  <c r="D42" i="7" s="1"/>
  <c r="D42" i="8" a="1"/>
  <c r="D42" i="8" s="1"/>
  <c r="D107" i="7" a="1"/>
  <c r="D107" i="7" s="1"/>
  <c r="D107" i="8" a="1"/>
  <c r="D107" i="8" s="1"/>
  <c r="D171" i="7" a="1"/>
  <c r="D171" i="7" s="1"/>
  <c r="D171" i="8" a="1"/>
  <c r="D171" i="8" s="1"/>
  <c r="D46" i="7" a="1"/>
  <c r="D46" i="7" s="1"/>
  <c r="D46" i="8" a="1"/>
  <c r="D46" i="8" s="1"/>
  <c r="D161" i="7" a="1"/>
  <c r="D161" i="7" s="1"/>
  <c r="D161" i="8" a="1"/>
  <c r="D161" i="8" s="1"/>
  <c r="D73" i="7" a="1"/>
  <c r="D73" i="7" s="1"/>
  <c r="D73" i="8" a="1"/>
  <c r="D73" i="8" s="1"/>
  <c r="D215" i="7" a="1"/>
  <c r="D215" i="7" s="1"/>
  <c r="D215" i="8" a="1"/>
  <c r="D215" i="8" s="1"/>
  <c r="D61" i="7" a="1"/>
  <c r="D61" i="7" s="1"/>
  <c r="D61" i="8" a="1"/>
  <c r="D61" i="8" s="1"/>
  <c r="D128" i="7" a="1"/>
  <c r="D128" i="7" s="1"/>
  <c r="D128" i="8" a="1"/>
  <c r="D128" i="8" s="1"/>
  <c r="D160" i="7" a="1"/>
  <c r="D160" i="7" s="1"/>
  <c r="D160" i="8" a="1"/>
  <c r="D160" i="8" s="1"/>
  <c r="D208" i="7" a="1"/>
  <c r="D208" i="7" s="1"/>
  <c r="D208" i="8" a="1"/>
  <c r="D208" i="8" s="1"/>
  <c r="D212" i="7" a="1"/>
  <c r="D212" i="7" s="1"/>
  <c r="D212" i="8" a="1"/>
  <c r="D212" i="8" s="1"/>
  <c r="D38" i="7" a="1"/>
  <c r="D38" i="7" s="1"/>
  <c r="D38" i="8" a="1"/>
  <c r="D38" i="8" s="1"/>
  <c r="D186" i="7" a="1"/>
  <c r="D186" i="7" s="1"/>
  <c r="D186" i="8" a="1"/>
  <c r="D186" i="8" s="1"/>
  <c r="D112" i="7" a="1"/>
  <c r="D112" i="7" s="1"/>
  <c r="D112" i="8" a="1"/>
  <c r="D112" i="8" s="1"/>
  <c r="D50" i="7" a="1"/>
  <c r="D50" i="7" s="1"/>
  <c r="D50" i="8" a="1"/>
  <c r="D50" i="8" s="1"/>
  <c r="D113" i="7" a="1"/>
  <c r="D113" i="7" s="1"/>
  <c r="D113" i="8" a="1"/>
  <c r="D113" i="8" s="1"/>
  <c r="D192" i="7" a="1"/>
  <c r="D192" i="7" s="1"/>
  <c r="D192" i="8" a="1"/>
  <c r="D192" i="8" s="1"/>
  <c r="D62" i="7" a="1"/>
  <c r="D62" i="7" s="1"/>
  <c r="D62" i="8" a="1"/>
  <c r="D62" i="8" s="1"/>
  <c r="D110" i="7" a="1"/>
  <c r="D110" i="7" s="1"/>
  <c r="D110" i="8" a="1"/>
  <c r="D110" i="8" s="1"/>
  <c r="D25" i="7" a="1"/>
  <c r="D25" i="7" s="1"/>
  <c r="D25" i="8" a="1"/>
  <c r="D25" i="8" s="1"/>
  <c r="D5" i="7" a="1"/>
  <c r="D5" i="7" s="1"/>
  <c r="D5" i="8" a="1"/>
  <c r="D5" i="8" s="1"/>
  <c r="D69" i="7" a="1"/>
  <c r="D69" i="7" s="1"/>
  <c r="D69" i="8" a="1"/>
  <c r="D69" i="8" s="1"/>
  <c r="D135" i="7" a="1"/>
  <c r="D135" i="7" s="1"/>
  <c r="D135" i="8" a="1"/>
  <c r="D135" i="8" s="1"/>
  <c r="D221" i="7" a="1"/>
  <c r="D221" i="7" s="1"/>
  <c r="D221" i="8" a="1"/>
  <c r="D221" i="8" s="1"/>
  <c r="D219" i="7" a="1"/>
  <c r="D219" i="7" s="1"/>
  <c r="D219" i="8" a="1"/>
  <c r="D219" i="8" s="1"/>
  <c r="D23" i="7" a="1"/>
  <c r="D23" i="7" s="1"/>
  <c r="D23" i="8" a="1"/>
  <c r="D23" i="8" s="1"/>
  <c r="D55" i="7" a="1"/>
  <c r="D55" i="7" s="1"/>
  <c r="D55" i="8" a="1"/>
  <c r="D55" i="8" s="1"/>
  <c r="D85" i="7" a="1"/>
  <c r="D85" i="7" s="1"/>
  <c r="D85" i="8" a="1"/>
  <c r="D85" i="8" s="1"/>
  <c r="D117" i="7" a="1"/>
  <c r="D117" i="7" s="1"/>
  <c r="D117" i="8" a="1"/>
  <c r="D117" i="8" s="1"/>
  <c r="D133" i="7" a="1"/>
  <c r="D133" i="7" s="1"/>
  <c r="D133" i="8" a="1"/>
  <c r="D133" i="8" s="1"/>
  <c r="D165" i="7" a="1"/>
  <c r="D165" i="7" s="1"/>
  <c r="D165" i="8" a="1"/>
  <c r="D165" i="8" s="1"/>
  <c r="D181" i="7" a="1"/>
  <c r="D181" i="7" s="1"/>
  <c r="D181" i="8" a="1"/>
  <c r="D181" i="8" s="1"/>
  <c r="D197" i="7" a="1"/>
  <c r="D197" i="7" s="1"/>
  <c r="D197" i="8" a="1"/>
  <c r="D197" i="8" s="1"/>
  <c r="D213" i="7" a="1"/>
  <c r="D213" i="7" s="1"/>
  <c r="D213" i="8" a="1"/>
  <c r="D213" i="8" s="1"/>
  <c r="D246" i="7" a="1"/>
  <c r="D246" i="7" s="1"/>
  <c r="D246" i="8" a="1"/>
  <c r="D246" i="8" s="1"/>
  <c r="D235" i="7" a="1"/>
  <c r="D235" i="7" s="1"/>
  <c r="D235" i="8" a="1"/>
  <c r="D235" i="8" s="1"/>
  <c r="D28" i="7" a="1"/>
  <c r="D28" i="7" s="1"/>
  <c r="D28" i="8" a="1"/>
  <c r="D28" i="8" s="1"/>
  <c r="D60" i="7" a="1"/>
  <c r="D60" i="7" s="1"/>
  <c r="D60" i="8" a="1"/>
  <c r="D60" i="8" s="1"/>
  <c r="D92" i="7" a="1"/>
  <c r="D92" i="7" s="1"/>
  <c r="D92" i="8" a="1"/>
  <c r="D92" i="8" s="1"/>
  <c r="D124" i="7" a="1"/>
  <c r="D124" i="7" s="1"/>
  <c r="D124" i="8" a="1"/>
  <c r="D124" i="8" s="1"/>
  <c r="D156" i="7" a="1"/>
  <c r="D156" i="7" s="1"/>
  <c r="D156" i="8" a="1"/>
  <c r="D156" i="8" s="1"/>
  <c r="D188" i="7" a="1"/>
  <c r="D188" i="7" s="1"/>
  <c r="D188" i="8" a="1"/>
  <c r="D188" i="8" s="1"/>
  <c r="D220" i="7" a="1"/>
  <c r="D220" i="7" s="1"/>
  <c r="D220" i="8" a="1"/>
  <c r="D220" i="8" s="1"/>
  <c r="D6" i="7" a="1"/>
  <c r="D6" i="7" s="1"/>
  <c r="D6" i="8" a="1"/>
  <c r="D6" i="8" s="1"/>
  <c r="D78" i="7" a="1"/>
  <c r="D78" i="7" s="1"/>
  <c r="D78" i="8" a="1"/>
  <c r="D78" i="8" s="1"/>
  <c r="D142" i="7" a="1"/>
  <c r="D142" i="7" s="1"/>
  <c r="D142" i="8" a="1"/>
  <c r="D142" i="8" s="1"/>
  <c r="D17" i="7" a="1"/>
  <c r="D17" i="7" s="1"/>
  <c r="D17" i="8" a="1"/>
  <c r="D17" i="8" s="1"/>
  <c r="D80" i="7" a="1"/>
  <c r="D80" i="7" s="1"/>
  <c r="D80" i="8" a="1"/>
  <c r="D80" i="8" s="1"/>
  <c r="D144" i="7" a="1"/>
  <c r="D144" i="7" s="1"/>
  <c r="D144" i="8" a="1"/>
  <c r="D144" i="8" s="1"/>
  <c r="D248" i="7" a="1"/>
  <c r="D248" i="7" s="1"/>
  <c r="D248" i="8" a="1"/>
  <c r="D248" i="8" s="1"/>
  <c r="D34" i="7" a="1"/>
  <c r="D34" i="7" s="1"/>
  <c r="D34" i="8" a="1"/>
  <c r="D34" i="8" s="1"/>
  <c r="D66" i="7" a="1"/>
  <c r="D66" i="7" s="1"/>
  <c r="D66" i="8" a="1"/>
  <c r="D66" i="8" s="1"/>
  <c r="D100" i="7" a="1"/>
  <c r="D100" i="7" s="1"/>
  <c r="D100" i="8" a="1"/>
  <c r="D100" i="8" s="1"/>
  <c r="D132" i="7" a="1"/>
  <c r="D132" i="7" s="1"/>
  <c r="D132" i="8" a="1"/>
  <c r="D132" i="8" s="1"/>
  <c r="D164" i="7" a="1"/>
  <c r="D164" i="7" s="1"/>
  <c r="D164" i="8" a="1"/>
  <c r="D164" i="8" s="1"/>
  <c r="D218" i="7" a="1"/>
  <c r="D218" i="7" s="1"/>
  <c r="D218" i="8" a="1"/>
  <c r="D218" i="8" s="1"/>
  <c r="D30" i="7" a="1"/>
  <c r="D30" i="7" s="1"/>
  <c r="D30" i="8" a="1"/>
  <c r="D30" i="8" s="1"/>
  <c r="D84" i="7" a="1"/>
  <c r="D84" i="7" s="1"/>
  <c r="D84" i="8" a="1"/>
  <c r="D84" i="8" s="1"/>
  <c r="D148" i="7" a="1"/>
  <c r="D148" i="7" s="1"/>
  <c r="D148" i="8" a="1"/>
  <c r="D148" i="8" s="1"/>
  <c r="D237" i="7" a="1"/>
  <c r="D237" i="7" s="1"/>
  <c r="D237" i="8" a="1"/>
  <c r="D237" i="8" s="1"/>
  <c r="D57" i="7" a="1"/>
  <c r="D57" i="7" s="1"/>
  <c r="D57" i="8" a="1"/>
  <c r="D57" i="8" s="1"/>
  <c r="D119" i="7" a="1"/>
  <c r="D119" i="7" s="1"/>
  <c r="D119" i="8" a="1"/>
  <c r="D119" i="8" s="1"/>
  <c r="D189" i="7" a="1"/>
  <c r="D189" i="7" s="1"/>
  <c r="D189" i="8" a="1"/>
  <c r="D189" i="8" s="1"/>
  <c r="D21" i="7" a="1"/>
  <c r="D21" i="7" s="1"/>
  <c r="D21" i="8" a="1"/>
  <c r="D21" i="8" s="1"/>
  <c r="D53" i="7" a="1"/>
  <c r="D53" i="7" s="1"/>
  <c r="D53" i="8" a="1"/>
  <c r="D53" i="8" s="1"/>
  <c r="D90" i="7" a="1"/>
  <c r="D90" i="7" s="1"/>
  <c r="D90" i="8" a="1"/>
  <c r="D90" i="8" s="1"/>
  <c r="D122" i="7" a="1"/>
  <c r="D122" i="7" s="1"/>
  <c r="D122" i="8" a="1"/>
  <c r="D122" i="8" s="1"/>
  <c r="D154" i="7" a="1"/>
  <c r="D154" i="7" s="1"/>
  <c r="D154" i="8" a="1"/>
  <c r="D154" i="8" s="1"/>
  <c r="D183" i="7" a="1"/>
  <c r="D183" i="7" s="1"/>
  <c r="D183" i="8" a="1"/>
  <c r="D183" i="8" s="1"/>
  <c r="D245" i="7" a="1"/>
  <c r="D245" i="7" s="1"/>
  <c r="D245" i="8" a="1"/>
  <c r="D245" i="8" s="1"/>
  <c r="D203" i="7" a="1"/>
  <c r="D203" i="7" s="1"/>
  <c r="D203" i="8" a="1"/>
  <c r="D203" i="8" s="1"/>
  <c r="D240" i="7" a="1"/>
  <c r="D240" i="7" s="1"/>
  <c r="D240" i="8" a="1"/>
  <c r="D240" i="8" s="1"/>
  <c r="D15" i="7" a="1"/>
  <c r="D15" i="7" s="1"/>
  <c r="D15" i="8" a="1"/>
  <c r="D15" i="8" s="1"/>
  <c r="D31" i="7" a="1"/>
  <c r="D31" i="7" s="1"/>
  <c r="D31" i="8" a="1"/>
  <c r="D31" i="8" s="1"/>
  <c r="D47" i="7" a="1"/>
  <c r="D47" i="7" s="1"/>
  <c r="D47" i="8" a="1"/>
  <c r="D47" i="8" s="1"/>
  <c r="D63" i="7" a="1"/>
  <c r="D63" i="7" s="1"/>
  <c r="D63" i="8" a="1"/>
  <c r="D63" i="8" s="1"/>
  <c r="D79" i="7" a="1"/>
  <c r="D79" i="7" s="1"/>
  <c r="D79" i="8" a="1"/>
  <c r="D79" i="8" s="1"/>
  <c r="D95" i="7" a="1"/>
  <c r="D95" i="7" s="1"/>
  <c r="D95" i="8" a="1"/>
  <c r="D95" i="8" s="1"/>
  <c r="D111" i="7" a="1"/>
  <c r="D111" i="7" s="1"/>
  <c r="D111" i="8" a="1"/>
  <c r="D111" i="8" s="1"/>
  <c r="D127" i="7" a="1"/>
  <c r="D127" i="7" s="1"/>
  <c r="D127" i="8" a="1"/>
  <c r="D127" i="8" s="1"/>
  <c r="D143" i="7" a="1"/>
  <c r="D143" i="7" s="1"/>
  <c r="D143" i="8" a="1"/>
  <c r="D143" i="8" s="1"/>
  <c r="D159" i="7" a="1"/>
  <c r="D159" i="7" s="1"/>
  <c r="D159" i="8" a="1"/>
  <c r="D159" i="8" s="1"/>
  <c r="D175" i="7" a="1"/>
  <c r="D175" i="7" s="1"/>
  <c r="D175" i="8" a="1"/>
  <c r="D175" i="8" s="1"/>
  <c r="D191" i="7" a="1"/>
  <c r="D191" i="7" s="1"/>
  <c r="D191" i="8" a="1"/>
  <c r="D191" i="8" s="1"/>
  <c r="D207" i="7" a="1"/>
  <c r="D207" i="7" s="1"/>
  <c r="D207" i="8" a="1"/>
  <c r="D207" i="8" s="1"/>
  <c r="D223" i="7" a="1"/>
  <c r="D223" i="7" s="1"/>
  <c r="D223" i="8" a="1"/>
  <c r="D223" i="8" s="1"/>
  <c r="D238" i="7" a="1"/>
  <c r="D238" i="7" s="1"/>
  <c r="D238" i="8" a="1"/>
  <c r="D238" i="8" s="1"/>
  <c r="D187" i="7" a="1"/>
  <c r="D187" i="7" s="1"/>
  <c r="D187" i="8" a="1"/>
  <c r="D187" i="8" s="1"/>
  <c r="D222" i="7" a="1"/>
  <c r="D222" i="7" s="1"/>
  <c r="D222" i="8" a="1"/>
  <c r="D222" i="8" s="1"/>
  <c r="D4" i="7" a="1"/>
  <c r="D4" i="7" s="1"/>
  <c r="D4" i="8" a="1"/>
  <c r="D4" i="8" s="1"/>
  <c r="D20" i="7" a="1"/>
  <c r="D20" i="7" s="1"/>
  <c r="D20" i="8" a="1"/>
  <c r="D20" i="8" s="1"/>
  <c r="D36" i="7" a="1"/>
  <c r="D36" i="7" s="1"/>
  <c r="D36" i="8" a="1"/>
  <c r="D36" i="8" s="1"/>
  <c r="D52" i="7" a="1"/>
  <c r="D52" i="7" s="1"/>
  <c r="D52" i="8" a="1"/>
  <c r="D52" i="8" s="1"/>
  <c r="D68" i="7" a="1"/>
  <c r="D68" i="7" s="1"/>
  <c r="D68" i="8" a="1"/>
  <c r="D68" i="8" s="1"/>
  <c r="D86" i="7" a="1"/>
  <c r="D86" i="7" s="1"/>
  <c r="D86" i="8" a="1"/>
  <c r="D86" i="8" s="1"/>
  <c r="D102" i="7" a="1"/>
  <c r="D102" i="7" s="1"/>
  <c r="D102" i="8" a="1"/>
  <c r="D102" i="8" s="1"/>
  <c r="D118" i="7" a="1"/>
  <c r="D118" i="7" s="1"/>
  <c r="D118" i="8" a="1"/>
  <c r="D118" i="8" s="1"/>
  <c r="D134" i="7" a="1"/>
  <c r="D134" i="7" s="1"/>
  <c r="D134" i="8" a="1"/>
  <c r="D134" i="8" s="1"/>
  <c r="D150" i="7" a="1"/>
  <c r="D150" i="7" s="1"/>
  <c r="D150" i="8" a="1"/>
  <c r="D150" i="8" s="1"/>
  <c r="D166" i="7" a="1"/>
  <c r="D166" i="7" s="1"/>
  <c r="D166" i="8" a="1"/>
  <c r="D166" i="8" s="1"/>
  <c r="D182" i="7" a="1"/>
  <c r="D182" i="7" s="1"/>
  <c r="D182" i="8" a="1"/>
  <c r="D182" i="8" s="1"/>
  <c r="D198" i="7" a="1"/>
  <c r="D198" i="7" s="1"/>
  <c r="D198" i="8" a="1"/>
  <c r="D198" i="8" s="1"/>
  <c r="D214" i="7" a="1"/>
  <c r="D214" i="7" s="1"/>
  <c r="D214" i="8" a="1"/>
  <c r="D214" i="8" s="1"/>
  <c r="D230" i="7" a="1"/>
  <c r="D230" i="7" s="1"/>
  <c r="D230" i="8" a="1"/>
  <c r="D230" i="8" s="1"/>
  <c r="D244" i="7" a="1"/>
  <c r="D244" i="7" s="1"/>
  <c r="D244" i="8" a="1"/>
  <c r="D244" i="8" s="1"/>
  <c r="D3" i="7" a="1"/>
  <c r="D3" i="7" s="1"/>
  <c r="D3" i="8" a="1"/>
  <c r="D3" i="8" s="1"/>
  <c r="D19" i="7" a="1"/>
  <c r="D19" i="7" s="1"/>
  <c r="D19" i="8" a="1"/>
  <c r="D19" i="8" s="1"/>
  <c r="D35" i="7" a="1"/>
  <c r="D35" i="7" s="1"/>
  <c r="D35" i="8" a="1"/>
  <c r="D35" i="8" s="1"/>
  <c r="D51" i="7" a="1"/>
  <c r="D51" i="7" s="1"/>
  <c r="D51" i="8" a="1"/>
  <c r="D51" i="8" s="1"/>
  <c r="D67" i="7" a="1"/>
  <c r="D67" i="7" s="1"/>
  <c r="D67" i="8" a="1"/>
  <c r="D67" i="8" s="1"/>
  <c r="D82" i="7" a="1"/>
  <c r="D82" i="7" s="1"/>
  <c r="D82" i="8" a="1"/>
  <c r="D82" i="8" s="1"/>
  <c r="D98" i="7" a="1"/>
  <c r="D98" i="7" s="1"/>
  <c r="D98" i="8" a="1"/>
  <c r="D98" i="8" s="1"/>
  <c r="D114" i="7" a="1"/>
  <c r="D114" i="7" s="1"/>
  <c r="D114" i="8" a="1"/>
  <c r="D114" i="8" s="1"/>
  <c r="D130" i="7" a="1"/>
  <c r="D130" i="7" s="1"/>
  <c r="D130" i="8" a="1"/>
  <c r="D130" i="8" s="1"/>
  <c r="D146" i="7" a="1"/>
  <c r="D146" i="7" s="1"/>
  <c r="D146" i="8" a="1"/>
  <c r="D146" i="8" s="1"/>
  <c r="D162" i="7" a="1"/>
  <c r="D162" i="7" s="1"/>
  <c r="D162" i="8" a="1"/>
  <c r="D162" i="8" s="1"/>
  <c r="D178" i="7" a="1"/>
  <c r="D178" i="7" s="1"/>
  <c r="D178" i="8" a="1"/>
  <c r="D178" i="8" s="1"/>
  <c r="D194" i="7" a="1"/>
  <c r="D194" i="7" s="1"/>
  <c r="D194" i="8" a="1"/>
  <c r="D194" i="8" s="1"/>
  <c r="D210" i="7" a="1"/>
  <c r="D210" i="7" s="1"/>
  <c r="D210" i="8" a="1"/>
  <c r="D210" i="8" s="1"/>
  <c r="D226" i="7" a="1"/>
  <c r="D226" i="7" s="1"/>
  <c r="D226" i="8" a="1"/>
  <c r="D226" i="8" s="1"/>
  <c r="D241" i="7" a="1"/>
  <c r="D241" i="7" s="1"/>
  <c r="D241" i="8" a="1"/>
  <c r="D241" i="8" s="1"/>
  <c r="D193" i="7" a="1"/>
  <c r="D193" i="7" s="1"/>
  <c r="D193" i="8" a="1"/>
  <c r="D193" i="8" s="1"/>
  <c r="D228" i="7" a="1"/>
  <c r="D228" i="7" s="1"/>
  <c r="D228" i="8" a="1"/>
  <c r="D228" i="8" s="1"/>
  <c r="D8" i="7" a="1"/>
  <c r="D8" i="7" s="1"/>
  <c r="D8" i="8" a="1"/>
  <c r="D8" i="8" s="1"/>
  <c r="D24" i="7" a="1"/>
  <c r="D24" i="7" s="1"/>
  <c r="D24" i="8" a="1"/>
  <c r="D24" i="8" s="1"/>
  <c r="D40" i="7" a="1"/>
  <c r="D40" i="7" s="1"/>
  <c r="D40" i="8" a="1"/>
  <c r="D40" i="8" s="1"/>
  <c r="D56" i="7" a="1"/>
  <c r="D56" i="7" s="1"/>
  <c r="D56" i="8" a="1"/>
  <c r="D56" i="8" s="1"/>
  <c r="D72" i="7" a="1"/>
  <c r="D72" i="7" s="1"/>
  <c r="D72" i="8" a="1"/>
  <c r="D72" i="8" s="1"/>
  <c r="D89" i="7" a="1"/>
  <c r="D89" i="7" s="1"/>
  <c r="D89" i="8" a="1"/>
  <c r="D89" i="8" s="1"/>
  <c r="D105" i="7" a="1"/>
  <c r="D105" i="7" s="1"/>
  <c r="D105" i="8" a="1"/>
  <c r="D105" i="8" s="1"/>
  <c r="D121" i="7" a="1"/>
  <c r="D121" i="7" s="1"/>
  <c r="D121" i="8" a="1"/>
  <c r="D121" i="8" s="1"/>
  <c r="D137" i="7" a="1"/>
  <c r="D137" i="7" s="1"/>
  <c r="D137" i="8" a="1"/>
  <c r="D137" i="8" s="1"/>
  <c r="D153" i="7" a="1"/>
  <c r="D153" i="7" s="1"/>
  <c r="D153" i="8" a="1"/>
  <c r="D153" i="8" s="1"/>
  <c r="D169" i="7" a="1"/>
  <c r="D169" i="7" s="1"/>
  <c r="D169" i="8" a="1"/>
  <c r="D169" i="8" s="1"/>
  <c r="D185" i="7" a="1"/>
  <c r="D185" i="7" s="1"/>
  <c r="D185" i="8" a="1"/>
  <c r="D185" i="8" s="1"/>
  <c r="D201" i="7" a="1"/>
  <c r="D201" i="7" s="1"/>
  <c r="D201" i="8" a="1"/>
  <c r="D201" i="8" s="1"/>
  <c r="D217" i="7" a="1"/>
  <c r="D217" i="7" s="1"/>
  <c r="D217" i="8" a="1"/>
  <c r="D217" i="8" s="1"/>
  <c r="D233" i="7" a="1"/>
  <c r="D233" i="7" s="1"/>
  <c r="D233" i="8" a="1"/>
  <c r="D233" i="8" s="1"/>
  <c r="D247" i="8" a="1"/>
  <c r="D247" i="8" s="1"/>
  <c r="D247" i="7" a="1"/>
  <c r="D247" i="7" s="1"/>
  <c r="D49" i="5" a="1"/>
  <c r="D49" i="5" s="1"/>
  <c r="D49" i="6" a="1"/>
  <c r="D49" i="6" s="1"/>
  <c r="D18" i="5" a="1"/>
  <c r="D18" i="5" s="1"/>
  <c r="D18" i="6" a="1"/>
  <c r="D18" i="6" s="1"/>
  <c r="D145" i="5" a="1"/>
  <c r="D145" i="5" s="1"/>
  <c r="D145" i="6" a="1"/>
  <c r="D145" i="6" s="1"/>
  <c r="D62" i="5" a="1"/>
  <c r="D62" i="5" s="1"/>
  <c r="D62" i="6" a="1"/>
  <c r="D62" i="6" s="1"/>
  <c r="D110" i="5" a="1"/>
  <c r="D110" i="5" s="1"/>
  <c r="D110" i="6" a="1"/>
  <c r="D110" i="6" s="1"/>
  <c r="D87" i="5" a="1"/>
  <c r="D87" i="5" s="1"/>
  <c r="D87" i="6" a="1"/>
  <c r="D87" i="6" s="1"/>
  <c r="D151" i="5" a="1"/>
  <c r="D151" i="5" s="1"/>
  <c r="D151" i="6" a="1"/>
  <c r="D151" i="6" s="1"/>
  <c r="D5" i="5" a="1"/>
  <c r="D5" i="5" s="1"/>
  <c r="D5" i="6" a="1"/>
  <c r="D5" i="6" s="1"/>
  <c r="D37" i="5" a="1"/>
  <c r="D37" i="5" s="1"/>
  <c r="D37" i="6" a="1"/>
  <c r="D37" i="6" s="1"/>
  <c r="D69" i="5" a="1"/>
  <c r="D69" i="5" s="1"/>
  <c r="D69" i="6" a="1"/>
  <c r="D69" i="6" s="1"/>
  <c r="D103" i="5" a="1"/>
  <c r="D103" i="5" s="1"/>
  <c r="D103" i="6" a="1"/>
  <c r="D103" i="6" s="1"/>
  <c r="D135" i="5" a="1"/>
  <c r="D135" i="5" s="1"/>
  <c r="D135" i="6" a="1"/>
  <c r="D135" i="6" s="1"/>
  <c r="D167" i="5" a="1"/>
  <c r="D167" i="5" s="1"/>
  <c r="D167" i="6" a="1"/>
  <c r="D167" i="6" s="1"/>
  <c r="D221" i="5" a="1"/>
  <c r="D221" i="5" s="1"/>
  <c r="D221" i="6" a="1"/>
  <c r="D221" i="6" s="1"/>
  <c r="D190" i="5" a="1"/>
  <c r="D190" i="5" s="1"/>
  <c r="D190" i="6" a="1"/>
  <c r="D190" i="6" s="1"/>
  <c r="D219" i="5" a="1"/>
  <c r="D219" i="5" s="1"/>
  <c r="D219" i="6" a="1"/>
  <c r="D219" i="6" s="1"/>
  <c r="D7" i="5" a="1"/>
  <c r="D7" i="5" s="1"/>
  <c r="D7" i="6" a="1"/>
  <c r="D7" i="6" s="1"/>
  <c r="D23" i="5" a="1"/>
  <c r="D23" i="5" s="1"/>
  <c r="D23" i="6" a="1"/>
  <c r="D23" i="6" s="1"/>
  <c r="D39" i="5" a="1"/>
  <c r="D39" i="5" s="1"/>
  <c r="D39" i="6" a="1"/>
  <c r="D39" i="6" s="1"/>
  <c r="D55" i="5" a="1"/>
  <c r="D55" i="5" s="1"/>
  <c r="D55" i="6" a="1"/>
  <c r="D55" i="6" s="1"/>
  <c r="D71" i="5" a="1"/>
  <c r="D71" i="5" s="1"/>
  <c r="D71" i="6" a="1"/>
  <c r="D71" i="6" s="1"/>
  <c r="D85" i="5" a="1"/>
  <c r="D85" i="5" s="1"/>
  <c r="D85" i="6" a="1"/>
  <c r="D85" i="6" s="1"/>
  <c r="D101" i="5" a="1"/>
  <c r="D101" i="5" s="1"/>
  <c r="D101" i="6" a="1"/>
  <c r="D101" i="6" s="1"/>
  <c r="D117" i="5" a="1"/>
  <c r="D117" i="5" s="1"/>
  <c r="D117" i="6" a="1"/>
  <c r="D117" i="6" s="1"/>
  <c r="D133" i="5" a="1"/>
  <c r="D133" i="5" s="1"/>
  <c r="D133" i="6" a="1"/>
  <c r="D133" i="6" s="1"/>
  <c r="D149" i="5" a="1"/>
  <c r="D149" i="5" s="1"/>
  <c r="D149" i="6" a="1"/>
  <c r="D149" i="6" s="1"/>
  <c r="D165" i="5" a="1"/>
  <c r="D165" i="5" s="1"/>
  <c r="D165" i="6" a="1"/>
  <c r="D165" i="6" s="1"/>
  <c r="D181" i="5" a="1"/>
  <c r="D181" i="5" s="1"/>
  <c r="D181" i="6" a="1"/>
  <c r="D181" i="6" s="1"/>
  <c r="D197" i="5" a="1"/>
  <c r="D197" i="5" s="1"/>
  <c r="D197" i="6" a="1"/>
  <c r="D197" i="6" s="1"/>
  <c r="D213" i="5" a="1"/>
  <c r="D213" i="5" s="1"/>
  <c r="D213" i="6" a="1"/>
  <c r="D213" i="6" s="1"/>
  <c r="D229" i="5" a="1"/>
  <c r="D229" i="5" s="1"/>
  <c r="D229" i="6" a="1"/>
  <c r="D229" i="6" s="1"/>
  <c r="D246" i="5" a="1"/>
  <c r="D246" i="5" s="1"/>
  <c r="D246" i="6" a="1"/>
  <c r="D246" i="6" s="1"/>
  <c r="D206" i="5" a="1"/>
  <c r="D206" i="5" s="1"/>
  <c r="D206" i="6" a="1"/>
  <c r="D206" i="6" s="1"/>
  <c r="D235" i="5" a="1"/>
  <c r="D235" i="5" s="1"/>
  <c r="D235" i="6" a="1"/>
  <c r="D235" i="6" s="1"/>
  <c r="D12" i="5" a="1"/>
  <c r="D12" i="5" s="1"/>
  <c r="D12" i="6" a="1"/>
  <c r="D12" i="6" s="1"/>
  <c r="D28" i="5" a="1"/>
  <c r="D28" i="5" s="1"/>
  <c r="D28" i="6" a="1"/>
  <c r="D28" i="6" s="1"/>
  <c r="D44" i="5" a="1"/>
  <c r="D44" i="5" s="1"/>
  <c r="D44" i="6" a="1"/>
  <c r="D44" i="6" s="1"/>
  <c r="D60" i="5" a="1"/>
  <c r="D60" i="5" s="1"/>
  <c r="D60" i="6" a="1"/>
  <c r="D60" i="6" s="1"/>
  <c r="D76" i="5" a="1"/>
  <c r="D76" i="5" s="1"/>
  <c r="D76" i="6" a="1"/>
  <c r="D76" i="6" s="1"/>
  <c r="D92" i="5" a="1"/>
  <c r="D92" i="5" s="1"/>
  <c r="D92" i="6" a="1"/>
  <c r="D92" i="6" s="1"/>
  <c r="D108" i="5" a="1"/>
  <c r="D108" i="5" s="1"/>
  <c r="D108" i="6" a="1"/>
  <c r="D108" i="6" s="1"/>
  <c r="D124" i="5" a="1"/>
  <c r="D124" i="5" s="1"/>
  <c r="D124" i="6" a="1"/>
  <c r="D124" i="6" s="1"/>
  <c r="D140" i="5" a="1"/>
  <c r="D140" i="5" s="1"/>
  <c r="D140" i="6" a="1"/>
  <c r="D140" i="6" s="1"/>
  <c r="D156" i="5" a="1"/>
  <c r="D156" i="5" s="1"/>
  <c r="D156" i="6" a="1"/>
  <c r="D156" i="6" s="1"/>
  <c r="D172" i="5" a="1"/>
  <c r="D172" i="5" s="1"/>
  <c r="D172" i="6" a="1"/>
  <c r="D172" i="6" s="1"/>
  <c r="D188" i="5" a="1"/>
  <c r="D188" i="5" s="1"/>
  <c r="D188" i="6" a="1"/>
  <c r="D188" i="6" s="1"/>
  <c r="D204" i="5" a="1"/>
  <c r="D204" i="5" s="1"/>
  <c r="D204" i="6" a="1"/>
  <c r="D204" i="6" s="1"/>
  <c r="D220" i="5" a="1"/>
  <c r="D220" i="5" s="1"/>
  <c r="D220" i="6" a="1"/>
  <c r="D220" i="6" s="1"/>
  <c r="D236" i="5" a="1"/>
  <c r="D236" i="5" s="1"/>
  <c r="D236" i="6" a="1"/>
  <c r="D236" i="6" s="1"/>
  <c r="D186" i="5" a="1"/>
  <c r="D186" i="5" s="1"/>
  <c r="D186" i="6" a="1"/>
  <c r="D186" i="6" s="1"/>
  <c r="D176" i="5" a="1"/>
  <c r="D176" i="5" s="1"/>
  <c r="D176" i="6" a="1"/>
  <c r="D176" i="6" s="1"/>
  <c r="D50" i="5" a="1"/>
  <c r="D50" i="5" s="1"/>
  <c r="D50" i="6" a="1"/>
  <c r="D50" i="6" s="1"/>
  <c r="D242" i="5" a="1"/>
  <c r="D242" i="5" s="1"/>
  <c r="D242" i="6" a="1"/>
  <c r="D242" i="6" s="1"/>
  <c r="D25" i="5" a="1"/>
  <c r="D25" i="5" s="1"/>
  <c r="D25" i="6" a="1"/>
  <c r="D25" i="6" s="1"/>
  <c r="D54" i="5" a="1"/>
  <c r="D54" i="5" s="1"/>
  <c r="D54" i="6" a="1"/>
  <c r="D54" i="6" s="1"/>
  <c r="D129" i="5" a="1"/>
  <c r="D129" i="5" s="1"/>
  <c r="D129" i="6" a="1"/>
  <c r="D129" i="6" s="1"/>
  <c r="D224" i="5" a="1"/>
  <c r="D224" i="5" s="1"/>
  <c r="D224" i="6" a="1"/>
  <c r="D224" i="6" s="1"/>
  <c r="D65" i="5" a="1"/>
  <c r="D65" i="5" s="1"/>
  <c r="D65" i="6" a="1"/>
  <c r="D65" i="6" s="1"/>
  <c r="D125" i="5" a="1"/>
  <c r="D125" i="5" s="1"/>
  <c r="D125" i="6" a="1"/>
  <c r="D125" i="6" s="1"/>
  <c r="D202" i="5" a="1"/>
  <c r="D202" i="5" s="1"/>
  <c r="D202" i="6" a="1"/>
  <c r="D202" i="6" s="1"/>
  <c r="D26" i="5" a="1"/>
  <c r="D26" i="5" s="1"/>
  <c r="D26" i="6" a="1"/>
  <c r="D26" i="6" s="1"/>
  <c r="D58" i="5" a="1"/>
  <c r="D58" i="5" s="1"/>
  <c r="D58" i="6" a="1"/>
  <c r="D58" i="6" s="1"/>
  <c r="D94" i="5" a="1"/>
  <c r="D94" i="5" s="1"/>
  <c r="D94" i="6" a="1"/>
  <c r="D94" i="6" s="1"/>
  <c r="D126" i="5" a="1"/>
  <c r="D126" i="5" s="1"/>
  <c r="D126" i="6" a="1"/>
  <c r="D126" i="6" s="1"/>
  <c r="D158" i="5" a="1"/>
  <c r="D158" i="5" s="1"/>
  <c r="D158" i="6" a="1"/>
  <c r="D158" i="6" s="1"/>
  <c r="D205" i="5" a="1"/>
  <c r="D205" i="5" s="1"/>
  <c r="D205" i="6" a="1"/>
  <c r="D205" i="6" s="1"/>
  <c r="D14" i="5" a="1"/>
  <c r="D14" i="5" s="1"/>
  <c r="D14" i="6" a="1"/>
  <c r="D14" i="6" s="1"/>
  <c r="D70" i="5" a="1"/>
  <c r="D70" i="5" s="1"/>
  <c r="D70" i="6" a="1"/>
  <c r="D70" i="6" s="1"/>
  <c r="D123" i="5" a="1"/>
  <c r="D123" i="5" s="1"/>
  <c r="D123" i="6" a="1"/>
  <c r="D123" i="6" s="1"/>
  <c r="D199" i="5" a="1"/>
  <c r="D199" i="5" s="1"/>
  <c r="D199" i="6" a="1"/>
  <c r="D199" i="6" s="1"/>
  <c r="D41" i="5" a="1"/>
  <c r="D41" i="5" s="1"/>
  <c r="D41" i="6" a="1"/>
  <c r="D41" i="6" s="1"/>
  <c r="D106" i="5" a="1"/>
  <c r="D106" i="5" s="1"/>
  <c r="D106" i="6" a="1"/>
  <c r="D106" i="6" s="1"/>
  <c r="D170" i="5" a="1"/>
  <c r="D170" i="5" s="1"/>
  <c r="D170" i="6" a="1"/>
  <c r="D170" i="6" s="1"/>
  <c r="D13" i="5" a="1"/>
  <c r="D13" i="5" s="1"/>
  <c r="D13" i="6" a="1"/>
  <c r="D13" i="6" s="1"/>
  <c r="D45" i="5" a="1"/>
  <c r="D45" i="5" s="1"/>
  <c r="D45" i="6" a="1"/>
  <c r="D45" i="6" s="1"/>
  <c r="D77" i="5" a="1"/>
  <c r="D77" i="5" s="1"/>
  <c r="D77" i="6" a="1"/>
  <c r="D77" i="6" s="1"/>
  <c r="D109" i="5" a="1"/>
  <c r="D109" i="5" s="1"/>
  <c r="D109" i="6" a="1"/>
  <c r="D109" i="6" s="1"/>
  <c r="D141" i="5" a="1"/>
  <c r="D141" i="5" s="1"/>
  <c r="D141" i="6" a="1"/>
  <c r="D141" i="6" s="1"/>
  <c r="D173" i="5" a="1"/>
  <c r="D173" i="5" s="1"/>
  <c r="D173" i="6" a="1"/>
  <c r="D173" i="6" s="1"/>
  <c r="D234" i="5" a="1"/>
  <c r="D234" i="5" s="1"/>
  <c r="D234" i="6" a="1"/>
  <c r="D234" i="6" s="1"/>
  <c r="D196" i="5" a="1"/>
  <c r="D196" i="5" s="1"/>
  <c r="D196" i="6" a="1"/>
  <c r="D196" i="6" s="1"/>
  <c r="D225" i="5" a="1"/>
  <c r="D225" i="5" s="1"/>
  <c r="D225" i="6" a="1"/>
  <c r="D225" i="6" s="1"/>
  <c r="D11" i="5" a="1"/>
  <c r="D11" i="5" s="1"/>
  <c r="D11" i="6" a="1"/>
  <c r="D11" i="6" s="1"/>
  <c r="D27" i="5" a="1"/>
  <c r="D27" i="5" s="1"/>
  <c r="D27" i="6" a="1"/>
  <c r="D27" i="6" s="1"/>
  <c r="D43" i="5" a="1"/>
  <c r="D43" i="5" s="1"/>
  <c r="D43" i="6" a="1"/>
  <c r="D43" i="6" s="1"/>
  <c r="D59" i="5" a="1"/>
  <c r="D59" i="5" s="1"/>
  <c r="D59" i="6" a="1"/>
  <c r="D59" i="6" s="1"/>
  <c r="D75" i="5" a="1"/>
  <c r="D75" i="5" s="1"/>
  <c r="D75" i="6" a="1"/>
  <c r="D75" i="6" s="1"/>
  <c r="D88" i="5" a="1"/>
  <c r="D88" i="5" s="1"/>
  <c r="D88" i="6" a="1"/>
  <c r="D88" i="6" s="1"/>
  <c r="D104" i="5" a="1"/>
  <c r="D104" i="5" s="1"/>
  <c r="D104" i="6" a="1"/>
  <c r="D104" i="6" s="1"/>
  <c r="D120" i="5" a="1"/>
  <c r="D120" i="5" s="1"/>
  <c r="D120" i="6" a="1"/>
  <c r="D120" i="6" s="1"/>
  <c r="D136" i="5" a="1"/>
  <c r="D136" i="5" s="1"/>
  <c r="D136" i="6" a="1"/>
  <c r="D136" i="6" s="1"/>
  <c r="D152" i="5" a="1"/>
  <c r="D152" i="5" s="1"/>
  <c r="D152" i="6" a="1"/>
  <c r="D152" i="6" s="1"/>
  <c r="D168" i="5" a="1"/>
  <c r="D168" i="5" s="1"/>
  <c r="D168" i="6" a="1"/>
  <c r="D168" i="6" s="1"/>
  <c r="D184" i="5" a="1"/>
  <c r="D184" i="5" s="1"/>
  <c r="D184" i="6" a="1"/>
  <c r="D184" i="6" s="1"/>
  <c r="D200" i="5" a="1"/>
  <c r="D200" i="5" s="1"/>
  <c r="D200" i="6" a="1"/>
  <c r="D200" i="6" s="1"/>
  <c r="D216" i="5" a="1"/>
  <c r="D216" i="5" s="1"/>
  <c r="D216" i="6" a="1"/>
  <c r="D216" i="6" s="1"/>
  <c r="D232" i="5" a="1"/>
  <c r="D232" i="5" s="1"/>
  <c r="D232" i="6" a="1"/>
  <c r="D232" i="6" s="1"/>
  <c r="D180" i="5" a="1"/>
  <c r="D180" i="5" s="1"/>
  <c r="D180" i="6" a="1"/>
  <c r="D180" i="6" s="1"/>
  <c r="D209" i="5" a="1"/>
  <c r="D209" i="5" s="1"/>
  <c r="D209" i="6" a="1"/>
  <c r="D209" i="6" s="1"/>
  <c r="D243" i="5" a="1"/>
  <c r="D243" i="5" s="1"/>
  <c r="D243" i="6" a="1"/>
  <c r="D243" i="6" s="1"/>
  <c r="D16" i="5" a="1"/>
  <c r="D16" i="5" s="1"/>
  <c r="D16" i="6" a="1"/>
  <c r="D16" i="6" s="1"/>
  <c r="D32" i="5" a="1"/>
  <c r="D32" i="5" s="1"/>
  <c r="D32" i="6" a="1"/>
  <c r="D32" i="6" s="1"/>
  <c r="D48" i="5" a="1"/>
  <c r="D48" i="5" s="1"/>
  <c r="D48" i="6" a="1"/>
  <c r="D48" i="6" s="1"/>
  <c r="D64" i="5" a="1"/>
  <c r="D64" i="5" s="1"/>
  <c r="D64" i="6" a="1"/>
  <c r="D64" i="6" s="1"/>
  <c r="D83" i="5" a="1"/>
  <c r="D83" i="5" s="1"/>
  <c r="D83" i="6" a="1"/>
  <c r="D83" i="6" s="1"/>
  <c r="D99" i="5" a="1"/>
  <c r="D99" i="5" s="1"/>
  <c r="D99" i="6" a="1"/>
  <c r="D99" i="6" s="1"/>
  <c r="D115" i="5" a="1"/>
  <c r="D115" i="5" s="1"/>
  <c r="D115" i="6" a="1"/>
  <c r="D115" i="6" s="1"/>
  <c r="D131" i="5" a="1"/>
  <c r="D131" i="5" s="1"/>
  <c r="D131" i="6" a="1"/>
  <c r="D131" i="6" s="1"/>
  <c r="D147" i="5" a="1"/>
  <c r="D147" i="5" s="1"/>
  <c r="D147" i="6" a="1"/>
  <c r="D147" i="6" s="1"/>
  <c r="D163" i="5" a="1"/>
  <c r="D163" i="5" s="1"/>
  <c r="D163" i="6" a="1"/>
  <c r="D163" i="6" s="1"/>
  <c r="D179" i="5" a="1"/>
  <c r="D179" i="5" s="1"/>
  <c r="D179" i="6" a="1"/>
  <c r="D179" i="6" s="1"/>
  <c r="D195" i="5" a="1"/>
  <c r="D195" i="5" s="1"/>
  <c r="D195" i="6" a="1"/>
  <c r="D195" i="6" s="1"/>
  <c r="D211" i="5" a="1"/>
  <c r="D211" i="5" s="1"/>
  <c r="D211" i="6" a="1"/>
  <c r="D211" i="6" s="1"/>
  <c r="D227" i="5" a="1"/>
  <c r="D227" i="5" s="1"/>
  <c r="D227" i="6" a="1"/>
  <c r="D227" i="6" s="1"/>
  <c r="D239" i="5" a="1"/>
  <c r="D239" i="5" s="1"/>
  <c r="D239" i="6" a="1"/>
  <c r="D239" i="6" s="1"/>
  <c r="D116" i="5" a="1"/>
  <c r="D116" i="5" s="1"/>
  <c r="D116" i="6" a="1"/>
  <c r="D116" i="6" s="1"/>
  <c r="D112" i="5" a="1"/>
  <c r="D112" i="5" s="1"/>
  <c r="D112" i="6" a="1"/>
  <c r="D112" i="6" s="1"/>
  <c r="D81" i="5" a="1"/>
  <c r="D81" i="5" s="1"/>
  <c r="D81" i="6" a="1"/>
  <c r="D81" i="6" s="1"/>
  <c r="D192" i="5" a="1"/>
  <c r="D192" i="5" s="1"/>
  <c r="D192" i="6" a="1"/>
  <c r="D192" i="6" s="1"/>
  <c r="D174" i="5" a="1"/>
  <c r="D174" i="5" s="1"/>
  <c r="D174" i="6" a="1"/>
  <c r="D174" i="6" s="1"/>
  <c r="D6" i="5" a="1"/>
  <c r="D6" i="5" s="1"/>
  <c r="D6" i="6" a="1"/>
  <c r="D6" i="6" s="1"/>
  <c r="D78" i="5" a="1"/>
  <c r="D78" i="5" s="1"/>
  <c r="D78" i="6" a="1"/>
  <c r="D78" i="6" s="1"/>
  <c r="D142" i="5" a="1"/>
  <c r="D142" i="5" s="1"/>
  <c r="D142" i="6" a="1"/>
  <c r="D142" i="6" s="1"/>
  <c r="D17" i="5" a="1"/>
  <c r="D17" i="5" s="1"/>
  <c r="D17" i="6" a="1"/>
  <c r="D17" i="6" s="1"/>
  <c r="D80" i="5" a="1"/>
  <c r="D80" i="5" s="1"/>
  <c r="D80" i="6" a="1"/>
  <c r="D80" i="6" s="1"/>
  <c r="D144" i="5" a="1"/>
  <c r="D144" i="5" s="1"/>
  <c r="D144" i="6" a="1"/>
  <c r="D144" i="6" s="1"/>
  <c r="D248" i="5" a="1"/>
  <c r="D248" i="5" s="1"/>
  <c r="D248" i="6" a="1"/>
  <c r="D248" i="6" s="1"/>
  <c r="D34" i="5" a="1"/>
  <c r="D34" i="5" s="1"/>
  <c r="D34" i="6" a="1"/>
  <c r="D34" i="6" s="1"/>
  <c r="D66" i="5" a="1"/>
  <c r="D66" i="5" s="1"/>
  <c r="D66" i="6" a="1"/>
  <c r="D66" i="6" s="1"/>
  <c r="D100" i="5" a="1"/>
  <c r="D100" i="5" s="1"/>
  <c r="D100" i="6" a="1"/>
  <c r="D100" i="6" s="1"/>
  <c r="D132" i="5" a="1"/>
  <c r="D132" i="5" s="1"/>
  <c r="D132" i="6" a="1"/>
  <c r="D132" i="6" s="1"/>
  <c r="D164" i="5" a="1"/>
  <c r="D164" i="5" s="1"/>
  <c r="D164" i="6" a="1"/>
  <c r="D164" i="6" s="1"/>
  <c r="D218" i="5" a="1"/>
  <c r="D218" i="5" s="1"/>
  <c r="D218" i="6" a="1"/>
  <c r="D218" i="6" s="1"/>
  <c r="D30" i="5" a="1"/>
  <c r="D30" i="5" s="1"/>
  <c r="D30" i="6" a="1"/>
  <c r="D30" i="6" s="1"/>
  <c r="D84" i="5" a="1"/>
  <c r="D84" i="5" s="1"/>
  <c r="D84" i="6" a="1"/>
  <c r="D84" i="6" s="1"/>
  <c r="D148" i="5" a="1"/>
  <c r="D148" i="5" s="1"/>
  <c r="D148" i="6" a="1"/>
  <c r="D148" i="6" s="1"/>
  <c r="D237" i="5" a="1"/>
  <c r="D237" i="5" s="1"/>
  <c r="D237" i="6" a="1"/>
  <c r="D237" i="6" s="1"/>
  <c r="D57" i="5" a="1"/>
  <c r="D57" i="5" s="1"/>
  <c r="D57" i="6" a="1"/>
  <c r="D57" i="6" s="1"/>
  <c r="D119" i="5" a="1"/>
  <c r="D119" i="5" s="1"/>
  <c r="D119" i="6" a="1"/>
  <c r="D119" i="6" s="1"/>
  <c r="D189" i="5" a="1"/>
  <c r="D189" i="5" s="1"/>
  <c r="D189" i="6" a="1"/>
  <c r="D189" i="6" s="1"/>
  <c r="D21" i="5" a="1"/>
  <c r="D21" i="5" s="1"/>
  <c r="D21" i="6" a="1"/>
  <c r="D21" i="6" s="1"/>
  <c r="D53" i="5" a="1"/>
  <c r="D53" i="5" s="1"/>
  <c r="D53" i="6" a="1"/>
  <c r="D53" i="6" s="1"/>
  <c r="D90" i="5" a="1"/>
  <c r="D90" i="5" s="1"/>
  <c r="D90" i="6" a="1"/>
  <c r="D90" i="6" s="1"/>
  <c r="D122" i="5" a="1"/>
  <c r="D122" i="5" s="1"/>
  <c r="D122" i="6" a="1"/>
  <c r="D122" i="6" s="1"/>
  <c r="D154" i="5" a="1"/>
  <c r="D154" i="5" s="1"/>
  <c r="D154" i="6" a="1"/>
  <c r="D154" i="6" s="1"/>
  <c r="D183" i="5" a="1"/>
  <c r="D183" i="5" s="1"/>
  <c r="D183" i="6" a="1"/>
  <c r="D183" i="6" s="1"/>
  <c r="D245" i="5" a="1"/>
  <c r="D245" i="5" s="1"/>
  <c r="D245" i="6" a="1"/>
  <c r="D245" i="6" s="1"/>
  <c r="D203" i="5" a="1"/>
  <c r="D203" i="5" s="1"/>
  <c r="D203" i="6" a="1"/>
  <c r="D203" i="6" s="1"/>
  <c r="D240" i="5" a="1"/>
  <c r="D240" i="5" s="1"/>
  <c r="D240" i="6" a="1"/>
  <c r="D240" i="6" s="1"/>
  <c r="D15" i="5" a="1"/>
  <c r="D15" i="5" s="1"/>
  <c r="D15" i="6" a="1"/>
  <c r="D15" i="6" s="1"/>
  <c r="D31" i="5" a="1"/>
  <c r="D31" i="5" s="1"/>
  <c r="D31" i="6" a="1"/>
  <c r="D31" i="6" s="1"/>
  <c r="D47" i="5" a="1"/>
  <c r="D47" i="5" s="1"/>
  <c r="D47" i="6" a="1"/>
  <c r="D47" i="6" s="1"/>
  <c r="D63" i="5" a="1"/>
  <c r="D63" i="5" s="1"/>
  <c r="D63" i="6" a="1"/>
  <c r="D63" i="6" s="1"/>
  <c r="D79" i="5" a="1"/>
  <c r="D79" i="5" s="1"/>
  <c r="D79" i="6" a="1"/>
  <c r="D79" i="6" s="1"/>
  <c r="D95" i="5" a="1"/>
  <c r="D95" i="5" s="1"/>
  <c r="D95" i="6" a="1"/>
  <c r="D95" i="6" s="1"/>
  <c r="D111" i="5" a="1"/>
  <c r="D111" i="5" s="1"/>
  <c r="D111" i="6" a="1"/>
  <c r="D111" i="6" s="1"/>
  <c r="D127" i="5" a="1"/>
  <c r="D127" i="5" s="1"/>
  <c r="D127" i="6" a="1"/>
  <c r="D127" i="6" s="1"/>
  <c r="D143" i="5" a="1"/>
  <c r="D143" i="5" s="1"/>
  <c r="D143" i="6" a="1"/>
  <c r="D143" i="6" s="1"/>
  <c r="D159" i="5" a="1"/>
  <c r="D159" i="5" s="1"/>
  <c r="D159" i="6" a="1"/>
  <c r="D159" i="6" s="1"/>
  <c r="D175" i="5" a="1"/>
  <c r="D175" i="5" s="1"/>
  <c r="D175" i="6" a="1"/>
  <c r="D175" i="6" s="1"/>
  <c r="D191" i="5" a="1"/>
  <c r="D191" i="5" s="1"/>
  <c r="D191" i="6" a="1"/>
  <c r="D191" i="6" s="1"/>
  <c r="D207" i="5" a="1"/>
  <c r="D207" i="5" s="1"/>
  <c r="D207" i="6" a="1"/>
  <c r="D207" i="6" s="1"/>
  <c r="D223" i="5" a="1"/>
  <c r="D223" i="5" s="1"/>
  <c r="D223" i="6" a="1"/>
  <c r="D223" i="6" s="1"/>
  <c r="D238" i="5" a="1"/>
  <c r="D238" i="5" s="1"/>
  <c r="D238" i="6" a="1"/>
  <c r="D238" i="6" s="1"/>
  <c r="D187" i="5" a="1"/>
  <c r="D187" i="5" s="1"/>
  <c r="D187" i="6" a="1"/>
  <c r="D187" i="6" s="1"/>
  <c r="D222" i="5" a="1"/>
  <c r="D222" i="5" s="1"/>
  <c r="D222" i="6" a="1"/>
  <c r="D222" i="6" s="1"/>
  <c r="D4" i="5" a="1"/>
  <c r="D4" i="5" s="1"/>
  <c r="D4" i="6" a="1"/>
  <c r="D4" i="6" s="1"/>
  <c r="D20" i="5" a="1"/>
  <c r="D20" i="5" s="1"/>
  <c r="D20" i="6" a="1"/>
  <c r="D20" i="6" s="1"/>
  <c r="D36" i="5" a="1"/>
  <c r="D36" i="5" s="1"/>
  <c r="D36" i="6" a="1"/>
  <c r="D36" i="6" s="1"/>
  <c r="D52" i="5" a="1"/>
  <c r="D52" i="5" s="1"/>
  <c r="D52" i="6" a="1"/>
  <c r="D52" i="6" s="1"/>
  <c r="D68" i="5" a="1"/>
  <c r="D68" i="5" s="1"/>
  <c r="D68" i="6" a="1"/>
  <c r="D68" i="6" s="1"/>
  <c r="D86" i="5" a="1"/>
  <c r="D86" i="5" s="1"/>
  <c r="D86" i="6" a="1"/>
  <c r="D86" i="6" s="1"/>
  <c r="D102" i="5" a="1"/>
  <c r="D102" i="5" s="1"/>
  <c r="D102" i="6" a="1"/>
  <c r="D102" i="6" s="1"/>
  <c r="D118" i="5" a="1"/>
  <c r="D118" i="5" s="1"/>
  <c r="D118" i="6" a="1"/>
  <c r="D118" i="6" s="1"/>
  <c r="D134" i="5" a="1"/>
  <c r="D134" i="5" s="1"/>
  <c r="D134" i="6" a="1"/>
  <c r="D134" i="6" s="1"/>
  <c r="D150" i="5" a="1"/>
  <c r="D150" i="5" s="1"/>
  <c r="D150" i="6" a="1"/>
  <c r="D150" i="6" s="1"/>
  <c r="D166" i="5" a="1"/>
  <c r="D166" i="5" s="1"/>
  <c r="D166" i="6" a="1"/>
  <c r="D166" i="6" s="1"/>
  <c r="D182" i="5" a="1"/>
  <c r="D182" i="5" s="1"/>
  <c r="D182" i="6" a="1"/>
  <c r="D182" i="6" s="1"/>
  <c r="D198" i="5" a="1"/>
  <c r="D198" i="5" s="1"/>
  <c r="D198" i="6" a="1"/>
  <c r="D198" i="6" s="1"/>
  <c r="D214" i="5" a="1"/>
  <c r="D214" i="5" s="1"/>
  <c r="D214" i="6" a="1"/>
  <c r="D214" i="6" s="1"/>
  <c r="D230" i="5" a="1"/>
  <c r="D230" i="5" s="1"/>
  <c r="D230" i="6" a="1"/>
  <c r="D230" i="6" s="1"/>
  <c r="D244" i="5" a="1"/>
  <c r="D244" i="5" s="1"/>
  <c r="D244" i="6" a="1"/>
  <c r="D244" i="6" s="1"/>
  <c r="D38" i="5" a="1"/>
  <c r="D38" i="5" s="1"/>
  <c r="D38" i="6" a="1"/>
  <c r="D38" i="6" s="1"/>
  <c r="D113" i="5" a="1"/>
  <c r="D113" i="5" s="1"/>
  <c r="D113" i="6" a="1"/>
  <c r="D113" i="6" s="1"/>
  <c r="D22" i="5" a="1"/>
  <c r="D22" i="5" s="1"/>
  <c r="D22" i="6" a="1"/>
  <c r="D22" i="6" s="1"/>
  <c r="D91" i="5" a="1"/>
  <c r="D91" i="5" s="1"/>
  <c r="D91" i="6" a="1"/>
  <c r="D91" i="6" s="1"/>
  <c r="D155" i="5" a="1"/>
  <c r="D155" i="5" s="1"/>
  <c r="D155" i="6" a="1"/>
  <c r="D155" i="6" s="1"/>
  <c r="D33" i="5" a="1"/>
  <c r="D33" i="5" s="1"/>
  <c r="D33" i="6" a="1"/>
  <c r="D33" i="6" s="1"/>
  <c r="D93" i="5" a="1"/>
  <c r="D93" i="5" s="1"/>
  <c r="D93" i="6" a="1"/>
  <c r="D93" i="6" s="1"/>
  <c r="D157" i="5" a="1"/>
  <c r="D157" i="5" s="1"/>
  <c r="D157" i="6" a="1"/>
  <c r="D157" i="6" s="1"/>
  <c r="D10" i="5" a="1"/>
  <c r="D10" i="5" s="1"/>
  <c r="D10" i="6" a="1"/>
  <c r="D10" i="6" s="1"/>
  <c r="D42" i="5" a="1"/>
  <c r="D42" i="5" s="1"/>
  <c r="D42" i="6" a="1"/>
  <c r="D42" i="6" s="1"/>
  <c r="D74" i="5" a="1"/>
  <c r="D74" i="5" s="1"/>
  <c r="D74" i="6" a="1"/>
  <c r="D74" i="6" s="1"/>
  <c r="D107" i="5" a="1"/>
  <c r="D107" i="5" s="1"/>
  <c r="D107" i="6" a="1"/>
  <c r="D107" i="6" s="1"/>
  <c r="D139" i="5" a="1"/>
  <c r="D139" i="5" s="1"/>
  <c r="D139" i="6" a="1"/>
  <c r="D139" i="6" s="1"/>
  <c r="D171" i="5" a="1"/>
  <c r="D171" i="5" s="1"/>
  <c r="D171" i="6" a="1"/>
  <c r="D171" i="6" s="1"/>
  <c r="D231" i="5" a="1"/>
  <c r="D231" i="5" s="1"/>
  <c r="D231" i="6" a="1"/>
  <c r="D231" i="6" s="1"/>
  <c r="D46" i="5" a="1"/>
  <c r="D46" i="5" s="1"/>
  <c r="D46" i="6" a="1"/>
  <c r="D46" i="6" s="1"/>
  <c r="D97" i="5" a="1"/>
  <c r="D97" i="5" s="1"/>
  <c r="D97" i="6" a="1"/>
  <c r="D97" i="6" s="1"/>
  <c r="D161" i="5" a="1"/>
  <c r="D161" i="5" s="1"/>
  <c r="D161" i="6" a="1"/>
  <c r="D161" i="6" s="1"/>
  <c r="D9" i="5" a="1"/>
  <c r="D9" i="5" s="1"/>
  <c r="D9" i="6" a="1"/>
  <c r="D9" i="6" s="1"/>
  <c r="D73" i="5" a="1"/>
  <c r="D73" i="5" s="1"/>
  <c r="D73" i="6" a="1"/>
  <c r="D73" i="6" s="1"/>
  <c r="D138" i="5" a="1"/>
  <c r="D138" i="5" s="1"/>
  <c r="D138" i="6" a="1"/>
  <c r="D138" i="6" s="1"/>
  <c r="D215" i="5" a="1"/>
  <c r="D215" i="5" s="1"/>
  <c r="D215" i="6" a="1"/>
  <c r="D215" i="6" s="1"/>
  <c r="D29" i="5" a="1"/>
  <c r="D29" i="5" s="1"/>
  <c r="D29" i="6" a="1"/>
  <c r="D29" i="6" s="1"/>
  <c r="D61" i="5" a="1"/>
  <c r="D61" i="5" s="1"/>
  <c r="D61" i="6" a="1"/>
  <c r="D61" i="6" s="1"/>
  <c r="D96" i="5" a="1"/>
  <c r="D96" i="5" s="1"/>
  <c r="D96" i="6" a="1"/>
  <c r="D96" i="6" s="1"/>
  <c r="D128" i="5" a="1"/>
  <c r="D128" i="5" s="1"/>
  <c r="D128" i="6" a="1"/>
  <c r="D128" i="6" s="1"/>
  <c r="D160" i="5" a="1"/>
  <c r="D160" i="5" s="1"/>
  <c r="D160" i="6" a="1"/>
  <c r="D160" i="6" s="1"/>
  <c r="D208" i="5" a="1"/>
  <c r="D208" i="5" s="1"/>
  <c r="D208" i="6" a="1"/>
  <c r="D208" i="6" s="1"/>
  <c r="D177" i="5" a="1"/>
  <c r="D177" i="5" s="1"/>
  <c r="D177" i="6" a="1"/>
  <c r="D177" i="6" s="1"/>
  <c r="D212" i="5" a="1"/>
  <c r="D212" i="5" s="1"/>
  <c r="D212" i="6" a="1"/>
  <c r="D212" i="6" s="1"/>
  <c r="D3" i="5" a="1"/>
  <c r="D3" i="5" s="1"/>
  <c r="D3" i="6" a="1"/>
  <c r="D3" i="6" s="1"/>
  <c r="D19" i="5" a="1"/>
  <c r="D19" i="5" s="1"/>
  <c r="D19" i="6" a="1"/>
  <c r="D19" i="6" s="1"/>
  <c r="D35" i="5" a="1"/>
  <c r="D35" i="5" s="1"/>
  <c r="D35" i="6" a="1"/>
  <c r="D35" i="6" s="1"/>
  <c r="D51" i="5" a="1"/>
  <c r="D51" i="5" s="1"/>
  <c r="D51" i="6" a="1"/>
  <c r="D51" i="6" s="1"/>
  <c r="D67" i="5" a="1"/>
  <c r="D67" i="5" s="1"/>
  <c r="D67" i="6" a="1"/>
  <c r="D67" i="6" s="1"/>
  <c r="D82" i="5" a="1"/>
  <c r="D82" i="5" s="1"/>
  <c r="D82" i="6" a="1"/>
  <c r="D82" i="6" s="1"/>
  <c r="D98" i="5" a="1"/>
  <c r="D98" i="5" s="1"/>
  <c r="D98" i="6" a="1"/>
  <c r="D98" i="6" s="1"/>
  <c r="D114" i="5" a="1"/>
  <c r="D114" i="5" s="1"/>
  <c r="D114" i="6" a="1"/>
  <c r="D114" i="6" s="1"/>
  <c r="D130" i="5" a="1"/>
  <c r="D130" i="5" s="1"/>
  <c r="D130" i="6" a="1"/>
  <c r="D130" i="6" s="1"/>
  <c r="D146" i="5" a="1"/>
  <c r="D146" i="5" s="1"/>
  <c r="D146" i="6" a="1"/>
  <c r="D146" i="6" s="1"/>
  <c r="D162" i="5" a="1"/>
  <c r="D162" i="5" s="1"/>
  <c r="D162" i="6" a="1"/>
  <c r="D162" i="6" s="1"/>
  <c r="D178" i="5" a="1"/>
  <c r="D178" i="5" s="1"/>
  <c r="D178" i="6" a="1"/>
  <c r="D178" i="6" s="1"/>
  <c r="D194" i="5" a="1"/>
  <c r="D194" i="5" s="1"/>
  <c r="D194" i="6" a="1"/>
  <c r="D194" i="6" s="1"/>
  <c r="D210" i="5" a="1"/>
  <c r="D210" i="5" s="1"/>
  <c r="D210" i="6" a="1"/>
  <c r="D210" i="6" s="1"/>
  <c r="D226" i="5" a="1"/>
  <c r="D226" i="5" s="1"/>
  <c r="D226" i="6" a="1"/>
  <c r="D226" i="6" s="1"/>
  <c r="D241" i="5" a="1"/>
  <c r="D241" i="5" s="1"/>
  <c r="D241" i="6" a="1"/>
  <c r="D241" i="6" s="1"/>
  <c r="D193" i="5" a="1"/>
  <c r="D193" i="5" s="1"/>
  <c r="D193" i="6" a="1"/>
  <c r="D193" i="6" s="1"/>
  <c r="D228" i="5" a="1"/>
  <c r="D228" i="5" s="1"/>
  <c r="D228" i="6" a="1"/>
  <c r="D228" i="6" s="1"/>
  <c r="D8" i="5" a="1"/>
  <c r="D8" i="5" s="1"/>
  <c r="D8" i="6" a="1"/>
  <c r="D8" i="6" s="1"/>
  <c r="D24" i="5" a="1"/>
  <c r="D24" i="5" s="1"/>
  <c r="D24" i="6" a="1"/>
  <c r="D24" i="6" s="1"/>
  <c r="D40" i="5" a="1"/>
  <c r="D40" i="5" s="1"/>
  <c r="D40" i="6" a="1"/>
  <c r="D40" i="6" s="1"/>
  <c r="D56" i="5" a="1"/>
  <c r="D56" i="5" s="1"/>
  <c r="D56" i="6" a="1"/>
  <c r="D56" i="6" s="1"/>
  <c r="D72" i="5" a="1"/>
  <c r="D72" i="5" s="1"/>
  <c r="D72" i="6" a="1"/>
  <c r="D72" i="6" s="1"/>
  <c r="D89" i="5" a="1"/>
  <c r="D89" i="5" s="1"/>
  <c r="D89" i="6" a="1"/>
  <c r="D89" i="6" s="1"/>
  <c r="D105" i="5" a="1"/>
  <c r="D105" i="5" s="1"/>
  <c r="D105" i="6" a="1"/>
  <c r="D105" i="6" s="1"/>
  <c r="D121" i="5" a="1"/>
  <c r="D121" i="5" s="1"/>
  <c r="D121" i="6" a="1"/>
  <c r="D121" i="6" s="1"/>
  <c r="D137" i="5" a="1"/>
  <c r="D137" i="5" s="1"/>
  <c r="D137" i="6" a="1"/>
  <c r="D137" i="6" s="1"/>
  <c r="D153" i="5" a="1"/>
  <c r="D153" i="5" s="1"/>
  <c r="D153" i="6" a="1"/>
  <c r="D153" i="6" s="1"/>
  <c r="D169" i="5" a="1"/>
  <c r="D169" i="5" s="1"/>
  <c r="D169" i="6" a="1"/>
  <c r="D169" i="6" s="1"/>
  <c r="D185" i="5" a="1"/>
  <c r="D185" i="5" s="1"/>
  <c r="D185" i="6" a="1"/>
  <c r="D185" i="6" s="1"/>
  <c r="D201" i="5" a="1"/>
  <c r="D201" i="5" s="1"/>
  <c r="D201" i="6" a="1"/>
  <c r="D201" i="6" s="1"/>
  <c r="D217" i="5" a="1"/>
  <c r="D217" i="5" s="1"/>
  <c r="D217" i="6" a="1"/>
  <c r="D217" i="6" s="1"/>
  <c r="D233" i="5" a="1"/>
  <c r="D233" i="5" s="1"/>
  <c r="D233" i="6" a="1"/>
  <c r="D233" i="6" s="1"/>
  <c r="D247" i="6" a="1"/>
  <c r="D247" i="6" s="1"/>
  <c r="D247" i="5" a="1"/>
  <c r="D247" i="5" s="1"/>
  <c r="D186" i="2" a="1"/>
  <c r="D186" i="2" s="1"/>
  <c r="D186" i="4" a="1"/>
  <c r="D186" i="4" s="1"/>
  <c r="D18" i="2" a="1"/>
  <c r="D18" i="2" s="1"/>
  <c r="D18" i="4" a="1"/>
  <c r="D18" i="4" s="1"/>
  <c r="D113" i="2" a="1"/>
  <c r="D113" i="2" s="1"/>
  <c r="D113" i="4" a="1"/>
  <c r="D113" i="4" s="1"/>
  <c r="D62" i="2" a="1"/>
  <c r="D62" i="2" s="1"/>
  <c r="D62" i="4" a="1"/>
  <c r="D62" i="4" s="1"/>
  <c r="D151" i="2" a="1"/>
  <c r="D151" i="2" s="1"/>
  <c r="D151" i="4" a="1"/>
  <c r="D151" i="4" s="1"/>
  <c r="D103" i="2" a="1"/>
  <c r="D103" i="2" s="1"/>
  <c r="D103" i="4" a="1"/>
  <c r="D103" i="4" s="1"/>
  <c r="D55" i="2" a="1"/>
  <c r="D55" i="2" s="1"/>
  <c r="D55" i="4" a="1"/>
  <c r="D55" i="4" s="1"/>
  <c r="D49" i="2" a="1"/>
  <c r="D49" i="2" s="1"/>
  <c r="D49" i="4" a="1"/>
  <c r="D49" i="4" s="1"/>
  <c r="D50" i="2" a="1"/>
  <c r="D50" i="2" s="1"/>
  <c r="D50" i="4" a="1"/>
  <c r="D50" i="4" s="1"/>
  <c r="D242" i="2" a="1"/>
  <c r="D242" i="2" s="1"/>
  <c r="D242" i="4" a="1"/>
  <c r="D242" i="4" s="1"/>
  <c r="D174" i="2" a="1"/>
  <c r="D174" i="2" s="1"/>
  <c r="D174" i="4" a="1"/>
  <c r="D174" i="4" s="1"/>
  <c r="D5" i="2" a="1"/>
  <c r="D5" i="2" s="1"/>
  <c r="D5" i="4" a="1"/>
  <c r="D5" i="4" s="1"/>
  <c r="D135" i="2" a="1"/>
  <c r="D135" i="2" s="1"/>
  <c r="D135" i="4" a="1"/>
  <c r="D135" i="4" s="1"/>
  <c r="D190" i="2" a="1"/>
  <c r="D190" i="2" s="1"/>
  <c r="D190" i="4" a="1"/>
  <c r="D190" i="4" s="1"/>
  <c r="D23" i="2" a="1"/>
  <c r="D23" i="2" s="1"/>
  <c r="D23" i="4" a="1"/>
  <c r="D23" i="4" s="1"/>
  <c r="D85" i="2" a="1"/>
  <c r="D85" i="2" s="1"/>
  <c r="D85" i="4" a="1"/>
  <c r="D85" i="4" s="1"/>
  <c r="D117" i="2" a="1"/>
  <c r="D117" i="2" s="1"/>
  <c r="D117" i="4" a="1"/>
  <c r="D117" i="4" s="1"/>
  <c r="D165" i="2" a="1"/>
  <c r="D165" i="2" s="1"/>
  <c r="D165" i="4" a="1"/>
  <c r="D165" i="4" s="1"/>
  <c r="D213" i="2" a="1"/>
  <c r="D213" i="2" s="1"/>
  <c r="D213" i="4" a="1"/>
  <c r="D213" i="4" s="1"/>
  <c r="D206" i="2" a="1"/>
  <c r="D206" i="2" s="1"/>
  <c r="D206" i="4" a="1"/>
  <c r="D206" i="4" s="1"/>
  <c r="D28" i="2" a="1"/>
  <c r="D28" i="2" s="1"/>
  <c r="D28" i="4" a="1"/>
  <c r="D28" i="4" s="1"/>
  <c r="D76" i="2" a="1"/>
  <c r="D76" i="2" s="1"/>
  <c r="D76" i="4" a="1"/>
  <c r="D76" i="4" s="1"/>
  <c r="D124" i="2" a="1"/>
  <c r="D124" i="2" s="1"/>
  <c r="D124" i="4" a="1"/>
  <c r="D124" i="4" s="1"/>
  <c r="D172" i="2" a="1"/>
  <c r="D172" i="2" s="1"/>
  <c r="D172" i="4" a="1"/>
  <c r="D172" i="4" s="1"/>
  <c r="D220" i="2" a="1"/>
  <c r="D220" i="2" s="1"/>
  <c r="D220" i="4" a="1"/>
  <c r="D220" i="4" s="1"/>
  <c r="D54" i="2" a="1"/>
  <c r="D54" i="2" s="1"/>
  <c r="D54" i="4" a="1"/>
  <c r="D54" i="4" s="1"/>
  <c r="D224" i="2" a="1"/>
  <c r="D224" i="2" s="1"/>
  <c r="D224" i="4" a="1"/>
  <c r="D224" i="4" s="1"/>
  <c r="D125" i="2" a="1"/>
  <c r="D125" i="2" s="1"/>
  <c r="D125" i="4" a="1"/>
  <c r="D125" i="4" s="1"/>
  <c r="D202" i="2" a="1"/>
  <c r="D202" i="2" s="1"/>
  <c r="D202" i="4" a="1"/>
  <c r="D202" i="4" s="1"/>
  <c r="D26" i="2" a="1"/>
  <c r="D26" i="2" s="1"/>
  <c r="D26" i="4" a="1"/>
  <c r="D26" i="4" s="1"/>
  <c r="D58" i="2" a="1"/>
  <c r="D58" i="2" s="1"/>
  <c r="D58" i="4" a="1"/>
  <c r="D58" i="4" s="1"/>
  <c r="D94" i="2" a="1"/>
  <c r="D94" i="2" s="1"/>
  <c r="D94" i="4" a="1"/>
  <c r="D94" i="4" s="1"/>
  <c r="D126" i="2" a="1"/>
  <c r="D126" i="2" s="1"/>
  <c r="D126" i="4" a="1"/>
  <c r="D126" i="4" s="1"/>
  <c r="D158" i="2" a="1"/>
  <c r="D158" i="2" s="1"/>
  <c r="D158" i="4" a="1"/>
  <c r="D158" i="4" s="1"/>
  <c r="D205" i="2" a="1"/>
  <c r="D205" i="2" s="1"/>
  <c r="D205" i="4" a="1"/>
  <c r="D205" i="4" s="1"/>
  <c r="D14" i="2" a="1"/>
  <c r="D14" i="2" s="1"/>
  <c r="D14" i="4" a="1"/>
  <c r="D14" i="4" s="1"/>
  <c r="D70" i="2" a="1"/>
  <c r="D70" i="2" s="1"/>
  <c r="D70" i="4" a="1"/>
  <c r="D70" i="4" s="1"/>
  <c r="D123" i="2" a="1"/>
  <c r="D123" i="2" s="1"/>
  <c r="D123" i="4" a="1"/>
  <c r="D123" i="4" s="1"/>
  <c r="D199" i="2" a="1"/>
  <c r="D199" i="2" s="1"/>
  <c r="D199" i="4" a="1"/>
  <c r="D199" i="4" s="1"/>
  <c r="D41" i="2" a="1"/>
  <c r="D41" i="2" s="1"/>
  <c r="D41" i="4" a="1"/>
  <c r="D41" i="4" s="1"/>
  <c r="D106" i="2" a="1"/>
  <c r="D106" i="2" s="1"/>
  <c r="D106" i="4" a="1"/>
  <c r="D106" i="4" s="1"/>
  <c r="D170" i="2" a="1"/>
  <c r="D170" i="2" s="1"/>
  <c r="D170" i="4" a="1"/>
  <c r="D170" i="4" s="1"/>
  <c r="D13" i="2" a="1"/>
  <c r="D13" i="2" s="1"/>
  <c r="D13" i="4" a="1"/>
  <c r="D13" i="4" s="1"/>
  <c r="D45" i="2" a="1"/>
  <c r="D45" i="2" s="1"/>
  <c r="D45" i="4" a="1"/>
  <c r="D45" i="4" s="1"/>
  <c r="D77" i="2" a="1"/>
  <c r="D77" i="2" s="1"/>
  <c r="D77" i="4" a="1"/>
  <c r="D77" i="4" s="1"/>
  <c r="D109" i="2" a="1"/>
  <c r="D109" i="2" s="1"/>
  <c r="D109" i="4" a="1"/>
  <c r="D109" i="4" s="1"/>
  <c r="D141" i="2" a="1"/>
  <c r="D141" i="2" s="1"/>
  <c r="D141" i="4" a="1"/>
  <c r="D141" i="4" s="1"/>
  <c r="D173" i="2" a="1"/>
  <c r="D173" i="2" s="1"/>
  <c r="D173" i="4" a="1"/>
  <c r="D173" i="4" s="1"/>
  <c r="D234" i="2" a="1"/>
  <c r="D234" i="2" s="1"/>
  <c r="D234" i="4" a="1"/>
  <c r="D234" i="4" s="1"/>
  <c r="D196" i="2" a="1"/>
  <c r="D196" i="2" s="1"/>
  <c r="D196" i="4" a="1"/>
  <c r="D196" i="4" s="1"/>
  <c r="D225" i="2" a="1"/>
  <c r="D225" i="2" s="1"/>
  <c r="D225" i="4" a="1"/>
  <c r="D225" i="4" s="1"/>
  <c r="D11" i="2" a="1"/>
  <c r="D11" i="2" s="1"/>
  <c r="D11" i="4" a="1"/>
  <c r="D11" i="4" s="1"/>
  <c r="D27" i="2" a="1"/>
  <c r="D27" i="2" s="1"/>
  <c r="D27" i="4" a="1"/>
  <c r="D27" i="4" s="1"/>
  <c r="D43" i="2" a="1"/>
  <c r="D43" i="2" s="1"/>
  <c r="D43" i="4" a="1"/>
  <c r="D43" i="4" s="1"/>
  <c r="D59" i="2" a="1"/>
  <c r="D59" i="2" s="1"/>
  <c r="D59" i="4" a="1"/>
  <c r="D59" i="4" s="1"/>
  <c r="D75" i="2" a="1"/>
  <c r="D75" i="2" s="1"/>
  <c r="D75" i="4" a="1"/>
  <c r="D75" i="4" s="1"/>
  <c r="D88" i="2" a="1"/>
  <c r="D88" i="2" s="1"/>
  <c r="D88" i="4" a="1"/>
  <c r="D88" i="4" s="1"/>
  <c r="D104" i="2" a="1"/>
  <c r="D104" i="2" s="1"/>
  <c r="D104" i="4" a="1"/>
  <c r="D104" i="4" s="1"/>
  <c r="D120" i="2" a="1"/>
  <c r="D120" i="2" s="1"/>
  <c r="D120" i="4" a="1"/>
  <c r="D120" i="4" s="1"/>
  <c r="D136" i="2" a="1"/>
  <c r="D136" i="2" s="1"/>
  <c r="D136" i="4" a="1"/>
  <c r="D136" i="4" s="1"/>
  <c r="D152" i="2" a="1"/>
  <c r="D152" i="2" s="1"/>
  <c r="D152" i="4" a="1"/>
  <c r="D152" i="4" s="1"/>
  <c r="D168" i="2" a="1"/>
  <c r="D168" i="2" s="1"/>
  <c r="D168" i="4" a="1"/>
  <c r="D168" i="4" s="1"/>
  <c r="D184" i="2" a="1"/>
  <c r="D184" i="2" s="1"/>
  <c r="D184" i="4" a="1"/>
  <c r="D184" i="4" s="1"/>
  <c r="D200" i="2" a="1"/>
  <c r="D200" i="2" s="1"/>
  <c r="D200" i="4" a="1"/>
  <c r="D200" i="4" s="1"/>
  <c r="D216" i="2" a="1"/>
  <c r="D216" i="2" s="1"/>
  <c r="D216" i="4" a="1"/>
  <c r="D216" i="4" s="1"/>
  <c r="D232" i="2" a="1"/>
  <c r="D232" i="2" s="1"/>
  <c r="D232" i="4" a="1"/>
  <c r="D232" i="4" s="1"/>
  <c r="D180" i="2" a="1"/>
  <c r="D180" i="2" s="1"/>
  <c r="D180" i="4" a="1"/>
  <c r="D180" i="4" s="1"/>
  <c r="D209" i="2" a="1"/>
  <c r="D209" i="2" s="1"/>
  <c r="D209" i="4" a="1"/>
  <c r="D209" i="4" s="1"/>
  <c r="D243" i="2" a="1"/>
  <c r="D243" i="2" s="1"/>
  <c r="D243" i="4" a="1"/>
  <c r="D243" i="4" s="1"/>
  <c r="D16" i="2" a="1"/>
  <c r="D16" i="2" s="1"/>
  <c r="D16" i="4" a="1"/>
  <c r="D16" i="4" s="1"/>
  <c r="D32" i="2" a="1"/>
  <c r="D32" i="2" s="1"/>
  <c r="D32" i="4" a="1"/>
  <c r="D32" i="4" s="1"/>
  <c r="D48" i="2" a="1"/>
  <c r="D48" i="2" s="1"/>
  <c r="D48" i="4" a="1"/>
  <c r="D48" i="4" s="1"/>
  <c r="D64" i="2" a="1"/>
  <c r="D64" i="2" s="1"/>
  <c r="D64" i="4" a="1"/>
  <c r="D64" i="4" s="1"/>
  <c r="D83" i="2" a="1"/>
  <c r="D83" i="2" s="1"/>
  <c r="D83" i="4" a="1"/>
  <c r="D83" i="4" s="1"/>
  <c r="D99" i="2" a="1"/>
  <c r="D99" i="2" s="1"/>
  <c r="D99" i="4" a="1"/>
  <c r="D99" i="4" s="1"/>
  <c r="D115" i="2" a="1"/>
  <c r="D115" i="2" s="1"/>
  <c r="D115" i="4" a="1"/>
  <c r="D115" i="4" s="1"/>
  <c r="D131" i="2" a="1"/>
  <c r="D131" i="2" s="1"/>
  <c r="D131" i="4" a="1"/>
  <c r="D131" i="4" s="1"/>
  <c r="D147" i="2" a="1"/>
  <c r="D147" i="2" s="1"/>
  <c r="D147" i="4" a="1"/>
  <c r="D147" i="4" s="1"/>
  <c r="D163" i="2" a="1"/>
  <c r="D163" i="2" s="1"/>
  <c r="D163" i="4" a="1"/>
  <c r="D163" i="4" s="1"/>
  <c r="D179" i="2" a="1"/>
  <c r="D179" i="2" s="1"/>
  <c r="D179" i="4" a="1"/>
  <c r="D179" i="4" s="1"/>
  <c r="D195" i="2" a="1"/>
  <c r="D195" i="2" s="1"/>
  <c r="D195" i="4" a="1"/>
  <c r="D195" i="4" s="1"/>
  <c r="D211" i="2" a="1"/>
  <c r="D211" i="2" s="1"/>
  <c r="D211" i="4" a="1"/>
  <c r="D211" i="4" s="1"/>
  <c r="D227" i="2" a="1"/>
  <c r="D227" i="2" s="1"/>
  <c r="D227" i="4" a="1"/>
  <c r="D227" i="4" s="1"/>
  <c r="D239" i="2" a="1"/>
  <c r="D239" i="2" s="1"/>
  <c r="D239" i="4" a="1"/>
  <c r="D239" i="4" s="1"/>
  <c r="D116" i="2" a="1"/>
  <c r="D116" i="2" s="1"/>
  <c r="D116" i="4" a="1"/>
  <c r="D116" i="4" s="1"/>
  <c r="D176" i="2" a="1"/>
  <c r="D176" i="2" s="1"/>
  <c r="D176" i="4" a="1"/>
  <c r="D176" i="4" s="1"/>
  <c r="D145" i="2" a="1"/>
  <c r="D145" i="2" s="1"/>
  <c r="D145" i="4" a="1"/>
  <c r="D145" i="4" s="1"/>
  <c r="D110" i="2" a="1"/>
  <c r="D110" i="2" s="1"/>
  <c r="D110" i="4" a="1"/>
  <c r="D110" i="4" s="1"/>
  <c r="D87" i="2" a="1"/>
  <c r="D87" i="2" s="1"/>
  <c r="D87" i="4" a="1"/>
  <c r="D87" i="4" s="1"/>
  <c r="D69" i="2" a="1"/>
  <c r="D69" i="2" s="1"/>
  <c r="D69" i="4" a="1"/>
  <c r="D69" i="4" s="1"/>
  <c r="D221" i="2" a="1"/>
  <c r="D221" i="2" s="1"/>
  <c r="D221" i="4" a="1"/>
  <c r="D221" i="4" s="1"/>
  <c r="D7" i="2" a="1"/>
  <c r="D7" i="2" s="1"/>
  <c r="D7" i="4" a="1"/>
  <c r="D7" i="4" s="1"/>
  <c r="D71" i="2" a="1"/>
  <c r="D71" i="2" s="1"/>
  <c r="D71" i="4" a="1"/>
  <c r="D71" i="4" s="1"/>
  <c r="D133" i="2" a="1"/>
  <c r="D133" i="2" s="1"/>
  <c r="D133" i="4" a="1"/>
  <c r="D133" i="4" s="1"/>
  <c r="D197" i="2" a="1"/>
  <c r="D197" i="2" s="1"/>
  <c r="D197" i="4" a="1"/>
  <c r="D197" i="4" s="1"/>
  <c r="D246" i="2" a="1"/>
  <c r="D246" i="2" s="1"/>
  <c r="D246" i="4" a="1"/>
  <c r="D246" i="4" s="1"/>
  <c r="D12" i="2" a="1"/>
  <c r="D12" i="2" s="1"/>
  <c r="D12" i="4" a="1"/>
  <c r="D12" i="4" s="1"/>
  <c r="D60" i="2" a="1"/>
  <c r="D60" i="2" s="1"/>
  <c r="D60" i="4" a="1"/>
  <c r="D60" i="4" s="1"/>
  <c r="D108" i="2" a="1"/>
  <c r="D108" i="2" s="1"/>
  <c r="D108" i="4" a="1"/>
  <c r="D108" i="4" s="1"/>
  <c r="D156" i="2" a="1"/>
  <c r="D156" i="2" s="1"/>
  <c r="D156" i="4" a="1"/>
  <c r="D156" i="4" s="1"/>
  <c r="D204" i="2" a="1"/>
  <c r="D204" i="2" s="1"/>
  <c r="D204" i="4" a="1"/>
  <c r="D204" i="4" s="1"/>
  <c r="D129" i="2" a="1"/>
  <c r="D129" i="2" s="1"/>
  <c r="D129" i="4" a="1"/>
  <c r="D129" i="4" s="1"/>
  <c r="D6" i="2" a="1"/>
  <c r="D6" i="2" s="1"/>
  <c r="D6" i="4" a="1"/>
  <c r="D6" i="4" s="1"/>
  <c r="D78" i="2" a="1"/>
  <c r="D78" i="2" s="1"/>
  <c r="D78" i="4" a="1"/>
  <c r="D78" i="4" s="1"/>
  <c r="D142" i="2" a="1"/>
  <c r="D142" i="2" s="1"/>
  <c r="D142" i="4" a="1"/>
  <c r="D142" i="4" s="1"/>
  <c r="D17" i="2" a="1"/>
  <c r="D17" i="2" s="1"/>
  <c r="D17" i="4" a="1"/>
  <c r="D17" i="4" s="1"/>
  <c r="D80" i="2" a="1"/>
  <c r="D80" i="2" s="1"/>
  <c r="D80" i="4" a="1"/>
  <c r="D80" i="4" s="1"/>
  <c r="D144" i="2" a="1"/>
  <c r="D144" i="2" s="1"/>
  <c r="D144" i="4" a="1"/>
  <c r="D144" i="4" s="1"/>
  <c r="D248" i="2" a="1"/>
  <c r="D248" i="2" s="1"/>
  <c r="D248" i="4" a="1"/>
  <c r="D248" i="4" s="1"/>
  <c r="D34" i="2" a="1"/>
  <c r="D34" i="2" s="1"/>
  <c r="D34" i="4" a="1"/>
  <c r="D34" i="4" s="1"/>
  <c r="D66" i="2" a="1"/>
  <c r="D66" i="2" s="1"/>
  <c r="D66" i="4" a="1"/>
  <c r="D66" i="4" s="1"/>
  <c r="D100" i="2" a="1"/>
  <c r="D100" i="2" s="1"/>
  <c r="D100" i="4" a="1"/>
  <c r="D100" i="4" s="1"/>
  <c r="D132" i="2" a="1"/>
  <c r="D132" i="2" s="1"/>
  <c r="D132" i="4" a="1"/>
  <c r="D132" i="4" s="1"/>
  <c r="D164" i="2" a="1"/>
  <c r="D164" i="2" s="1"/>
  <c r="D164" i="4" a="1"/>
  <c r="D164" i="4" s="1"/>
  <c r="D218" i="2" a="1"/>
  <c r="D218" i="2" s="1"/>
  <c r="D218" i="4" a="1"/>
  <c r="D218" i="4" s="1"/>
  <c r="D30" i="2" a="1"/>
  <c r="D30" i="2" s="1"/>
  <c r="D30" i="4" a="1"/>
  <c r="D30" i="4" s="1"/>
  <c r="D84" i="2" a="1"/>
  <c r="D84" i="2" s="1"/>
  <c r="D84" i="4" a="1"/>
  <c r="D84" i="4" s="1"/>
  <c r="D148" i="2" a="1"/>
  <c r="D148" i="2" s="1"/>
  <c r="D148" i="4" a="1"/>
  <c r="D148" i="4" s="1"/>
  <c r="D237" i="2" a="1"/>
  <c r="D237" i="2" s="1"/>
  <c r="D237" i="4" a="1"/>
  <c r="D237" i="4" s="1"/>
  <c r="D57" i="2" a="1"/>
  <c r="D57" i="2" s="1"/>
  <c r="D57" i="4" a="1"/>
  <c r="D57" i="4" s="1"/>
  <c r="D119" i="2" a="1"/>
  <c r="D119" i="2" s="1"/>
  <c r="D119" i="4" a="1"/>
  <c r="D119" i="4" s="1"/>
  <c r="D189" i="2" a="1"/>
  <c r="D189" i="2" s="1"/>
  <c r="D189" i="4" a="1"/>
  <c r="D189" i="4" s="1"/>
  <c r="D21" i="2" a="1"/>
  <c r="D21" i="2" s="1"/>
  <c r="D21" i="4" a="1"/>
  <c r="D21" i="4" s="1"/>
  <c r="D53" i="2" a="1"/>
  <c r="D53" i="2" s="1"/>
  <c r="D53" i="4" a="1"/>
  <c r="D53" i="4" s="1"/>
  <c r="D90" i="2" a="1"/>
  <c r="D90" i="2" s="1"/>
  <c r="D90" i="4" a="1"/>
  <c r="D90" i="4" s="1"/>
  <c r="D122" i="2" a="1"/>
  <c r="D122" i="2" s="1"/>
  <c r="D122" i="4" a="1"/>
  <c r="D122" i="4" s="1"/>
  <c r="D154" i="2" a="1"/>
  <c r="D154" i="2" s="1"/>
  <c r="D154" i="4" a="1"/>
  <c r="D154" i="4" s="1"/>
  <c r="D183" i="2" a="1"/>
  <c r="D183" i="2" s="1"/>
  <c r="D183" i="4" a="1"/>
  <c r="D183" i="4" s="1"/>
  <c r="D245" i="2" a="1"/>
  <c r="D245" i="2" s="1"/>
  <c r="D245" i="4" a="1"/>
  <c r="D245" i="4" s="1"/>
  <c r="D203" i="2" a="1"/>
  <c r="D203" i="2" s="1"/>
  <c r="D203" i="4" a="1"/>
  <c r="D203" i="4" s="1"/>
  <c r="D240" i="2" a="1"/>
  <c r="D240" i="2" s="1"/>
  <c r="D240" i="4" a="1"/>
  <c r="D240" i="4" s="1"/>
  <c r="D15" i="2" a="1"/>
  <c r="D15" i="2" s="1"/>
  <c r="D15" i="4" a="1"/>
  <c r="D15" i="4" s="1"/>
  <c r="D31" i="2" a="1"/>
  <c r="D31" i="2" s="1"/>
  <c r="D31" i="4" a="1"/>
  <c r="D31" i="4" s="1"/>
  <c r="D47" i="2" a="1"/>
  <c r="D47" i="2" s="1"/>
  <c r="D47" i="4" a="1"/>
  <c r="D47" i="4" s="1"/>
  <c r="D63" i="2" a="1"/>
  <c r="D63" i="2" s="1"/>
  <c r="D63" i="4" a="1"/>
  <c r="D63" i="4" s="1"/>
  <c r="D79" i="2" a="1"/>
  <c r="D79" i="2" s="1"/>
  <c r="D79" i="4" a="1"/>
  <c r="D79" i="4" s="1"/>
  <c r="D95" i="2" a="1"/>
  <c r="D95" i="2" s="1"/>
  <c r="D95" i="4" a="1"/>
  <c r="D95" i="4" s="1"/>
  <c r="D111" i="2" a="1"/>
  <c r="D111" i="2" s="1"/>
  <c r="D111" i="4" a="1"/>
  <c r="D111" i="4" s="1"/>
  <c r="D127" i="2" a="1"/>
  <c r="D127" i="2" s="1"/>
  <c r="D127" i="4" a="1"/>
  <c r="D127" i="4" s="1"/>
  <c r="D143" i="2" a="1"/>
  <c r="D143" i="2" s="1"/>
  <c r="D143" i="4" a="1"/>
  <c r="D143" i="4" s="1"/>
  <c r="D159" i="2" a="1"/>
  <c r="D159" i="2" s="1"/>
  <c r="D159" i="4" a="1"/>
  <c r="D159" i="4" s="1"/>
  <c r="D175" i="2" a="1"/>
  <c r="D175" i="2" s="1"/>
  <c r="D175" i="4" a="1"/>
  <c r="D175" i="4" s="1"/>
  <c r="D191" i="2" a="1"/>
  <c r="D191" i="2" s="1"/>
  <c r="D191" i="4" a="1"/>
  <c r="D191" i="4" s="1"/>
  <c r="D207" i="2" a="1"/>
  <c r="D207" i="2" s="1"/>
  <c r="D207" i="4" a="1"/>
  <c r="D207" i="4" s="1"/>
  <c r="D223" i="2" a="1"/>
  <c r="D223" i="2" s="1"/>
  <c r="D223" i="4" a="1"/>
  <c r="D223" i="4" s="1"/>
  <c r="D238" i="2" a="1"/>
  <c r="D238" i="2" s="1"/>
  <c r="D238" i="4" a="1"/>
  <c r="D238" i="4" s="1"/>
  <c r="D187" i="2" a="1"/>
  <c r="D187" i="2" s="1"/>
  <c r="D187" i="4" a="1"/>
  <c r="D187" i="4" s="1"/>
  <c r="D222" i="2" a="1"/>
  <c r="D222" i="2" s="1"/>
  <c r="D222" i="4" a="1"/>
  <c r="D222" i="4" s="1"/>
  <c r="D4" i="2" a="1"/>
  <c r="D4" i="2" s="1"/>
  <c r="D4" i="4" a="1"/>
  <c r="D4" i="4" s="1"/>
  <c r="D20" i="2" a="1"/>
  <c r="D20" i="2" s="1"/>
  <c r="D20" i="4" a="1"/>
  <c r="D20" i="4" s="1"/>
  <c r="D36" i="2" a="1"/>
  <c r="D36" i="2" s="1"/>
  <c r="D36" i="4" a="1"/>
  <c r="D36" i="4" s="1"/>
  <c r="D52" i="2" a="1"/>
  <c r="D52" i="2" s="1"/>
  <c r="D52" i="4" a="1"/>
  <c r="D52" i="4" s="1"/>
  <c r="D68" i="2" a="1"/>
  <c r="D68" i="2" s="1"/>
  <c r="D68" i="4" a="1"/>
  <c r="D68" i="4" s="1"/>
  <c r="D86" i="2" a="1"/>
  <c r="D86" i="2" s="1"/>
  <c r="D86" i="4" a="1"/>
  <c r="D86" i="4" s="1"/>
  <c r="D102" i="2" a="1"/>
  <c r="D102" i="2" s="1"/>
  <c r="D102" i="4" a="1"/>
  <c r="D102" i="4" s="1"/>
  <c r="D118" i="2" a="1"/>
  <c r="D118" i="2" s="1"/>
  <c r="D118" i="4" a="1"/>
  <c r="D118" i="4" s="1"/>
  <c r="D134" i="2" a="1"/>
  <c r="D134" i="2" s="1"/>
  <c r="D134" i="4" a="1"/>
  <c r="D134" i="4" s="1"/>
  <c r="D150" i="2" a="1"/>
  <c r="D150" i="2" s="1"/>
  <c r="D150" i="4" a="1"/>
  <c r="D150" i="4" s="1"/>
  <c r="D166" i="2" a="1"/>
  <c r="D166" i="2" s="1"/>
  <c r="D166" i="4" a="1"/>
  <c r="D166" i="4" s="1"/>
  <c r="D182" i="2" a="1"/>
  <c r="D182" i="2" s="1"/>
  <c r="D182" i="4" a="1"/>
  <c r="D182" i="4" s="1"/>
  <c r="D198" i="2" a="1"/>
  <c r="D198" i="2" s="1"/>
  <c r="D198" i="4" a="1"/>
  <c r="D198" i="4" s="1"/>
  <c r="D214" i="2" a="1"/>
  <c r="D214" i="2" s="1"/>
  <c r="D214" i="4" a="1"/>
  <c r="D214" i="4" s="1"/>
  <c r="D230" i="2" a="1"/>
  <c r="D230" i="2" s="1"/>
  <c r="D230" i="4" a="1"/>
  <c r="D230" i="4" s="1"/>
  <c r="D244" i="2" a="1"/>
  <c r="D244" i="2" s="1"/>
  <c r="D244" i="4" a="1"/>
  <c r="D244" i="4" s="1"/>
  <c r="D38" i="2" a="1"/>
  <c r="D38" i="2" s="1"/>
  <c r="D38" i="4" a="1"/>
  <c r="D38" i="4" s="1"/>
  <c r="D112" i="2" a="1"/>
  <c r="D112" i="2" s="1"/>
  <c r="D112" i="4" a="1"/>
  <c r="D112" i="4" s="1"/>
  <c r="D81" i="2" a="1"/>
  <c r="D81" i="2" s="1"/>
  <c r="D81" i="4" a="1"/>
  <c r="D81" i="4" s="1"/>
  <c r="D192" i="2" a="1"/>
  <c r="D192" i="2" s="1"/>
  <c r="D192" i="4" a="1"/>
  <c r="D192" i="4" s="1"/>
  <c r="D25" i="2" a="1"/>
  <c r="D25" i="2" s="1"/>
  <c r="D25" i="4" a="1"/>
  <c r="D25" i="4" s="1"/>
  <c r="D37" i="2" a="1"/>
  <c r="D37" i="2" s="1"/>
  <c r="D37" i="4" a="1"/>
  <c r="D37" i="4" s="1"/>
  <c r="D167" i="2" a="1"/>
  <c r="D167" i="2" s="1"/>
  <c r="D167" i="4" a="1"/>
  <c r="D167" i="4" s="1"/>
  <c r="D219" i="2" a="1"/>
  <c r="D219" i="2" s="1"/>
  <c r="D219" i="4" a="1"/>
  <c r="D219" i="4" s="1"/>
  <c r="D39" i="2" a="1"/>
  <c r="D39" i="2" s="1"/>
  <c r="D39" i="4" a="1"/>
  <c r="D39" i="4" s="1"/>
  <c r="D101" i="2" a="1"/>
  <c r="D101" i="2" s="1"/>
  <c r="D101" i="4" a="1"/>
  <c r="D101" i="4" s="1"/>
  <c r="D149" i="2" a="1"/>
  <c r="D149" i="2" s="1"/>
  <c r="D149" i="4" a="1"/>
  <c r="D149" i="4" s="1"/>
  <c r="D181" i="2" a="1"/>
  <c r="D181" i="2" s="1"/>
  <c r="D181" i="4" a="1"/>
  <c r="D181" i="4" s="1"/>
  <c r="D229" i="2" a="1"/>
  <c r="D229" i="2" s="1"/>
  <c r="D229" i="4" a="1"/>
  <c r="D229" i="4" s="1"/>
  <c r="D235" i="2" a="1"/>
  <c r="D235" i="2" s="1"/>
  <c r="D235" i="4" a="1"/>
  <c r="D235" i="4" s="1"/>
  <c r="D44" i="2" a="1"/>
  <c r="D44" i="2" s="1"/>
  <c r="D44" i="4" a="1"/>
  <c r="D44" i="4" s="1"/>
  <c r="D92" i="2" a="1"/>
  <c r="D92" i="2" s="1"/>
  <c r="D92" i="4" a="1"/>
  <c r="D92" i="4" s="1"/>
  <c r="D140" i="2" a="1"/>
  <c r="D140" i="2" s="1"/>
  <c r="D140" i="4" a="1"/>
  <c r="D140" i="4" s="1"/>
  <c r="D188" i="2" a="1"/>
  <c r="D188" i="2" s="1"/>
  <c r="D188" i="4" a="1"/>
  <c r="D188" i="4" s="1"/>
  <c r="D236" i="2" a="1"/>
  <c r="D236" i="2" s="1"/>
  <c r="D236" i="4" a="1"/>
  <c r="D236" i="4" s="1"/>
  <c r="D65" i="2" a="1"/>
  <c r="D65" i="2" s="1"/>
  <c r="D65" i="4" a="1"/>
  <c r="D65" i="4" s="1"/>
  <c r="D22" i="2" a="1"/>
  <c r="D22" i="2" s="1"/>
  <c r="D22" i="4" a="1"/>
  <c r="D22" i="4" s="1"/>
  <c r="D91" i="2" a="1"/>
  <c r="D91" i="2" s="1"/>
  <c r="D91" i="4" a="1"/>
  <c r="D91" i="4" s="1"/>
  <c r="D155" i="2" a="1"/>
  <c r="D155" i="2" s="1"/>
  <c r="D155" i="4" a="1"/>
  <c r="D155" i="4" s="1"/>
  <c r="D33" i="2" a="1"/>
  <c r="D33" i="2" s="1"/>
  <c r="D33" i="4" a="1"/>
  <c r="D33" i="4" s="1"/>
  <c r="D93" i="2" a="1"/>
  <c r="D93" i="2" s="1"/>
  <c r="D93" i="4" a="1"/>
  <c r="D93" i="4" s="1"/>
  <c r="D157" i="2" a="1"/>
  <c r="D157" i="2" s="1"/>
  <c r="D157" i="4" a="1"/>
  <c r="D157" i="4" s="1"/>
  <c r="D10" i="2" a="1"/>
  <c r="D10" i="2" s="1"/>
  <c r="D10" i="4" a="1"/>
  <c r="D10" i="4" s="1"/>
  <c r="D42" i="2" a="1"/>
  <c r="D42" i="2" s="1"/>
  <c r="D42" i="4" a="1"/>
  <c r="D42" i="4" s="1"/>
  <c r="D74" i="2" a="1"/>
  <c r="D74" i="2" s="1"/>
  <c r="D74" i="4" a="1"/>
  <c r="D74" i="4" s="1"/>
  <c r="D107" i="2" a="1"/>
  <c r="D107" i="2" s="1"/>
  <c r="D107" i="4" a="1"/>
  <c r="D107" i="4" s="1"/>
  <c r="D139" i="2" a="1"/>
  <c r="D139" i="2" s="1"/>
  <c r="D139" i="4" a="1"/>
  <c r="D139" i="4" s="1"/>
  <c r="D171" i="2" a="1"/>
  <c r="D171" i="2" s="1"/>
  <c r="D171" i="4" a="1"/>
  <c r="D171" i="4" s="1"/>
  <c r="D231" i="2" a="1"/>
  <c r="D231" i="2" s="1"/>
  <c r="D231" i="4" a="1"/>
  <c r="D231" i="4" s="1"/>
  <c r="D46" i="2" a="1"/>
  <c r="D46" i="2" s="1"/>
  <c r="D46" i="4" a="1"/>
  <c r="D46" i="4" s="1"/>
  <c r="D97" i="2" a="1"/>
  <c r="D97" i="2" s="1"/>
  <c r="D97" i="4" a="1"/>
  <c r="D97" i="4" s="1"/>
  <c r="D161" i="2" a="1"/>
  <c r="D161" i="2" s="1"/>
  <c r="D161" i="4" a="1"/>
  <c r="D161" i="4" s="1"/>
  <c r="D9" i="2" a="1"/>
  <c r="D9" i="2" s="1"/>
  <c r="D9" i="4" a="1"/>
  <c r="D9" i="4" s="1"/>
  <c r="D73" i="2" a="1"/>
  <c r="D73" i="2" s="1"/>
  <c r="D73" i="4" a="1"/>
  <c r="D73" i="4" s="1"/>
  <c r="D138" i="2" a="1"/>
  <c r="D138" i="2" s="1"/>
  <c r="D138" i="4" a="1"/>
  <c r="D138" i="4" s="1"/>
  <c r="D215" i="2" a="1"/>
  <c r="D215" i="2" s="1"/>
  <c r="D215" i="4" a="1"/>
  <c r="D215" i="4" s="1"/>
  <c r="D29" i="2" a="1"/>
  <c r="D29" i="2" s="1"/>
  <c r="D29" i="4" a="1"/>
  <c r="D29" i="4" s="1"/>
  <c r="D61" i="2" a="1"/>
  <c r="D61" i="2" s="1"/>
  <c r="D61" i="4" a="1"/>
  <c r="D61" i="4" s="1"/>
  <c r="D96" i="2" a="1"/>
  <c r="D96" i="2" s="1"/>
  <c r="D96" i="4" a="1"/>
  <c r="D96" i="4" s="1"/>
  <c r="D128" i="2" a="1"/>
  <c r="D128" i="2" s="1"/>
  <c r="D128" i="4" a="1"/>
  <c r="D128" i="4" s="1"/>
  <c r="D160" i="2" a="1"/>
  <c r="D160" i="2" s="1"/>
  <c r="D160" i="4" a="1"/>
  <c r="D160" i="4" s="1"/>
  <c r="D208" i="2" a="1"/>
  <c r="D208" i="2" s="1"/>
  <c r="D208" i="4" a="1"/>
  <c r="D208" i="4" s="1"/>
  <c r="D177" i="2" a="1"/>
  <c r="D177" i="2" s="1"/>
  <c r="D177" i="4" a="1"/>
  <c r="D177" i="4" s="1"/>
  <c r="D212" i="2" a="1"/>
  <c r="D212" i="2" s="1"/>
  <c r="D212" i="4" a="1"/>
  <c r="D212" i="4" s="1"/>
  <c r="D3" i="2" a="1"/>
  <c r="D3" i="2" s="1"/>
  <c r="D3" i="4" a="1"/>
  <c r="D3" i="4" s="1"/>
  <c r="D19" i="2" a="1"/>
  <c r="D19" i="2" s="1"/>
  <c r="D19" i="4" a="1"/>
  <c r="D19" i="4" s="1"/>
  <c r="D35" i="2" a="1"/>
  <c r="D35" i="2" s="1"/>
  <c r="D35" i="4" a="1"/>
  <c r="D35" i="4" s="1"/>
  <c r="D51" i="2" a="1"/>
  <c r="D51" i="2" s="1"/>
  <c r="D51" i="4" a="1"/>
  <c r="D51" i="4" s="1"/>
  <c r="D67" i="2" a="1"/>
  <c r="D67" i="2" s="1"/>
  <c r="D67" i="4" a="1"/>
  <c r="D67" i="4" s="1"/>
  <c r="D82" i="2" a="1"/>
  <c r="D82" i="2" s="1"/>
  <c r="D82" i="4" a="1"/>
  <c r="D82" i="4" s="1"/>
  <c r="D98" i="2" a="1"/>
  <c r="D98" i="2" s="1"/>
  <c r="D98" i="4" a="1"/>
  <c r="D98" i="4" s="1"/>
  <c r="D114" i="2" a="1"/>
  <c r="D114" i="2" s="1"/>
  <c r="D114" i="4" a="1"/>
  <c r="D114" i="4" s="1"/>
  <c r="D130" i="2" a="1"/>
  <c r="D130" i="2" s="1"/>
  <c r="D130" i="4" a="1"/>
  <c r="D130" i="4" s="1"/>
  <c r="D146" i="2" a="1"/>
  <c r="D146" i="2" s="1"/>
  <c r="D146" i="4" a="1"/>
  <c r="D146" i="4" s="1"/>
  <c r="D162" i="2" a="1"/>
  <c r="D162" i="2" s="1"/>
  <c r="D162" i="4" a="1"/>
  <c r="D162" i="4" s="1"/>
  <c r="D178" i="2" a="1"/>
  <c r="D178" i="2" s="1"/>
  <c r="D178" i="4" a="1"/>
  <c r="D178" i="4" s="1"/>
  <c r="D194" i="2" a="1"/>
  <c r="D194" i="2" s="1"/>
  <c r="D194" i="4" a="1"/>
  <c r="D194" i="4" s="1"/>
  <c r="D210" i="2" a="1"/>
  <c r="D210" i="2" s="1"/>
  <c r="D210" i="4" a="1"/>
  <c r="D210" i="4" s="1"/>
  <c r="D226" i="2" a="1"/>
  <c r="D226" i="2" s="1"/>
  <c r="D226" i="4" a="1"/>
  <c r="D226" i="4" s="1"/>
  <c r="D241" i="2" a="1"/>
  <c r="D241" i="2" s="1"/>
  <c r="D241" i="4" a="1"/>
  <c r="D241" i="4" s="1"/>
  <c r="D193" i="2" a="1"/>
  <c r="D193" i="2" s="1"/>
  <c r="D193" i="4" a="1"/>
  <c r="D193" i="4" s="1"/>
  <c r="D228" i="2" a="1"/>
  <c r="D228" i="2" s="1"/>
  <c r="D228" i="4" a="1"/>
  <c r="D228" i="4" s="1"/>
  <c r="D8" i="2" a="1"/>
  <c r="D8" i="2" s="1"/>
  <c r="D8" i="4" a="1"/>
  <c r="D8" i="4" s="1"/>
  <c r="D24" i="2" a="1"/>
  <c r="D24" i="2" s="1"/>
  <c r="D24" i="4" a="1"/>
  <c r="D24" i="4" s="1"/>
  <c r="D40" i="2" a="1"/>
  <c r="D40" i="2" s="1"/>
  <c r="D40" i="4" a="1"/>
  <c r="D40" i="4" s="1"/>
  <c r="D56" i="2" a="1"/>
  <c r="D56" i="2" s="1"/>
  <c r="D56" i="4" a="1"/>
  <c r="D56" i="4" s="1"/>
  <c r="D72" i="2" a="1"/>
  <c r="D72" i="2" s="1"/>
  <c r="D72" i="4" a="1"/>
  <c r="D72" i="4" s="1"/>
  <c r="D89" i="2" a="1"/>
  <c r="D89" i="2" s="1"/>
  <c r="D89" i="4" a="1"/>
  <c r="D89" i="4" s="1"/>
  <c r="D105" i="2" a="1"/>
  <c r="D105" i="2" s="1"/>
  <c r="D105" i="4" a="1"/>
  <c r="D105" i="4" s="1"/>
  <c r="D121" i="2" a="1"/>
  <c r="D121" i="2" s="1"/>
  <c r="D121" i="4" a="1"/>
  <c r="D121" i="4" s="1"/>
  <c r="D137" i="2" a="1"/>
  <c r="D137" i="2" s="1"/>
  <c r="D137" i="4" a="1"/>
  <c r="D137" i="4" s="1"/>
  <c r="D153" i="2" a="1"/>
  <c r="D153" i="2" s="1"/>
  <c r="D153" i="4" a="1"/>
  <c r="D153" i="4" s="1"/>
  <c r="D169" i="2" a="1"/>
  <c r="D169" i="2" s="1"/>
  <c r="D169" i="4" a="1"/>
  <c r="D169" i="4" s="1"/>
  <c r="D185" i="2" a="1"/>
  <c r="D185" i="2" s="1"/>
  <c r="D185" i="4" a="1"/>
  <c r="D185" i="4" s="1"/>
  <c r="D201" i="2" a="1"/>
  <c r="D201" i="2" s="1"/>
  <c r="D201" i="4" a="1"/>
  <c r="D201" i="4" s="1"/>
  <c r="D217" i="2" a="1"/>
  <c r="D217" i="2" s="1"/>
  <c r="D217" i="4" a="1"/>
  <c r="D217" i="4" s="1"/>
  <c r="D233" i="2" a="1"/>
  <c r="D233" i="2" s="1"/>
  <c r="D233" i="4" a="1"/>
  <c r="D233" i="4" s="1"/>
  <c r="D247" i="4" a="1"/>
  <c r="D247" i="4" s="1"/>
  <c r="D247" i="2" a="1"/>
  <c r="D247" i="2" s="1"/>
  <c r="D155" i="3" a="1"/>
  <c r="D155" i="3" s="1"/>
  <c r="E8" i="14"/>
  <c r="D38" i="3" a="1"/>
  <c r="D38" i="3" s="1"/>
  <c r="D116" i="3" a="1"/>
  <c r="D116" i="3" s="1"/>
  <c r="D186" i="3" a="1"/>
  <c r="D186" i="3" s="1"/>
  <c r="D49" i="3" a="1"/>
  <c r="D49" i="3" s="1"/>
  <c r="D112" i="3" a="1"/>
  <c r="D112" i="3" s="1"/>
  <c r="D176" i="3" a="1"/>
  <c r="D176" i="3" s="1"/>
  <c r="D18" i="3" a="1"/>
  <c r="D18" i="3" s="1"/>
  <c r="D50" i="3" a="1"/>
  <c r="D50" i="3" s="1"/>
  <c r="D81" i="3" a="1"/>
  <c r="D81" i="3" s="1"/>
  <c r="D113" i="3" a="1"/>
  <c r="D113" i="3" s="1"/>
  <c r="D145" i="3" a="1"/>
  <c r="D145" i="3" s="1"/>
  <c r="D192" i="3" a="1"/>
  <c r="D192" i="3" s="1"/>
  <c r="D242" i="3" a="1"/>
  <c r="D242" i="3" s="1"/>
  <c r="D62" i="3" a="1"/>
  <c r="D62" i="3" s="1"/>
  <c r="D110" i="3" a="1"/>
  <c r="D110" i="3" s="1"/>
  <c r="D174" i="3" a="1"/>
  <c r="D174" i="3" s="1"/>
  <c r="D25" i="3" a="1"/>
  <c r="D25" i="3" s="1"/>
  <c r="D87" i="3" a="1"/>
  <c r="D87" i="3" s="1"/>
  <c r="D151" i="3" a="1"/>
  <c r="D151" i="3" s="1"/>
  <c r="D5" i="3" a="1"/>
  <c r="D5" i="3" s="1"/>
  <c r="D37" i="3" a="1"/>
  <c r="D37" i="3" s="1"/>
  <c r="D69" i="3" a="1"/>
  <c r="D69" i="3" s="1"/>
  <c r="D103" i="3" a="1"/>
  <c r="D103" i="3" s="1"/>
  <c r="D135" i="3" a="1"/>
  <c r="D135" i="3" s="1"/>
  <c r="D167" i="3" a="1"/>
  <c r="D167" i="3" s="1"/>
  <c r="D221" i="3" a="1"/>
  <c r="D221" i="3" s="1"/>
  <c r="D190" i="3" a="1"/>
  <c r="D190" i="3" s="1"/>
  <c r="D219" i="3" a="1"/>
  <c r="D219" i="3" s="1"/>
  <c r="D7" i="3" a="1"/>
  <c r="D7" i="3" s="1"/>
  <c r="D23" i="3" a="1"/>
  <c r="D23" i="3" s="1"/>
  <c r="D39" i="3" a="1"/>
  <c r="D39" i="3" s="1"/>
  <c r="D55" i="3" a="1"/>
  <c r="D55" i="3" s="1"/>
  <c r="D71" i="3" a="1"/>
  <c r="D71" i="3" s="1"/>
  <c r="D85" i="3" a="1"/>
  <c r="D85" i="3" s="1"/>
  <c r="D101" i="3" a="1"/>
  <c r="D101" i="3" s="1"/>
  <c r="D117" i="3" a="1"/>
  <c r="D117" i="3" s="1"/>
  <c r="D133" i="3" a="1"/>
  <c r="D133" i="3" s="1"/>
  <c r="D149" i="3" a="1"/>
  <c r="D149" i="3" s="1"/>
  <c r="D165" i="3" a="1"/>
  <c r="D165" i="3" s="1"/>
  <c r="D181" i="3" a="1"/>
  <c r="D181" i="3" s="1"/>
  <c r="D197" i="3" a="1"/>
  <c r="D197" i="3" s="1"/>
  <c r="D213" i="3" a="1"/>
  <c r="D213" i="3" s="1"/>
  <c r="D229" i="3" a="1"/>
  <c r="D229" i="3" s="1"/>
  <c r="D246" i="3" a="1"/>
  <c r="D246" i="3" s="1"/>
  <c r="D206" i="3" a="1"/>
  <c r="D206" i="3" s="1"/>
  <c r="D235" i="3" a="1"/>
  <c r="D235" i="3" s="1"/>
  <c r="D12" i="3" a="1"/>
  <c r="D12" i="3" s="1"/>
  <c r="D28" i="3" a="1"/>
  <c r="D28" i="3" s="1"/>
  <c r="D44" i="3" a="1"/>
  <c r="D44" i="3" s="1"/>
  <c r="D60" i="3" a="1"/>
  <c r="D60" i="3" s="1"/>
  <c r="D76" i="3" a="1"/>
  <c r="D76" i="3" s="1"/>
  <c r="D92" i="3" a="1"/>
  <c r="D92" i="3" s="1"/>
  <c r="D108" i="3" a="1"/>
  <c r="D108" i="3" s="1"/>
  <c r="D124" i="3" a="1"/>
  <c r="D124" i="3" s="1"/>
  <c r="D140" i="3" a="1"/>
  <c r="D140" i="3" s="1"/>
  <c r="D156" i="3" a="1"/>
  <c r="D156" i="3" s="1"/>
  <c r="D172" i="3" a="1"/>
  <c r="D172" i="3" s="1"/>
  <c r="D188" i="3" a="1"/>
  <c r="D188" i="3" s="1"/>
  <c r="D204" i="3" a="1"/>
  <c r="D204" i="3" s="1"/>
  <c r="D220" i="3" a="1"/>
  <c r="D220" i="3" s="1"/>
  <c r="D236" i="3" a="1"/>
  <c r="D236" i="3" s="1"/>
  <c r="D22" i="3" a="1"/>
  <c r="D22" i="3" s="1"/>
  <c r="D33" i="3" a="1"/>
  <c r="D33" i="3" s="1"/>
  <c r="D157" i="3" a="1"/>
  <c r="D157" i="3" s="1"/>
  <c r="D107" i="3" a="1"/>
  <c r="D107" i="3" s="1"/>
  <c r="D54" i="3" a="1"/>
  <c r="D54" i="3" s="1"/>
  <c r="D129" i="3" a="1"/>
  <c r="D129" i="3" s="1"/>
  <c r="D224" i="3" a="1"/>
  <c r="D224" i="3" s="1"/>
  <c r="D65" i="3" a="1"/>
  <c r="D65" i="3" s="1"/>
  <c r="D125" i="3" a="1"/>
  <c r="D125" i="3" s="1"/>
  <c r="D202" i="3" a="1"/>
  <c r="D202" i="3" s="1"/>
  <c r="D26" i="3" a="1"/>
  <c r="D26" i="3" s="1"/>
  <c r="D58" i="3" a="1"/>
  <c r="D58" i="3" s="1"/>
  <c r="D94" i="3" a="1"/>
  <c r="D94" i="3" s="1"/>
  <c r="D126" i="3" a="1"/>
  <c r="D126" i="3" s="1"/>
  <c r="D158" i="3" a="1"/>
  <c r="D158" i="3" s="1"/>
  <c r="D205" i="3" a="1"/>
  <c r="D205" i="3" s="1"/>
  <c r="D14" i="3" a="1"/>
  <c r="D14" i="3" s="1"/>
  <c r="D70" i="3" a="1"/>
  <c r="D70" i="3" s="1"/>
  <c r="D123" i="3" a="1"/>
  <c r="D123" i="3" s="1"/>
  <c r="D199" i="3" a="1"/>
  <c r="D199" i="3" s="1"/>
  <c r="D41" i="3" a="1"/>
  <c r="D41" i="3" s="1"/>
  <c r="D106" i="3" a="1"/>
  <c r="D106" i="3" s="1"/>
  <c r="D170" i="3" a="1"/>
  <c r="D170" i="3" s="1"/>
  <c r="D13" i="3" a="1"/>
  <c r="D13" i="3" s="1"/>
  <c r="D45" i="3" a="1"/>
  <c r="D45" i="3" s="1"/>
  <c r="D77" i="3" a="1"/>
  <c r="D77" i="3" s="1"/>
  <c r="D109" i="3" a="1"/>
  <c r="D109" i="3" s="1"/>
  <c r="D141" i="3" a="1"/>
  <c r="D141" i="3" s="1"/>
  <c r="D173" i="3" a="1"/>
  <c r="D173" i="3" s="1"/>
  <c r="D234" i="3" a="1"/>
  <c r="D234" i="3" s="1"/>
  <c r="D196" i="3" a="1"/>
  <c r="D196" i="3" s="1"/>
  <c r="D225" i="3" a="1"/>
  <c r="D225" i="3" s="1"/>
  <c r="D11" i="3" a="1"/>
  <c r="D11" i="3" s="1"/>
  <c r="D27" i="3" a="1"/>
  <c r="D27" i="3" s="1"/>
  <c r="D43" i="3" a="1"/>
  <c r="D43" i="3" s="1"/>
  <c r="D59" i="3" a="1"/>
  <c r="D59" i="3" s="1"/>
  <c r="D75" i="3" a="1"/>
  <c r="D75" i="3" s="1"/>
  <c r="D88" i="3" a="1"/>
  <c r="D88" i="3" s="1"/>
  <c r="D104" i="3" a="1"/>
  <c r="D104" i="3" s="1"/>
  <c r="D120" i="3" a="1"/>
  <c r="D120" i="3" s="1"/>
  <c r="D136" i="3" a="1"/>
  <c r="D136" i="3" s="1"/>
  <c r="D152" i="3" a="1"/>
  <c r="D152" i="3" s="1"/>
  <c r="D168" i="3" a="1"/>
  <c r="D168" i="3" s="1"/>
  <c r="D184" i="3" a="1"/>
  <c r="D184" i="3" s="1"/>
  <c r="D200" i="3" a="1"/>
  <c r="D200" i="3" s="1"/>
  <c r="D216" i="3" a="1"/>
  <c r="D216" i="3" s="1"/>
  <c r="D232" i="3" a="1"/>
  <c r="D232" i="3" s="1"/>
  <c r="D180" i="3" a="1"/>
  <c r="D180" i="3" s="1"/>
  <c r="D209" i="3" a="1"/>
  <c r="D209" i="3" s="1"/>
  <c r="D243" i="3" a="1"/>
  <c r="D243" i="3" s="1"/>
  <c r="D16" i="3" a="1"/>
  <c r="D16" i="3" s="1"/>
  <c r="D32" i="3" a="1"/>
  <c r="D32" i="3" s="1"/>
  <c r="D48" i="3" a="1"/>
  <c r="D48" i="3" s="1"/>
  <c r="D64" i="3" a="1"/>
  <c r="D64" i="3" s="1"/>
  <c r="D83" i="3" a="1"/>
  <c r="D83" i="3" s="1"/>
  <c r="D99" i="3" a="1"/>
  <c r="D99" i="3" s="1"/>
  <c r="D115" i="3" a="1"/>
  <c r="D115" i="3" s="1"/>
  <c r="D131" i="3" a="1"/>
  <c r="D131" i="3" s="1"/>
  <c r="D147" i="3" a="1"/>
  <c r="D147" i="3" s="1"/>
  <c r="D163" i="3" a="1"/>
  <c r="D163" i="3" s="1"/>
  <c r="D179" i="3" a="1"/>
  <c r="D179" i="3" s="1"/>
  <c r="D195" i="3" a="1"/>
  <c r="D195" i="3" s="1"/>
  <c r="D211" i="3" a="1"/>
  <c r="D211" i="3" s="1"/>
  <c r="D227" i="3" a="1"/>
  <c r="D227" i="3" s="1"/>
  <c r="D239" i="3" a="1"/>
  <c r="D239" i="3" s="1"/>
  <c r="D6" i="3" a="1"/>
  <c r="D6" i="3" s="1"/>
  <c r="D78" i="3" a="1"/>
  <c r="D78" i="3" s="1"/>
  <c r="D142" i="3" a="1"/>
  <c r="D142" i="3" s="1"/>
  <c r="D17" i="3" a="1"/>
  <c r="D17" i="3" s="1"/>
  <c r="D80" i="3" a="1"/>
  <c r="D80" i="3" s="1"/>
  <c r="D144" i="3" a="1"/>
  <c r="D144" i="3" s="1"/>
  <c r="D248" i="3" a="1"/>
  <c r="D248" i="3" s="1"/>
  <c r="D34" i="3" a="1"/>
  <c r="D34" i="3" s="1"/>
  <c r="D66" i="3" a="1"/>
  <c r="D66" i="3" s="1"/>
  <c r="D100" i="3" a="1"/>
  <c r="D100" i="3" s="1"/>
  <c r="D132" i="3" a="1"/>
  <c r="D132" i="3" s="1"/>
  <c r="D164" i="3" a="1"/>
  <c r="D164" i="3" s="1"/>
  <c r="D218" i="3" a="1"/>
  <c r="D218" i="3" s="1"/>
  <c r="D30" i="3" a="1"/>
  <c r="D30" i="3" s="1"/>
  <c r="D84" i="3" a="1"/>
  <c r="D84" i="3" s="1"/>
  <c r="D148" i="3" a="1"/>
  <c r="D148" i="3" s="1"/>
  <c r="D237" i="3" a="1"/>
  <c r="D237" i="3" s="1"/>
  <c r="D57" i="3" a="1"/>
  <c r="D57" i="3" s="1"/>
  <c r="D119" i="3" a="1"/>
  <c r="D119" i="3" s="1"/>
  <c r="D189" i="3" a="1"/>
  <c r="D189" i="3" s="1"/>
  <c r="D21" i="3" a="1"/>
  <c r="D21" i="3" s="1"/>
  <c r="D53" i="3" a="1"/>
  <c r="D53" i="3" s="1"/>
  <c r="D90" i="3" a="1"/>
  <c r="D90" i="3" s="1"/>
  <c r="D122" i="3" a="1"/>
  <c r="D122" i="3" s="1"/>
  <c r="D154" i="3" a="1"/>
  <c r="D154" i="3" s="1"/>
  <c r="D183" i="3" a="1"/>
  <c r="D183" i="3" s="1"/>
  <c r="D245" i="3" a="1"/>
  <c r="D245" i="3" s="1"/>
  <c r="D203" i="3" a="1"/>
  <c r="D203" i="3" s="1"/>
  <c r="D240" i="3" a="1"/>
  <c r="D240" i="3" s="1"/>
  <c r="D15" i="3" a="1"/>
  <c r="D15" i="3" s="1"/>
  <c r="D31" i="3" a="1"/>
  <c r="D31" i="3" s="1"/>
  <c r="D47" i="3" a="1"/>
  <c r="D47" i="3" s="1"/>
  <c r="D63" i="3" a="1"/>
  <c r="D63" i="3" s="1"/>
  <c r="D79" i="3" a="1"/>
  <c r="D79" i="3" s="1"/>
  <c r="D95" i="3" a="1"/>
  <c r="D95" i="3" s="1"/>
  <c r="D111" i="3" a="1"/>
  <c r="D111" i="3" s="1"/>
  <c r="D127" i="3" a="1"/>
  <c r="D127" i="3" s="1"/>
  <c r="D143" i="3" a="1"/>
  <c r="D143" i="3" s="1"/>
  <c r="D159" i="3" a="1"/>
  <c r="D159" i="3" s="1"/>
  <c r="D175" i="3" a="1"/>
  <c r="D175" i="3" s="1"/>
  <c r="D191" i="3" a="1"/>
  <c r="D191" i="3" s="1"/>
  <c r="D207" i="3" a="1"/>
  <c r="D207" i="3" s="1"/>
  <c r="D223" i="3" a="1"/>
  <c r="D223" i="3" s="1"/>
  <c r="D238" i="3" a="1"/>
  <c r="D238" i="3" s="1"/>
  <c r="D187" i="3" a="1"/>
  <c r="D187" i="3" s="1"/>
  <c r="D222" i="3" a="1"/>
  <c r="D222" i="3" s="1"/>
  <c r="D4" i="3" a="1"/>
  <c r="D4" i="3" s="1"/>
  <c r="D20" i="3" a="1"/>
  <c r="D20" i="3" s="1"/>
  <c r="D36" i="3" a="1"/>
  <c r="D36" i="3" s="1"/>
  <c r="D52" i="3" a="1"/>
  <c r="D52" i="3" s="1"/>
  <c r="D68" i="3" a="1"/>
  <c r="D68" i="3" s="1"/>
  <c r="D86" i="3" a="1"/>
  <c r="D86" i="3" s="1"/>
  <c r="D102" i="3" a="1"/>
  <c r="D102" i="3" s="1"/>
  <c r="D118" i="3" a="1"/>
  <c r="D118" i="3" s="1"/>
  <c r="D134" i="3" a="1"/>
  <c r="D134" i="3" s="1"/>
  <c r="D150" i="3" a="1"/>
  <c r="D150" i="3" s="1"/>
  <c r="D166" i="3" a="1"/>
  <c r="D166" i="3" s="1"/>
  <c r="D182" i="3" a="1"/>
  <c r="D182" i="3" s="1"/>
  <c r="D198" i="3" a="1"/>
  <c r="D198" i="3" s="1"/>
  <c r="D214" i="3" a="1"/>
  <c r="D214" i="3" s="1"/>
  <c r="D230" i="3" a="1"/>
  <c r="D230" i="3" s="1"/>
  <c r="D244" i="3" a="1"/>
  <c r="D244" i="3" s="1"/>
  <c r="D91" i="3" a="1"/>
  <c r="D91" i="3" s="1"/>
  <c r="D93" i="3" a="1"/>
  <c r="D93" i="3" s="1"/>
  <c r="D10" i="3" a="1"/>
  <c r="D10" i="3" s="1"/>
  <c r="D42" i="3" a="1"/>
  <c r="D42" i="3" s="1"/>
  <c r="D74" i="3" a="1"/>
  <c r="D74" i="3" s="1"/>
  <c r="D139" i="3" a="1"/>
  <c r="D139" i="3" s="1"/>
  <c r="D171" i="3" a="1"/>
  <c r="D171" i="3" s="1"/>
  <c r="D231" i="3" a="1"/>
  <c r="D231" i="3" s="1"/>
  <c r="D46" i="3" a="1"/>
  <c r="D46" i="3" s="1"/>
  <c r="D97" i="3" a="1"/>
  <c r="D97" i="3" s="1"/>
  <c r="D161" i="3" a="1"/>
  <c r="D161" i="3" s="1"/>
  <c r="D9" i="3" a="1"/>
  <c r="D9" i="3" s="1"/>
  <c r="D73" i="3" a="1"/>
  <c r="D73" i="3" s="1"/>
  <c r="D138" i="3" a="1"/>
  <c r="D138" i="3" s="1"/>
  <c r="D215" i="3" a="1"/>
  <c r="D215" i="3" s="1"/>
  <c r="D29" i="3" a="1"/>
  <c r="D29" i="3" s="1"/>
  <c r="D61" i="3" a="1"/>
  <c r="D61" i="3" s="1"/>
  <c r="D96" i="3" a="1"/>
  <c r="D96" i="3" s="1"/>
  <c r="D128" i="3" a="1"/>
  <c r="D128" i="3" s="1"/>
  <c r="D160" i="3" a="1"/>
  <c r="D160" i="3" s="1"/>
  <c r="D208" i="3" a="1"/>
  <c r="D208" i="3" s="1"/>
  <c r="D177" i="3" a="1"/>
  <c r="D177" i="3" s="1"/>
  <c r="D212" i="3" a="1"/>
  <c r="D212" i="3" s="1"/>
  <c r="D3" i="3" a="1"/>
  <c r="D3" i="3" s="1"/>
  <c r="D19" i="3" a="1"/>
  <c r="D19" i="3" s="1"/>
  <c r="D35" i="3" a="1"/>
  <c r="D35" i="3" s="1"/>
  <c r="D51" i="3" a="1"/>
  <c r="D51" i="3" s="1"/>
  <c r="D67" i="3" a="1"/>
  <c r="D67" i="3" s="1"/>
  <c r="D82" i="3" a="1"/>
  <c r="D82" i="3" s="1"/>
  <c r="D98" i="3" a="1"/>
  <c r="D98" i="3" s="1"/>
  <c r="D114" i="3" a="1"/>
  <c r="D114" i="3" s="1"/>
  <c r="D130" i="3" a="1"/>
  <c r="D130" i="3" s="1"/>
  <c r="D146" i="3" a="1"/>
  <c r="D146" i="3" s="1"/>
  <c r="D162" i="3" a="1"/>
  <c r="D162" i="3" s="1"/>
  <c r="D178" i="3" a="1"/>
  <c r="D178" i="3" s="1"/>
  <c r="D194" i="3" a="1"/>
  <c r="D194" i="3" s="1"/>
  <c r="D210" i="3" a="1"/>
  <c r="D210" i="3" s="1"/>
  <c r="D226" i="3" a="1"/>
  <c r="D226" i="3" s="1"/>
  <c r="D241" i="3" a="1"/>
  <c r="D241" i="3" s="1"/>
  <c r="D193" i="3" a="1"/>
  <c r="D193" i="3" s="1"/>
  <c r="D228" i="3" a="1"/>
  <c r="D228" i="3" s="1"/>
  <c r="D8" i="3" a="1"/>
  <c r="D8" i="3" s="1"/>
  <c r="D24" i="3" a="1"/>
  <c r="D24" i="3" s="1"/>
  <c r="D40" i="3" a="1"/>
  <c r="D40" i="3" s="1"/>
  <c r="D56" i="3" a="1"/>
  <c r="D56" i="3" s="1"/>
  <c r="D72" i="3" a="1"/>
  <c r="D72" i="3" s="1"/>
  <c r="D89" i="3" a="1"/>
  <c r="D89" i="3" s="1"/>
  <c r="D105" i="3" a="1"/>
  <c r="D105" i="3" s="1"/>
  <c r="D121" i="3" a="1"/>
  <c r="D121" i="3" s="1"/>
  <c r="D137" i="3" a="1"/>
  <c r="D137" i="3" s="1"/>
  <c r="D153" i="3" a="1"/>
  <c r="D153" i="3" s="1"/>
  <c r="D169" i="3" a="1"/>
  <c r="D169" i="3" s="1"/>
  <c r="D185" i="3" a="1"/>
  <c r="D185" i="3" s="1"/>
  <c r="D201" i="3" a="1"/>
  <c r="D201" i="3" s="1"/>
  <c r="D217" i="3" a="1"/>
  <c r="D217" i="3" s="1"/>
  <c r="D233" i="3" a="1"/>
  <c r="D233" i="3" s="1"/>
  <c r="D247" i="3" a="1"/>
  <c r="D247" i="3" s="1"/>
  <c r="D65" i="10" l="1" a="1"/>
  <c r="D65" i="10" s="1"/>
  <c r="D12" i="10" a="1"/>
  <c r="D12" i="10" s="1"/>
  <c r="D229" i="10" a="1"/>
  <c r="D229" i="10" s="1"/>
  <c r="D71" i="10" a="1"/>
  <c r="D71" i="10" s="1"/>
  <c r="D37" i="10" a="1"/>
  <c r="D37" i="10" s="1"/>
  <c r="D81" i="10" a="1"/>
  <c r="D81" i="10" s="1"/>
  <c r="D112" i="10" a="1"/>
  <c r="D112" i="10" s="1"/>
  <c r="D227" i="10" a="1"/>
  <c r="D227" i="10" s="1"/>
  <c r="D163" i="10" a="1"/>
  <c r="D163" i="10" s="1"/>
  <c r="D83" i="10" a="1"/>
  <c r="D83" i="10" s="1"/>
  <c r="D65" i="9" a="1"/>
  <c r="D65" i="9" s="1"/>
  <c r="D12" i="9" a="1"/>
  <c r="D12" i="9" s="1"/>
  <c r="D229" i="9" a="1"/>
  <c r="D229" i="9" s="1"/>
  <c r="D71" i="9" a="1"/>
  <c r="D71" i="9" s="1"/>
  <c r="D37" i="9" a="1"/>
  <c r="D37" i="9" s="1"/>
  <c r="D81" i="9" a="1"/>
  <c r="D81" i="9" s="1"/>
  <c r="D112" i="9" a="1"/>
  <c r="D112" i="9" s="1"/>
  <c r="D227" i="9" a="1"/>
  <c r="D227" i="9" s="1"/>
  <c r="D163" i="9" a="1"/>
  <c r="D163" i="9" s="1"/>
  <c r="D83" i="9" a="1"/>
  <c r="D83" i="9" s="1"/>
  <c r="H4" i="11"/>
  <c r="D6" i="15"/>
  <c r="G8" i="14"/>
  <c r="H4" i="3"/>
  <c r="H4" i="4"/>
  <c r="H4" i="6"/>
  <c r="H4" i="8"/>
  <c r="H4" i="10"/>
  <c r="C6" i="15"/>
  <c r="F8" i="14"/>
  <c r="H4" i="5"/>
  <c r="H4" i="7"/>
  <c r="H4" i="9"/>
  <c r="E6" i="15"/>
  <c r="H8" i="14"/>
  <c r="H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2EA2C-A44A-46EA-B866-F968981BD784}" keepAlive="1" name="Query - ADAN Historical Data (1)" description="Connection to the 'ADAN Historical Data (1)' query in the workbook." type="5" refreshedVersion="7" background="1" saveData="1">
    <dbPr connection="Provider=Microsoft.Mashup.OleDb.1;Data Source=$Workbook$;Location=&quot;ADAN Historical Data (1)&quot;;Extended Properties=&quot;&quot;" command="SELECT * FROM [ADAN Historical Data (1)]"/>
  </connection>
  <connection id="2" xr16:uid="{EC31FA3C-047D-4489-8808-A98DD168E5B2}" keepAlive="1" name="Query - ICBK Historical Data (2)" description="Connection to the 'ICBK Historical Data (2)' query in the workbook." type="5" refreshedVersion="7" background="1" saveData="1">
    <dbPr connection="Provider=Microsoft.Mashup.OleDb.1;Data Source=$Workbook$;Location=&quot;ICBK Historical Data (2)&quot;;Extended Properties=&quot;&quot;" command="SELECT * FROM [ICBK Historical Data (2)]"/>
  </connection>
  <connection id="3" xr16:uid="{37C6977B-2B3C-4B09-82D1-6B2E46E496E6}" keepAlive="1" name="Query - INFY Historical Data (1)" description="Connection to the 'INFY Historical Data (1)' query in the workbook." type="5" refreshedVersion="7" background="1" saveData="1">
    <dbPr connection="Provider=Microsoft.Mashup.OleDb.1;Data Source=$Workbook$;Location=&quot;INFY Historical Data (1)&quot;;Extended Properties=&quot;&quot;" command="SELECT * FROM [INFY Historical Data (1)]"/>
  </connection>
  <connection id="4" xr16:uid="{F1C5D01A-B3B8-4076-B4EA-B0677F544AA8}" keepAlive="1" name="Query - ITC Historical Data (1)" description="Connection to the 'ITC Historical Data (1)' query in the workbook." type="5" refreshedVersion="7" background="1" saveData="1">
    <dbPr connection="Provider=Microsoft.Mashup.OleDb.1;Data Source=$Workbook$;Location=&quot;ITC Historical Data (1)&quot;;Extended Properties=&quot;&quot;" command="SELECT * FROM [ITC Historical Data (1)]"/>
  </connection>
  <connection id="5" xr16:uid="{6D3143AE-F8AD-4701-8709-F566537F970C}" keepAlive="1" name="Query - RYMD Historical Data (1)" description="Connection to the 'RYMD Historical Data (1)' query in the workbook." type="5" refreshedVersion="7" background="1" saveData="1">
    <dbPr connection="Provider=Microsoft.Mashup.OleDb.1;Data Source=$Workbook$;Location=&quot;RYMD Historical Data (1)&quot;;Extended Properties=&quot;&quot;" command="SELECT * FROM [RYMD Historical Data (1)]"/>
  </connection>
  <connection id="6" xr16:uid="{61C06BD0-47A1-4830-8583-6F155BCFFCAC}" keepAlive="1" name="Query - SBI Historical Data (2)" description="Connection to the 'SBI Historical Data (2)' query in the workbook." type="5" refreshedVersion="7" background="1" saveData="1">
    <dbPr connection="Provider=Microsoft.Mashup.OleDb.1;Data Source=$Workbook$;Location=&quot;SBI Historical Data (2)&quot;;Extended Properties=&quot;&quot;" command="SELECT * FROM [SBI Historical Data (2)]"/>
  </connection>
  <connection id="7" xr16:uid="{110891CC-92E9-4F41-BC4E-06719F7D02C2}" keepAlive="1" name="Query - TVEL Historical Data (2)" description="Connection to the 'TVEL Historical Data (2)' query in the workbook." type="5" refreshedVersion="7" background="1" saveData="1">
    <dbPr connection="Provider=Microsoft.Mashup.OleDb.1;Data Source=$Workbook$;Location=&quot;TVEL Historical Data (2)&quot;;Extended Properties=&quot;&quot;" command="SELECT * FROM [TVEL Historical Data (2)]"/>
  </connection>
  <connection id="8" xr16:uid="{496E1F9D-BE67-4867-9268-26E385D286C3}" keepAlive="1" name="Query - VODA Historical Data (2)" description="Connection to the 'VODA Historical Data (2)' query in the workbook." type="5" refreshedVersion="7" background="1" saveData="1">
    <dbPr connection="Provider=Microsoft.Mashup.OleDb.1;Data Source=$Workbook$;Location=&quot;VODA Historical Data (2)&quot;;Extended Properties=&quot;&quot;" command="SELECT * FROM [VODA Historical Data (2)]"/>
  </connection>
  <connection id="9" xr16:uid="{8C93624E-8A2A-4D00-8ACA-C9F3F03096D9}" keepAlive="1" name="Query - YESB Historical Data (1)" description="Connection to the 'YESB Historical Data (1)' query in the workbook." type="5" refreshedVersion="7" background="1" saveData="1">
    <dbPr connection="Provider=Microsoft.Mashup.OleDb.1;Data Source=$Workbook$;Location=&quot;YESB Historical Data (1)&quot;;Extended Properties=&quot;&quot;" command="SELECT * FROM [YESB Historical Data (1)]"/>
  </connection>
  <connection id="10" xr16:uid="{DA8FE9A6-43B9-4370-A72A-C031D8B5C310}" keepAlive="1" name="Query - ZOMT Historical Data (1)" description="Connection to the 'ZOMT Historical Data (1)' query in the workbook." type="5" refreshedVersion="7" background="1" saveData="1">
    <dbPr connection="Provider=Microsoft.Mashup.OleDb.1;Data Source=$Workbook$;Location=&quot;ZOMT Historical Data (1)&quot;;Extended Properties=&quot;&quot;" command="SELECT * FROM [ZOMT Historical Data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<sst xmlns="http://schemas.openxmlformats.org/spreadsheetml/2006/main" count="2612" uniqueCount="296">
  <si>
    <t>Date</t>
  </si>
  <si>
    <t>Price</t>
  </si>
  <si>
    <t>02/19/2024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</si>
  <si>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</si>
  <si>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</si>
  <si>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</si>
  <si>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</si>
  <si>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</si>
  <si>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</si>
  <si>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</si>
  <si>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</si>
  <si>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</si>
  <si>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</si>
  <si>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</si>
  <si>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</si>
  <si>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</si>
  <si>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</si>
  <si>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</si>
  <si>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01/25/2024</t>
  </si>
  <si>
    <t>01/24/2024</t>
  </si>
  <si>
    <t>01/23/2024</t>
  </si>
  <si>
    <t>01/20/2024</t>
  </si>
  <si>
    <t>01/19/2024</t>
  </si>
  <si>
    <t>01/18/2024</t>
  </si>
  <si>
    <t>01/17/2024</t>
  </si>
  <si>
    <t>01/16/2024</t>
  </si>
  <si>
    <t>01/15/2024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</si>
  <si>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</si>
  <si>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</si>
  <si>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</si>
  <si>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</si>
  <si>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</si>
  <si>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</si>
  <si>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</si>
  <si>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</si>
  <si>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</si>
  <si>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01/01/2024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</si>
  <si>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</si>
  <si>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</si>
  <si>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</si>
  <si>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</si>
  <si>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</si>
  <si>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</si>
  <si>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</si>
  <si>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</si>
  <si>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</si>
  <si>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</si>
  <si>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</si>
  <si>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</si>
  <si>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</si>
  <si>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</si>
  <si>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</si>
  <si>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</si>
  <si>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</si>
  <si>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</si>
  <si>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</si>
  <si>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</si>
  <si>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</si>
  <si>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</si>
  <si>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</si>
  <si>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</si>
  <si>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</si>
  <si>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</si>
  <si>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</si>
  <si>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</si>
  <si>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</si>
  <si>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</si>
  <si>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</si>
  <si>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11/13/2023</t>
  </si>
  <si>
    <t>11/12/2023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</si>
  <si>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</si>
  <si>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</si>
  <si>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</si>
  <si>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</si>
  <si>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</si>
  <si>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</si>
  <si>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</si>
  <si>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</si>
  <si>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</si>
  <si>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</si>
  <si>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</si>
  <si>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</si>
  <si>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</si>
  <si>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</si>
  <si>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</si>
  <si>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</si>
  <si>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</si>
  <si>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</si>
  <si>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</si>
  <si>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</si>
  <si>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</si>
  <si>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</si>
  <si>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</si>
  <si>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</si>
  <si>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</si>
  <si>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</si>
  <si>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</si>
  <si>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</si>
  <si>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</si>
  <si>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</si>
  <si>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</si>
  <si>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</si>
  <si>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</si>
  <si>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</si>
  <si>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</si>
  <si>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</si>
  <si>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</si>
  <si>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</si>
  <si>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</si>
  <si>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</si>
  <si>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</si>
  <si>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</si>
  <si>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</si>
  <si>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</si>
  <si>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</si>
  <si>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</si>
  <si>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</si>
  <si>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</si>
  <si>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</si>
  <si>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</si>
  <si>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</si>
  <si>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</si>
  <si>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</si>
  <si>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</si>
  <si>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</si>
  <si>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</si>
  <si>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</si>
  <si>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</si>
  <si>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</si>
  <si>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</si>
  <si>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</si>
  <si>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</si>
  <si>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</si>
  <si>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</si>
  <si>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</si>
  <si>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</si>
  <si>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</si>
  <si>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</si>
  <si>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</si>
  <si>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</si>
  <si>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</si>
  <si>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</si>
  <si>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</si>
  <si>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</si>
  <si>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</si>
  <si>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</si>
  <si>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</si>
  <si>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</si>
  <si>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</si>
  <si>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</si>
  <si>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</si>
  <si>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</si>
  <si>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</si>
  <si>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</si>
  <si>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</si>
  <si>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</si>
  <si>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</si>
  <si>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</si>
  <si>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</si>
  <si>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</si>
  <si>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</si>
  <si>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</si>
  <si>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</si>
  <si>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</si>
  <si>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</si>
  <si>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</si>
  <si>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</si>
  <si>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</si>
  <si>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</si>
  <si>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</si>
  <si>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</si>
  <si>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</si>
  <si>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</si>
  <si>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</si>
  <si>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</si>
  <si>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</si>
  <si>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</si>
  <si>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</si>
  <si>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</si>
  <si>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</si>
  <si>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</si>
  <si>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</si>
  <si>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</si>
  <si>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</si>
  <si>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</si>
  <si>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</si>
  <si>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</si>
  <si>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</si>
  <si>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</si>
  <si>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</si>
  <si>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</si>
  <si>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</si>
  <si>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</si>
  <si>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</si>
  <si>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</si>
  <si>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</si>
  <si>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</si>
  <si>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</si>
  <si>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</si>
  <si>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</si>
  <si>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</si>
  <si>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</si>
  <si>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</si>
  <si>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</si>
  <si>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</si>
  <si>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</si>
  <si>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</si>
  <si>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</si>
  <si>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</si>
  <si>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</si>
  <si>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</si>
  <si>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</si>
  <si>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</si>
  <si>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</si>
  <si>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04/13/2023</t>
  </si>
  <si>
    <t>04/12/2023</t>
  </si>
  <si>
    <t>04/11/2023</t>
  </si>
  <si>
    <t>04/10/2023</t>
  </si>
  <si>
    <t>04/06/2023</t>
  </si>
  <si>
    <t>04/05/2023</t>
  </si>
  <si>
    <t>04/03/2023</t>
  </si>
  <si>
    <t>03/31/2023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</si>
  <si>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</si>
  <si>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</si>
  <si>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</si>
  <si>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</si>
  <si>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</si>
  <si>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</si>
  <si>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</si>
  <si>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</si>
  <si>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</si>
  <si>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</si>
  <si>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</si>
  <si>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</si>
  <si>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</si>
  <si>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</si>
  <si>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</si>
  <si>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</si>
  <si>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</si>
  <si>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</si>
  <si>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</si>
  <si>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</si>
  <si>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</si>
  <si>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</si>
  <si>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</si>
  <si>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</si>
  <si>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</si>
  <si>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</si>
  <si>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</si>
  <si>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Return</t>
  </si>
  <si>
    <t>Average</t>
  </si>
  <si>
    <t>TVEL</t>
  </si>
  <si>
    <t>ADAN</t>
  </si>
  <si>
    <t>INFY</t>
  </si>
  <si>
    <t>SBI</t>
  </si>
  <si>
    <t>ICBK</t>
  </si>
  <si>
    <t>ITC</t>
  </si>
  <si>
    <t>YESB</t>
  </si>
  <si>
    <t>ZOMT</t>
  </si>
  <si>
    <t>RYMD</t>
  </si>
  <si>
    <t>VODA</t>
  </si>
  <si>
    <t>RETURNS</t>
  </si>
  <si>
    <t>DATE</t>
  </si>
  <si>
    <t>1. TVEL</t>
  </si>
  <si>
    <t>2. ADAN</t>
  </si>
  <si>
    <t>3. INFY</t>
  </si>
  <si>
    <t>4. SBI</t>
  </si>
  <si>
    <t>5. ICBK</t>
  </si>
  <si>
    <t>6. ITC</t>
  </si>
  <si>
    <t>7. YESB</t>
  </si>
  <si>
    <t>8. ZOMT</t>
  </si>
  <si>
    <t>9. RYMD</t>
  </si>
  <si>
    <t>10. VODA</t>
  </si>
  <si>
    <t>ANALYSIS</t>
  </si>
  <si>
    <t>EXPECTED RETURN</t>
  </si>
  <si>
    <t>VARIANCE</t>
  </si>
  <si>
    <t>STD DEV</t>
  </si>
  <si>
    <t>COVARIANCE MATRIX</t>
  </si>
  <si>
    <t>u</t>
  </si>
  <si>
    <t>MARKET PORTFOLIO</t>
  </si>
  <si>
    <t>weights</t>
  </si>
  <si>
    <t>Market return</t>
  </si>
  <si>
    <t>Market std dev</t>
  </si>
  <si>
    <t>return</t>
  </si>
  <si>
    <t>variance</t>
  </si>
  <si>
    <t>std dev</t>
  </si>
  <si>
    <t>Risk Free</t>
  </si>
  <si>
    <t>Cov matrix inv</t>
  </si>
  <si>
    <t>Market Return</t>
  </si>
  <si>
    <t>BETAS OF ASSET</t>
  </si>
  <si>
    <t>Choosing 3 assets:</t>
  </si>
  <si>
    <t>Beta</t>
  </si>
  <si>
    <t>Market</t>
  </si>
  <si>
    <t>COV</t>
  </si>
  <si>
    <t>EXPECTED RETURN USING CAPM FORMULA</t>
  </si>
  <si>
    <t>MIN RISK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</si>
</sst>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%"/>
    <numFmt numFmtId="166" formatCode="0.00000%"/>
    <numFmt numFmtId="167" formatCode="0.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49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165" fontId="0" fillId="0" borderId="0" xfId="1" applyNumberFormat="1" applyFont="1"/>
    <xf numFmtId="9" fontId="0" fillId="0" borderId="0" xfId="1" applyFont="1"/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2"/>
    <xf numFmtId="0" fontId="0" fillId="6" borderId="3" xfId="0" applyFill="1" applyBorder="1"/>
    <xf numFmtId="0" fontId="0" fillId="6" borderId="4" xfId="0" applyFill="1" applyBorder="1"/>
    <xf numFmtId="164" fontId="0" fillId="7" borderId="3" xfId="0" applyNumberFormat="1" applyFill="1" applyBorder="1"/>
    <xf numFmtId="0" fontId="0" fillId="7" borderId="3" xfId="0" applyFill="1" applyBorder="1"/>
    <xf numFmtId="0" fontId="0" fillId="8" borderId="3" xfId="0" applyFill="1" applyBorder="1"/>
    <xf numFmtId="0" fontId="2" fillId="8" borderId="3" xfId="0" applyFont="1" applyFill="1" applyBorder="1" applyAlignment="1">
      <alignment horizontal="center"/>
    </xf>
    <xf numFmtId="0" fontId="0" fillId="10" borderId="7" xfId="0" applyFill="1" applyBorder="1"/>
    <xf numFmtId="0" fontId="0" fillId="10" borderId="5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0" xfId="0" applyFill="1"/>
    <xf numFmtId="0" fontId="0" fillId="10" borderId="10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10" borderId="12" xfId="0" applyFill="1" applyBorder="1"/>
    <xf numFmtId="9" fontId="0" fillId="11" borderId="0" xfId="0" applyNumberFormat="1" applyFill="1"/>
    <xf numFmtId="9" fontId="0" fillId="12" borderId="3" xfId="1" applyFont="1" applyFill="1" applyBorder="1"/>
    <xf numFmtId="0" fontId="0" fillId="11" borderId="3" xfId="0" applyFill="1" applyBorder="1"/>
    <xf numFmtId="9" fontId="0" fillId="4" borderId="0" xfId="0" applyNumberFormat="1" applyFill="1"/>
    <xf numFmtId="166" fontId="0" fillId="4" borderId="15" xfId="0" applyNumberFormat="1" applyFill="1" applyBorder="1"/>
    <xf numFmtId="0" fontId="0" fillId="4" borderId="3" xfId="0" applyFill="1" applyBorder="1"/>
    <xf numFmtId="9" fontId="0" fillId="4" borderId="3" xfId="0" applyNumberFormat="1" applyFill="1" applyBorder="1"/>
    <xf numFmtId="0" fontId="1" fillId="3" borderId="3" xfId="3" applyBorder="1"/>
    <xf numFmtId="0" fontId="1" fillId="2" borderId="3" xfId="3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4">
    <cellStyle name="20% - Accent2" xfId="3" builtinId="34"/>
    <cellStyle name="Explanatory Text" xfId="2" builtinId="53"/>
    <cellStyle name="Normal" xfId="0" builtinId="0"/>
    <cellStyle name="Percent" xfId="1" builtinId="5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25400</xdr:rowOff>
    </xdr:from>
    <xdr:to>
      <xdr:col>13</xdr:col>
      <xdr:colOff>12700</xdr:colOff>
      <xdr:row>11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0D2F56-48E4-4228-8B2B-9657FDF6A13F}"/>
            </a:ext>
          </a:extLst>
        </xdr:cNvPr>
        <xdr:cNvSpPr txBox="1"/>
      </xdr:nvSpPr>
      <xdr:spPr>
        <a:xfrm>
          <a:off x="3467100" y="1143000"/>
          <a:ext cx="51054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Collected</a:t>
          </a:r>
          <a:r>
            <a:rPr lang="en-IN" sz="13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data of 10 stocks of past 1 year and using the below formula for calculating per day return of each stocks in 'Return' Column.</a:t>
          </a:r>
          <a:endParaRPr lang="en-IN" sz="13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3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Expected Return (Mean) is calculated at the end of the column for each Stocks.</a:t>
          </a:r>
          <a:endParaRPr lang="en-IN" sz="13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3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Dates are in DESCNDING order.</a:t>
          </a:r>
          <a:endParaRPr lang="en-IN" sz="13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IN" sz="1100"/>
        </a:p>
      </xdr:txBody>
    </xdr:sp>
    <xdr:clientData/>
  </xdr:twoCellAnchor>
  <xdr:twoCellAnchor editAs="oneCell">
    <xdr:from>
      <xdr:col>5</xdr:col>
      <xdr:colOff>196850</xdr:colOff>
      <xdr:row>13</xdr:row>
      <xdr:rowOff>38100</xdr:rowOff>
    </xdr:from>
    <xdr:to>
      <xdr:col>12</xdr:col>
      <xdr:colOff>210269</xdr:colOff>
      <xdr:row>16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851523-0BAE-4CA6-B7D2-38005AD17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3950" y="2444750"/>
          <a:ext cx="4496519" cy="685800"/>
        </a:xfrm>
        <a:prstGeom prst="rect">
          <a:avLst/>
        </a:prstGeom>
      </xdr:spPr>
    </xdr:pic>
    <xdr:clientData/>
  </xdr:twoCellAnchor>
  <xdr:twoCellAnchor>
    <xdr:from>
      <xdr:col>8</xdr:col>
      <xdr:colOff>577850</xdr:colOff>
      <xdr:row>1</xdr:row>
      <xdr:rowOff>6350</xdr:rowOff>
    </xdr:from>
    <xdr:to>
      <xdr:col>14</xdr:col>
      <xdr:colOff>273050</xdr:colOff>
      <xdr:row>4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C38854-26D8-404D-B5C6-8E4E77F38B38}"/>
            </a:ext>
          </a:extLst>
        </xdr:cNvPr>
        <xdr:cNvSpPr txBox="1"/>
      </xdr:nvSpPr>
      <xdr:spPr>
        <a:xfrm>
          <a:off x="6089650" y="196850"/>
          <a:ext cx="3352800" cy="71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Market return column and covariance between them is calculated because it will be needed in analysis in futur</a:t>
          </a:r>
          <a:r>
            <a:rPr lang="en-IN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r>
            <a:rPr lang="en-IN" sz="1100" baseline="0"/>
            <a:t>.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13252</xdr:colOff>
      <xdr:row>5</xdr:row>
      <xdr:rowOff>164548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519361-C848-4E90-B58F-505AA3949887}"/>
            </a:ext>
          </a:extLst>
        </xdr:cNvPr>
        <xdr:cNvSpPr txBox="1"/>
      </xdr:nvSpPr>
      <xdr:spPr>
        <a:xfrm>
          <a:off x="7702826" y="364435"/>
          <a:ext cx="36576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Return Column of every stocks is copied here to make the analysis easy</a:t>
          </a:r>
          <a:r>
            <a:rPr lang="en-IN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which is done in next sheet named 'ANALYSIS'</a:t>
          </a:r>
          <a:endParaRPr lang="en-IN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25</xdr:row>
      <xdr:rowOff>88900</xdr:rowOff>
    </xdr:from>
    <xdr:to>
      <xdr:col>7</xdr:col>
      <xdr:colOff>777315</xdr:colOff>
      <xdr:row>29</xdr:row>
      <xdr:rowOff>105708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A18EE7-4AE9-4870-93BA-0AA6AA59A89D}"/>
            </a:ext>
          </a:extLst>
        </xdr:cNvPr>
        <xdr:cNvSpPr txBox="1"/>
      </xdr:nvSpPr>
      <xdr:spPr>
        <a:xfrm>
          <a:off x="3143250" y="4692650"/>
          <a:ext cx="2923615" cy="753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To calculate</a:t>
          </a:r>
          <a:r>
            <a:rPr lang="en-IN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Return and Variance:</a:t>
          </a:r>
          <a:endParaRPr lang="en-IN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533400</xdr:colOff>
      <xdr:row>26</xdr:row>
      <xdr:rowOff>120649</xdr:rowOff>
    </xdr:from>
    <xdr:to>
      <xdr:col>5</xdr:col>
      <xdr:colOff>584199</xdr:colOff>
      <xdr:row>29</xdr:row>
      <xdr:rowOff>41236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CD2C0-0A7E-4E4F-9498-D20B5E8A6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2950" y="4908549"/>
          <a:ext cx="939799" cy="473037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209551</xdr:colOff>
      <xdr:row>26</xdr:row>
      <xdr:rowOff>158750</xdr:rowOff>
    </xdr:from>
    <xdr:to>
      <xdr:col>7</xdr:col>
      <xdr:colOff>292100</xdr:colOff>
      <xdr:row>29</xdr:row>
      <xdr:rowOff>89531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C4F047-AD7E-47B7-8997-88080A41C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3601" y="4946650"/>
          <a:ext cx="908049" cy="483231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37</xdr:row>
      <xdr:rowOff>12700</xdr:rowOff>
    </xdr:from>
    <xdr:to>
      <xdr:col>9</xdr:col>
      <xdr:colOff>812800</xdr:colOff>
      <xdr:row>43</xdr:row>
      <xdr:rowOff>6350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C84E1CD-E04E-4B7B-A7AD-A8F3B7DE8008}"/>
                </a:ext>
              </a:extLst>
            </xdr:cNvPr>
            <xdr:cNvSpPr txBox="1"/>
          </xdr:nvSpPr>
          <xdr:spPr>
            <a:xfrm>
              <a:off x="1238250" y="6826250"/>
              <a:ext cx="6515100" cy="1098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300">
                  <a:latin typeface="Times New Roman" panose="02020603050405020304" pitchFamily="18" charset="0"/>
                  <a:cs typeface="Times New Roman" panose="02020603050405020304" pitchFamily="18" charset="0"/>
                </a:rPr>
                <a:t>To</a:t>
              </a:r>
              <a:r>
                <a:rPr lang="en-IN" sz="13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calculate the market portfolio, we have used the following formula: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300" b="0" i="1">
                        <a:latin typeface="Cambria Math" panose="02040503050406030204" pitchFamily="18" charset="0"/>
                        <a:cs typeface="Times New Roman" panose="02020603050405020304" pitchFamily="18" charset="0"/>
                      </a:rPr>
                      <m:t>𝑤</m:t>
                    </m:r>
                    <m:r>
                      <a:rPr lang="en-US" sz="1300" b="0" i="1">
                        <a:latin typeface="Cambria Math" panose="02040503050406030204" pitchFamily="18" charset="0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en-US" sz="13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3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</m:ctrlPr>
                          </m:dPr>
                          <m:e>
                            <m:r>
                              <a:rPr lang="en-US" sz="13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𝑚</m:t>
                            </m:r>
                            <m:r>
                              <a:rPr lang="en-US" sz="13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 −</m:t>
                            </m:r>
                            <m:sSub>
                              <m:sSubPr>
                                <m:ctrlPr>
                                  <a:rPr lang="en-US" sz="1300" b="0" i="1">
                                    <a:latin typeface="Cambria Math" panose="020405030504060302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300" b="0" i="1">
                                    <a:latin typeface="Cambria Math" panose="02040503050406030204" pitchFamily="18" charset="0"/>
                                    <a:cs typeface="Times New Roman" panose="020206030504050203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US" sz="1300" b="0" i="1">
                                    <a:latin typeface="Cambria Math" panose="02040503050406030204" pitchFamily="18" charset="0"/>
                                    <a:cs typeface="Times New Roman" panose="02020603050405020304" pitchFamily="18" charset="0"/>
                                  </a:rPr>
                                  <m:t>𝑓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lang="en-US" sz="13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</m:ctrlPr>
                          </m:sSupPr>
                          <m:e>
                            <m:r>
                              <a:rPr lang="en-US" sz="13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3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−1</m:t>
                            </m:r>
                          </m:sup>
                        </m:sSup>
                      </m:num>
                      <m:den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300" b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IN" sz="1300">
                  <a:latin typeface="Times New Roman" panose="02020603050405020304" pitchFamily="18" charset="0"/>
                  <a:cs typeface="Times New Roman" panose="02020603050405020304" pitchFamily="18" charset="0"/>
                </a:rPr>
                <a:t>where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sub>
                  </m:sSub>
                </m:oMath>
              </a14:m>
              <a:r>
                <a:rPr lang="en-IN" sz="1300">
                  <a:latin typeface="Times New Roman" panose="02020603050405020304" pitchFamily="18" charset="0"/>
                  <a:cs typeface="Times New Roman" panose="02020603050405020304" pitchFamily="18" charset="0"/>
                </a:rPr>
                <a:t> is risk-free</a:t>
              </a:r>
              <a:r>
                <a:rPr lang="en-IN" sz="13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rate</a:t>
              </a:r>
              <a:endParaRPr lang="en-IN" sz="13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C84E1CD-E04E-4B7B-A7AD-A8F3B7DE8008}"/>
                </a:ext>
              </a:extLst>
            </xdr:cNvPr>
            <xdr:cNvSpPr txBox="1"/>
          </xdr:nvSpPr>
          <xdr:spPr>
            <a:xfrm>
              <a:off x="1238250" y="6826250"/>
              <a:ext cx="6515100" cy="1098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300">
                  <a:latin typeface="Times New Roman" panose="02020603050405020304" pitchFamily="18" charset="0"/>
                  <a:cs typeface="Times New Roman" panose="02020603050405020304" pitchFamily="18" charset="0"/>
                </a:rPr>
                <a:t>To</a:t>
              </a:r>
              <a:r>
                <a:rPr lang="en-IN" sz="13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calculate the market portfolio, we have used the following formula:</a:t>
              </a:r>
            </a:p>
            <a:p>
              <a:r>
                <a:rPr lang="en-US" sz="13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𝑤=((𝑚 −𝑅_𝑓 ) 𝐶^(−1))/(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(𝑚 −𝑅_𝑓 ) 𝐶^(−1)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𝑢^𝑇</a:t>
              </a:r>
              <a:r>
                <a:rPr lang="en-US" sz="13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300" b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IN" sz="1300">
                  <a:latin typeface="Times New Roman" panose="02020603050405020304" pitchFamily="18" charset="0"/>
                  <a:cs typeface="Times New Roman" panose="02020603050405020304" pitchFamily="18" charset="0"/>
                </a:rPr>
                <a:t>where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𝑅_𝑓</a:t>
              </a:r>
              <a:r>
                <a:rPr lang="en-IN" sz="1300">
                  <a:latin typeface="Times New Roman" panose="02020603050405020304" pitchFamily="18" charset="0"/>
                  <a:cs typeface="Times New Roman" panose="02020603050405020304" pitchFamily="18" charset="0"/>
                </a:rPr>
                <a:t> is risk-free</a:t>
              </a:r>
              <a:r>
                <a:rPr lang="en-IN" sz="13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rate</a:t>
              </a:r>
              <a:endParaRPr lang="en-IN" sz="13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25400</xdr:colOff>
      <xdr:row>26</xdr:row>
      <xdr:rowOff>0</xdr:rowOff>
    </xdr:from>
    <xdr:to>
      <xdr:col>11</xdr:col>
      <xdr:colOff>38100</xdr:colOff>
      <xdr:row>29</xdr:row>
      <xdr:rowOff>63500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E1972D6-3248-4C46-B8B5-07F4F5B0B08B}"/>
            </a:ext>
          </a:extLst>
        </xdr:cNvPr>
        <xdr:cNvSpPr txBox="1"/>
      </xdr:nvSpPr>
      <xdr:spPr>
        <a:xfrm>
          <a:off x="6140450" y="4787900"/>
          <a:ext cx="2489200" cy="61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 editAs="oneCell">
    <xdr:from>
      <xdr:col>8</xdr:col>
      <xdr:colOff>190500</xdr:colOff>
      <xdr:row>27</xdr:row>
      <xdr:rowOff>107950</xdr:rowOff>
    </xdr:from>
    <xdr:to>
      <xdr:col>10</xdr:col>
      <xdr:colOff>217021</xdr:colOff>
      <xdr:row>29</xdr:row>
      <xdr:rowOff>14002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2750B6-AFF9-4369-9284-BF87B950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05550" y="5080000"/>
          <a:ext cx="1677521" cy="274352"/>
        </a:xfrm>
        <a:prstGeom prst="rect">
          <a:avLst/>
        </a:prstGeom>
      </xdr:spPr>
    </xdr:pic>
    <xdr:clientData/>
  </xdr:twoCellAnchor>
  <xdr:twoCellAnchor editAs="oneCell">
    <xdr:from>
      <xdr:col>8</xdr:col>
      <xdr:colOff>165099</xdr:colOff>
      <xdr:row>26</xdr:row>
      <xdr:rowOff>19050</xdr:rowOff>
    </xdr:from>
    <xdr:to>
      <xdr:col>9</xdr:col>
      <xdr:colOff>664434</xdr:colOff>
      <xdr:row>27</xdr:row>
      <xdr:rowOff>120649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F25D605-3D30-4470-93B6-467243492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0149" y="4806950"/>
          <a:ext cx="1324835" cy="285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149087</xdr:rowOff>
    </xdr:from>
    <xdr:to>
      <xdr:col>7</xdr:col>
      <xdr:colOff>0</xdr:colOff>
      <xdr:row>17</xdr:row>
      <xdr:rowOff>176695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7B41EC-1D9B-4FC7-BEC3-7A9B69235AA2}"/>
            </a:ext>
          </a:extLst>
        </xdr:cNvPr>
        <xdr:cNvSpPr txBox="1"/>
      </xdr:nvSpPr>
      <xdr:spPr>
        <a:xfrm>
          <a:off x="2241826" y="2153478"/>
          <a:ext cx="2429565" cy="1120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Using</a:t>
          </a:r>
          <a:r>
            <a:rPr lang="en-IN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market portfolio, we have calculated market return per day to calculate covariances between returns of each asset and market.</a:t>
          </a:r>
        </a:p>
        <a:p>
          <a:endParaRPr lang="en-IN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0</xdr:colOff>
      <xdr:row>11</xdr:row>
      <xdr:rowOff>149087</xdr:rowOff>
    </xdr:from>
    <xdr:to>
      <xdr:col>4</xdr:col>
      <xdr:colOff>332408</xdr:colOff>
      <xdr:row>13</xdr:row>
      <xdr:rowOff>27609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E06E87-2B3F-470E-AE3F-4571645922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8639"/>
        <a:stretch/>
      </xdr:blipFill>
      <xdr:spPr>
        <a:xfrm>
          <a:off x="2241826" y="2153478"/>
          <a:ext cx="939799" cy="242957"/>
        </a:xfrm>
        <a:prstGeom prst="rect">
          <a:avLst/>
        </a:prstGeom>
      </xdr:spPr>
    </xdr:pic>
    <xdr:clientData/>
  </xdr:twoCellAnchor>
  <xdr:twoCellAnchor>
    <xdr:from>
      <xdr:col>14</xdr:col>
      <xdr:colOff>193261</xdr:colOff>
      <xdr:row>1</xdr:row>
      <xdr:rowOff>5523</xdr:rowOff>
    </xdr:from>
    <xdr:to>
      <xdr:col>20</xdr:col>
      <xdr:colOff>27608</xdr:colOff>
      <xdr:row>6</xdr:row>
      <xdr:rowOff>16566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E9F2F4F-3B27-4D4B-9FCB-013CDA31C3A6}"/>
                </a:ext>
              </a:extLst>
            </xdr:cNvPr>
            <xdr:cNvSpPr txBox="1"/>
          </xdr:nvSpPr>
          <xdr:spPr>
            <a:xfrm>
              <a:off x="9116391" y="187740"/>
              <a:ext cx="3478695" cy="9221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Beta of an asset i is calculated as: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𝛽</m:t>
                      </m:r>
                    </m:e>
                    <m:sub>
                      <m:r>
                        <a:rPr lang="en-US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𝑖𝑀</m:t>
                      </m:r>
                    </m:sub>
                  </m:sSub>
                </m:oMath>
              </a14:m>
              <a:r>
                <a:rPr lang="en-US" sz="1200" b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𝜎</m:t>
                          </m:r>
                        </m:e>
                        <m:sub>
                          <m: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𝑖𝑀</m:t>
                          </m:r>
                        </m:sub>
                      </m:sSub>
                    </m:num>
                    <m:den>
                      <m:sSubSup>
                        <m:sSubSupPr>
                          <m:ctrlP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𝜎</m:t>
                          </m:r>
                        </m:e>
                        <m:sub>
                          <m: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𝑀</m:t>
                          </m:r>
                        </m:sub>
                        <m:sup>
                          <m: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bSup>
                    </m:den>
                  </m:f>
                  <m:r>
                    <a:rPr lang="en-US" sz="12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US" sz="1200" b="0" i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COV</m:t>
                      </m:r>
                      <m:d>
                        <m:dPr>
                          <m:ctrlP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sz="12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2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en-US" sz="12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𝑚</m:t>
                              </m:r>
                            </m:sub>
                          </m:sSub>
                          <m:r>
                            <a:rPr lang="en-US" sz="12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,</m:t>
                          </m:r>
                          <m:sSub>
                            <m:sSubPr>
                              <m:ctrlPr>
                                <a:rPr lang="en-US" sz="12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2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en-US" sz="12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e>
                      </m:d>
                    </m:num>
                    <m:den>
                      <m:sSubSup>
                        <m:sSubSupPr>
                          <m:ctrlP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𝜎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𝑀</m:t>
                          </m:r>
                        </m:sub>
                        <m:sup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bSup>
                    </m:den>
                  </m:f>
                </m:oMath>
              </a14:m>
              <a:endParaRPr lang="en-US" sz="1200" b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+mn-cs"/>
              </a:endParaRPr>
            </a:p>
            <a:p>
              <a:r>
                <a:rPr lang="en-I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Covariances</a:t>
              </a:r>
              <a:r>
                <a:rPr lang="en-IN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is calculated in sheets of particular asset</a:t>
              </a:r>
              <a:endParaRPr lang="en-IN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E9F2F4F-3B27-4D4B-9FCB-013CDA31C3A6}"/>
                </a:ext>
              </a:extLst>
            </xdr:cNvPr>
            <xdr:cNvSpPr txBox="1"/>
          </xdr:nvSpPr>
          <xdr:spPr>
            <a:xfrm>
              <a:off x="9116391" y="187740"/>
              <a:ext cx="3478695" cy="9221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Beta of an asset i is calculated as:</a:t>
              </a:r>
            </a:p>
            <a:p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𝛽_𝑖𝑀</a:t>
              </a:r>
              <a:r>
                <a:rPr lang="en-US" sz="1200" b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= 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𝜎_𝑖𝑀/(𝜎_𝑀^2 )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=COV(𝑅_𝑚,𝑅_𝑖 )/(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𝜎_𝑀^2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200" b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+mn-cs"/>
              </a:endParaRPr>
            </a:p>
            <a:p>
              <a:r>
                <a:rPr lang="en-I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Covariances</a:t>
              </a:r>
              <a:r>
                <a:rPr lang="en-IN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is calculated in sheets of particular asset</a:t>
              </a:r>
              <a:endParaRPr lang="en-IN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11043</xdr:colOff>
      <xdr:row>12</xdr:row>
      <xdr:rowOff>11043</xdr:rowOff>
    </xdr:from>
    <xdr:to>
      <xdr:col>13</xdr:col>
      <xdr:colOff>441739</xdr:colOff>
      <xdr:row>16</xdr:row>
      <xdr:rowOff>55217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7213D5-B847-4427-A346-1352F1CEFC8C}"/>
                </a:ext>
              </a:extLst>
            </xdr:cNvPr>
            <xdr:cNvSpPr txBox="1"/>
          </xdr:nvSpPr>
          <xdr:spPr>
            <a:xfrm>
              <a:off x="5289826" y="2197652"/>
              <a:ext cx="3467652" cy="77304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/>
                <a:t>Using the CAPM</a:t>
              </a:r>
              <a:r>
                <a:rPr lang="en-IN" sz="1100" baseline="0"/>
                <a:t> formula, expected return will be:</a:t>
              </a:r>
            </a:p>
            <a:p>
              <a:endParaRPr lang="en-IN" sz="1100" baseline="0"/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I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sub>
                  </m:sSub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sub>
                  </m:sSub>
                </m:oMath>
              </a14:m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𝜷</m:t>
                      </m:r>
                    </m:e>
                    <m:sub>
                      <m:r>
                        <a:rPr lang="en-IN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𝒗</m:t>
                      </m:r>
                    </m:sub>
                  </m:sSub>
                  <m:r>
                    <a:rPr lang="en-US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I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</m:t>
                      </m:r>
                    </m:sub>
                  </m:sSub>
                  <m:r>
                    <a:rPr lang="en-US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𝒓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𝒇</m:t>
                      </m:r>
                    </m:sub>
                  </m:sSub>
                  <m:r>
                    <a:rPr lang="en-US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en-IN">
                <a:effectLst/>
              </a:endParaRPr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7213D5-B847-4427-A346-1352F1CEFC8C}"/>
                </a:ext>
              </a:extLst>
            </xdr:cNvPr>
            <xdr:cNvSpPr txBox="1"/>
          </xdr:nvSpPr>
          <xdr:spPr>
            <a:xfrm>
              <a:off x="5289826" y="2197652"/>
              <a:ext cx="3467652" cy="77304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/>
                <a:t>Using the CAPM</a:t>
              </a:r>
              <a:r>
                <a:rPr lang="en-IN" sz="1100" baseline="0"/>
                <a:t> formula, expected return will be:</a:t>
              </a:r>
            </a:p>
            <a:p>
              <a:endParaRPr lang="en-IN" sz="1100" baseline="0"/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𝜇_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𝑣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=𝑟_𝑓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𝜷_</a:t>
              </a:r>
              <a:r>
                <a:rPr lang="en-IN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𝒗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𝜇_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−𝒓_𝒇)</a:t>
              </a:r>
              <a:endParaRPr lang="en-IN">
                <a:effectLst/>
              </a:endParaRPr>
            </a:p>
            <a:p>
              <a:endParaRPr lang="en-IN" sz="11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19050</xdr:colOff>
      <xdr:row>7</xdr:row>
      <xdr:rowOff>6350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B3C70AC-FE92-4747-888B-024A8102CCB8}"/>
                </a:ext>
              </a:extLst>
            </xdr:cNvPr>
            <xdr:cNvSpPr txBox="1"/>
          </xdr:nvSpPr>
          <xdr:spPr>
            <a:xfrm>
              <a:off x="3657600" y="184150"/>
              <a:ext cx="3676650" cy="1111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Equation of SML using</a:t>
              </a:r>
              <a:r>
                <a:rPr lang="en-IN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our data is: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I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sub>
                  </m:sSub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𝑓</m:t>
                      </m:r>
                    </m:sub>
                  </m:sSub>
                </m:oMath>
              </a14:m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𝜷</m:t>
                      </m:r>
                    </m:e>
                    <m:sub>
                      <m:r>
                        <a:rPr lang="en-IN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𝒗</m:t>
                      </m:r>
                    </m:sub>
                  </m:sSub>
                  <m:r>
                    <a:rPr lang="en-US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IN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</m:t>
                      </m:r>
                    </m:sub>
                  </m:sSub>
                  <m:r>
                    <a:rPr lang="en-US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𝒓</m:t>
                      </m:r>
                    </m:e>
                    <m:sub>
                      <m:r>
                        <a:rPr 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𝒇</m:t>
                      </m:r>
                    </m:sub>
                  </m:sSub>
                  <m:r>
                    <a:rPr lang="en-US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en-IN" sz="1200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N" sz="1200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2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which will satisfy</a:t>
              </a:r>
              <a:r>
                <a:rPr lang="en-IN" sz="1200" baseline="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 all these points.</a:t>
              </a:r>
              <a:endParaRPr lang="en-IN" sz="12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en-IN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en-IN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B3C70AC-FE92-4747-888B-024A8102CCB8}"/>
                </a:ext>
              </a:extLst>
            </xdr:cNvPr>
            <xdr:cNvSpPr txBox="1"/>
          </xdr:nvSpPr>
          <xdr:spPr>
            <a:xfrm>
              <a:off x="3657600" y="184150"/>
              <a:ext cx="3676650" cy="1111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Equation of SML using</a:t>
              </a:r>
              <a:r>
                <a:rPr lang="en-IN" sz="12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our data is: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𝜇_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𝑣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=𝑟_𝑓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𝜷_</a:t>
              </a:r>
              <a:r>
                <a:rPr lang="en-IN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𝒗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𝜇_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−𝒓_𝒇)</a:t>
              </a:r>
              <a:endParaRPr lang="en-IN" sz="1200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N" sz="1200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2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which will satisfy</a:t>
              </a:r>
              <a:r>
                <a:rPr lang="en-IN" sz="1200" baseline="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 all these points.</a:t>
              </a:r>
              <a:endParaRPr lang="en-IN" sz="12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en-IN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en-IN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6ED9F8B-764D-44C8-9580-FEC014D5C034}" autoFormatId="16" applyNumberFormats="0" applyBorderFormats="0" applyFontFormats="0" applyPatternFormats="0" applyAlignmentFormats="0" applyWidthHeightFormats="0">
  <queryTableRefresh nextId="11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95293-9032-4D29-9369-B9EF6B490703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779B0E3-43D8-4915-BBA8-C5252B0E25E4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0E899E5-BB1F-4A1D-BF7F-71A3BBE67D5D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C13AAE-3AE3-4D6E-B51A-CD86D351B507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FE2AFA-449A-4EB3-92AD-D01215D50EF6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49A2D2C-36F3-4193-9401-5AFCCF924084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7844FFE-E418-4928-8E66-E95A5CF1C146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7F0D766-8819-42C9-A5A9-9AEAE5A532D0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1EB6C52-977E-4560-8121-CF3EBB7C4529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Date" tableColumnId="1"/>
      <queryTableField id="2" name="Price" tableColumnId="2"/>
      <queryTableField id="8" dataBound="0" tableColumnId="8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21F90-C66F-4803-A5BB-82A09697DEAC}" name="TVEL_Historical_Data__2" displayName="TVEL_Historical_Data__2" ref="A2:C249" tableType="queryTable" totalsRowShown="0">
  <autoFilter ref="A2:C249" xr:uid="{6AB21F90-C66F-4803-A5BB-82A09697DEAC}">
    <filterColumn colId="0" hiddenButton="1"/>
    <filterColumn colId="1" hiddenButton="1"/>
    <filterColumn colId="2" hiddenButton="1"/>
  </autoFilter>
  <tableColumns count="3">
    <tableColumn id="1" xr3:uid="{5D0A4279-8301-432D-B1B4-46BCADE19071}" uniqueName="1" name="Date" queryTableFieldId="1"/>
    <tableColumn id="2" xr3:uid="{E4FFE100-66DD-4087-873E-BB7EB1B63FCE}" uniqueName="2" name="Price" queryTableFieldId="2"/>
    <tableColumn id="8" xr3:uid="{DC247F9B-2357-4241-934F-F667C715FB43}" uniqueName="8" name="Return" queryTableFieldId="8" dataDxfId="18">
      <calculatedColumnFormula>(B3-B4)/B3</calculatedColumnFormula>
    </tableColumn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F33346-57BF-46A5-9E2E-B296F7020700}" name="ADAN_Historical_Data__1" displayName="ADAN_Historical_Data__1" ref="A2:C249" tableType="queryTable" totalsRowShown="0">
  <autoFilter ref="A2:C249" xr:uid="{00F33346-57BF-46A5-9E2E-B296F7020700}">
    <filterColumn colId="0" hiddenButton="1"/>
    <filterColumn colId="1" hiddenButton="1"/>
    <filterColumn colId="2" hiddenButton="1"/>
  </autoFilter>
  <tableColumns count="3">
    <tableColumn id="1" xr3:uid="{2402F858-3402-4676-A23B-8E539386F557}" uniqueName="1" name="Date" queryTableFieldId="1" dataDxfId="17"/>
    <tableColumn id="2" xr3:uid="{FC2428AC-1540-4B80-A23F-660F2576AC20}" uniqueName="2" name="Price" queryTableFieldId="2"/>
    <tableColumn id="8" xr3:uid="{1BE1C438-A0BB-4B69-95B8-90720437D489}" uniqueName="8" name="Return" queryTableFieldId="8" dataDxfId="16">
      <calculatedColumnFormula>(B3-B4)/B3</calculatedColumnFormula>
    </tableColumn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E2F5E-7B23-45BA-AE27-62740AC0E3E5}" name="INFY_Historical_Data__1" displayName="INFY_Historical_Data__1" ref="A2:C249" tableType="queryTable" totalsRowShown="0">
  <autoFilter ref="A2:C249" xr:uid="{8C9E2F5E-7B23-45BA-AE27-62740AC0E3E5}">
    <filterColumn colId="0" hiddenButton="1"/>
    <filterColumn colId="1" hiddenButton="1"/>
    <filterColumn colId="2" hiddenButton="1"/>
  </autoFilter>
  <tableColumns count="3">
    <tableColumn id="1" xr3:uid="{C2465257-6F22-41CD-B9FC-E7D041887311}" uniqueName="1" name="Date" queryTableFieldId="1" dataDxfId="15"/>
    <tableColumn id="2" xr3:uid="{B52AD091-B542-4434-9D9F-53841CA9A679}" uniqueName="2" name="Price" queryTableFieldId="2"/>
    <tableColumn id="8" xr3:uid="{C2353831-A5F5-413B-8D55-444FE3D58414}" uniqueName="8" name="Return" queryTableFieldId="8" dataDxfId="14">
      <calculatedColumnFormula>(B3-B4)/B3</calculatedColumnFormula>
    </tableColumn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D0CCA-0B3E-4AEA-8587-29FE6119791B}" name="SBI_Historical_Data__2" displayName="SBI_Historical_Data__2" ref="A2:C250" tableType="queryTable" totalsRowCount="1">
  <autoFilter ref="A2:C249" xr:uid="{832D0CCA-0B3E-4AEA-8587-29FE6119791B}">
    <filterColumn colId="0" hiddenButton="1"/>
    <filterColumn colId="1" hiddenButton="1"/>
    <filterColumn colId="2" hiddenButton="1"/>
  </autoFilter>
  <tableColumns count="3">
    <tableColumn id="1" xr3:uid="{1DB41802-2B4A-4000-BAC2-97D592CE3FCE}" uniqueName="1" name="Date" queryTableFieldId="1" dataDxfId="13"/>
    <tableColumn id="2" xr3:uid="{34935C50-EDC3-47D6-904B-C5C60D064E30}" uniqueName="2" name="Price" queryTableFieldId="2"/>
    <tableColumn id="8" xr3:uid="{1ED2C025-1675-4073-824E-344F6ED78627}" uniqueName="8" name="Return" totalsRowFunction="custom" queryTableFieldId="8" dataDxfId="12">
      <calculatedColumnFormula>(B3-B4)/B3</calculatedColumnFormula>
      <totalsRowFormula>AVERAGE(C3:C248)</totalsRowFormula>
    </tableColumn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1EF62E-49BC-48E0-A2A2-3E059B071026}" name="ICBK_Historical_Data__2" displayName="ICBK_Historical_Data__2" ref="A2:C250" tableType="queryTable" totalsRowCount="1">
  <autoFilter ref="A2:C249" xr:uid="{F31EF62E-49BC-48E0-A2A2-3E059B071026}">
    <filterColumn colId="0" hiddenButton="1"/>
    <filterColumn colId="1" hiddenButton="1"/>
    <filterColumn colId="2" hiddenButton="1"/>
  </autoFilter>
  <tableColumns count="3">
    <tableColumn id="1" xr3:uid="{7A7D91DD-1F4A-48D6-9FA6-8B3A3DA2F0F0}" uniqueName="1" name="Date" queryTableFieldId="1" dataDxfId="11"/>
    <tableColumn id="2" xr3:uid="{6D758E47-0D7B-460D-AA31-1D1ABD4D89DA}" uniqueName="2" name="Price" queryTableFieldId="2"/>
    <tableColumn id="8" xr3:uid="{0E6852F2-B604-4987-92E0-59D2E50BF788}" uniqueName="8" name="Return" totalsRowFunction="custom" queryTableFieldId="8" dataDxfId="10">
      <calculatedColumnFormula>(B3-B4)/B3</calculatedColumnFormula>
      <totalsRowFormula>AVERAGE(C3:C248)</totalsRowFormula>
    </tableColumn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699A80-A570-42F0-9228-ADD11F1D89B2}" name="ITC_Historical_Data__1" displayName="ITC_Historical_Data__1" ref="A2:C250" tableType="queryTable" totalsRowCount="1">
  <autoFilter ref="A2:C249" xr:uid="{41699A80-A570-42F0-9228-ADD11F1D89B2}">
    <filterColumn colId="0" hiddenButton="1"/>
    <filterColumn colId="1" hiddenButton="1"/>
    <filterColumn colId="2" hiddenButton="1"/>
  </autoFilter>
  <tableColumns count="3">
    <tableColumn id="1" xr3:uid="{9CFD608C-8E12-4F66-9A42-D61404B47ABD}" uniqueName="1" name="Date" queryTableFieldId="1" dataDxfId="9"/>
    <tableColumn id="2" xr3:uid="{C1AE6ACC-1C85-40B9-92EC-D25E473D3E2E}" uniqueName="2" name="Price" queryTableFieldId="2"/>
    <tableColumn id="8" xr3:uid="{FA113950-C473-4FFF-80FA-AE1E338575FB}" uniqueName="8" name="Return" totalsRowFunction="custom" queryTableFieldId="8" dataDxfId="8">
      <calculatedColumnFormula>(B3-B4)/B3</calculatedColumnFormula>
      <totalsRowFormula>AVERAGE(C3:C248)</totalsRowFormula>
    </tableColumn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B54BCA-11CB-4E51-92AF-2B156FB49C3B}" name="YESB_Historical_Data__1" displayName="YESB_Historical_Data__1" ref="A2:C250" tableType="queryTable" totalsRowCount="1">
  <autoFilter ref="A2:C249" xr:uid="{C4B54BCA-11CB-4E51-92AF-2B156FB49C3B}">
    <filterColumn colId="0" hiddenButton="1"/>
    <filterColumn colId="1" hiddenButton="1"/>
    <filterColumn colId="2" hiddenButton="1"/>
  </autoFilter>
  <tableColumns count="3">
    <tableColumn id="1" xr3:uid="{F5376376-C13F-4900-84D1-D5883BB3A020}" uniqueName="1" name="Date" queryTableFieldId="1" dataDxfId="7"/>
    <tableColumn id="2" xr3:uid="{4077B73C-1C8F-4957-B14A-4B91E9F8C47A}" uniqueName="2" name="Price" queryTableFieldId="2"/>
    <tableColumn id="8" xr3:uid="{9758E51E-A760-478A-A9FE-1D1CCE984E0F}" uniqueName="8" name="Return" totalsRowFunction="custom" queryTableFieldId="8" dataDxfId="6">
      <calculatedColumnFormula>(B3-B4)/B3</calculatedColumnFormula>
      <totalsRowFormula>AVERAGE(C3:C248)</totalsRowFormula>
    </tableColumn>
  </tableColumns>
  <tableStyleInfo name="TableStyleMedium2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4E74E2-3C15-4EC1-9C6D-3EDAC0446C97}" name="ZOMT_Historical_Data__1" displayName="ZOMT_Historical_Data__1" ref="A2:C250" tableType="queryTable" totalsRowCount="1">
  <autoFilter ref="A2:C249" xr:uid="{FE4E74E2-3C15-4EC1-9C6D-3EDAC0446C97}">
    <filterColumn colId="0" hiddenButton="1"/>
    <filterColumn colId="1" hiddenButton="1"/>
    <filterColumn colId="2" hiddenButton="1"/>
  </autoFilter>
  <tableColumns count="3">
    <tableColumn id="1" xr3:uid="{539ABEC0-FF14-40C9-8859-9297482C76F9}" uniqueName="1" name="Date" queryTableFieldId="1" dataDxfId="5"/>
    <tableColumn id="2" xr3:uid="{DB42D502-3D8A-4B36-98FC-13EFAFF41CBE}" uniqueName="2" name="Price" queryTableFieldId="2"/>
    <tableColumn id="8" xr3:uid="{731689B2-C3FC-4BAD-A7B5-E36CA39AA521}" uniqueName="8" name="Return" totalsRowFunction="custom" queryTableFieldId="8" dataDxfId="4">
      <calculatedColumnFormula>(B3-B4)/B3</calculatedColumnFormula>
      <totalsRowFormula>AVERAGE(C3:C248)</totalsRowFormula>
    </tableColumn>
  </tableColumns>
  <tableStyleInfo name="TableStyleMedium2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0A0759-5027-4191-B83C-9CC805199CD0}" name="RYMD_Historical_Data__1" displayName="RYMD_Historical_Data__1" ref="A2:C250" tableType="queryTable" totalsRowCount="1">
  <autoFilter ref="A2:C249" xr:uid="{AD0A0759-5027-4191-B83C-9CC805199CD0}">
    <filterColumn colId="0" hiddenButton="1"/>
    <filterColumn colId="1" hiddenButton="1"/>
    <filterColumn colId="2" hiddenButton="1"/>
  </autoFilter>
  <tableColumns count="3">
    <tableColumn id="1" xr3:uid="{5082EDB7-6E04-4FF5-B9B0-2C24D7D3B4F9}" uniqueName="1" name="Date" queryTableFieldId="1" dataDxfId="3"/>
    <tableColumn id="2" xr3:uid="{7FD38D0B-1902-4090-AE2F-BB4A738EB22F}" uniqueName="2" name="Price" queryTableFieldId="2"/>
    <tableColumn id="8" xr3:uid="{92692C88-70F8-4957-A755-59B15C8745EF}" uniqueName="8" name="Return" totalsRowFunction="custom" queryTableFieldId="8" dataDxfId="2">
      <calculatedColumnFormula>(B3-B4)/B3</calculatedColumnFormula>
      <totalsRowFormula>AVERAGE(C3:C248)</totalsRowFormula>
    </tableColumn>
  </tableColumns>
  <tableStyleInfo name="TableStyleMedium2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7E31E7-A785-4FB7-9D7E-34E3A299F3FE}" name="VODA_Historical_Data__2" displayName="VODA_Historical_Data__2" ref="A2:C250" tableType="queryTable" totalsRowCount="1">
  <autoFilter ref="A2:C249" xr:uid="{157E31E7-A785-4FB7-9D7E-34E3A299F3FE}">
    <filterColumn colId="0" hiddenButton="1"/>
    <filterColumn colId="1" hiddenButton="1"/>
    <filterColumn colId="2" hiddenButton="1"/>
  </autoFilter>
  <tableColumns count="3">
    <tableColumn id="1" xr3:uid="{E341489A-91BC-42FF-90F2-F8EF1A041084}" uniqueName="1" name="Date" queryTableFieldId="1" dataDxfId="1"/>
    <tableColumn id="2" xr3:uid="{E82AB6EE-E1B5-4601-9BA8-C2262A46488C}" uniqueName="2" name="Price" queryTableFieldId="2"/>
    <tableColumn id="8" xr3:uid="{97391091-5E79-4AF0-ABFA-E6B1EB4275A1}" uniqueName="8" name="Return" totalsRowFunction="custom" queryTableFieldId="8" dataDxfId="0">
      <calculatedColumnFormula>(B3-B4)/B3</calculatedColumnFormula>
      <totalsRowFormula>AVERAGE(C3:C248)</totalsRowFormula>
    </tableColumn>
  </tableColumns>
  <tableStyleInfo name="TableStyleMedium2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C03971-DB74-4B20-A5E7-2912E64580DB}" name="Table11" displayName="Table11" ref="A2:K248" totalsRowShown="0">
  <autoFilter ref="A2:K248" xr:uid="{42C03971-DB74-4B20-A5E7-2912E64580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84EE06C-5D9D-4A37-B58F-D3139C2792AC}" name="DATE">
      <calculatedColumnFormula array="1">INDEX('1. TVEL'!$A$3:$A$248, ROWS('1. TVEL'!A3:$A$248))</calculatedColumnFormula>
    </tableColumn>
    <tableColumn id="2" xr3:uid="{20CEC546-026E-4807-8447-B50A7B009542}" name="1. TVEL">
      <calculatedColumnFormula array="1">INDEX('1. TVEL'!$C$3:$C$248, ROWS('1. TVEL'!C3:$C$248))</calculatedColumnFormula>
    </tableColumn>
    <tableColumn id="3" xr3:uid="{45E32187-5F33-4BE2-A150-D4931133AC37}" name="2. ADAN">
      <calculatedColumnFormula array="1">INDEX('2. ADAN'!$C$3:$C$248, ROWS('2. ADAN'!C3:$C$248))</calculatedColumnFormula>
    </tableColumn>
    <tableColumn id="4" xr3:uid="{0E59376A-BBBD-48FE-B8CC-9D709B17CB12}" name="3. INFY">
      <calculatedColumnFormula array="1">INDEX('3. INFY'!$C$3:$C$248, ROWS('3. INFY'!C3:$C$248))</calculatedColumnFormula>
    </tableColumn>
    <tableColumn id="5" xr3:uid="{705F0148-A614-415D-AC9C-06B0846B1566}" name="4. SBI">
      <calculatedColumnFormula array="1">INDEX('4. SBI'!$C$3:$C$248, ROWS('4. SBI'!C3:$C$248))</calculatedColumnFormula>
    </tableColumn>
    <tableColumn id="6" xr3:uid="{C0C0506B-64F8-4EB0-818E-507BE021CB4A}" name="5. ICBK">
      <calculatedColumnFormula array="1">INDEX('5. ICBK'!$C$3:$C$248, ROWS('5. ICBK'!C3:$C$248))</calculatedColumnFormula>
    </tableColumn>
    <tableColumn id="7" xr3:uid="{6D3E18CB-C30B-4B35-9693-C65453B6CE58}" name="6. ITC">
      <calculatedColumnFormula array="1">INDEX('6.ITC'!$C$3:$C$248, ROWS('6.ITC'!C3:$C$248))</calculatedColumnFormula>
    </tableColumn>
    <tableColumn id="8" xr3:uid="{EBB4A98A-F10F-4C08-9507-7BB96DF0CA14}" name="7. YESB">
      <calculatedColumnFormula array="1">INDEX('7. YESB'!$C$3:$C$248, ROWS('7. YESB'!C3:$C$248))</calculatedColumnFormula>
    </tableColumn>
    <tableColumn id="9" xr3:uid="{E6A3D541-E095-44F7-9756-4A5FE5290A18}" name="8. ZOMT">
      <calculatedColumnFormula array="1">INDEX('8. ZOMT'!$C$3:$C$248, ROWS('8. ZOMT'!C3:$C$248))</calculatedColumnFormula>
    </tableColumn>
    <tableColumn id="10" xr3:uid="{A03F51F5-9026-4CB1-94CA-E13B7A2C80AA}" name="9. RYMD">
      <calculatedColumnFormula array="1">INDEX('9. RYMD'!$C$3:$C$248, ROWS('9. RYMD'!C3:$C$248))</calculatedColumnFormula>
    </tableColumn>
    <tableColumn id="11" xr3:uid="{EA824E5B-84BA-4643-92EF-B0359907E3AA}" name="10. VODA">
      <calculatedColumnFormula array="1">INDEX('10. VODA'!$C$3:$C$248, ROWS('10. VODA'!C3:$C$248))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F943-7DA4-43FF-8814-886198C698EB}">
  <sheetPr codeName="Sheet1"/>
  <dimension ref="A1:H250"/>
  <sheetViews>
    <sheetView workbookViewId="0">
      <selection activeCell="O10" sqref="O10"/>
    </sheetView>
  </sheetViews>
  <sheetFormatPr defaultRowHeight="14.5" x14ac:dyDescent="0.35"/>
  <cols>
    <col min="1" max="1" width="10.453125" bestFit="1" customWidth="1"/>
    <col min="2" max="2" width="7.1796875" bestFit="1" customWidth="1"/>
    <col min="3" max="3" width="10" bestFit="1" customWidth="1"/>
    <col min="4" max="4" width="13.26953125" bestFit="1" customWidth="1"/>
    <col min="6" max="6" width="11.81640625" bestFit="1" customWidth="1"/>
  </cols>
  <sheetData>
    <row r="1" spans="1:8" ht="15" thickBot="1" x14ac:dyDescent="0.4">
      <c r="A1" s="36" t="s">
        <v>251</v>
      </c>
      <c r="B1" s="36"/>
      <c r="C1" s="36"/>
      <c r="F1" s="37" t="s">
        <v>293</v>
      </c>
      <c r="G1" s="37"/>
      <c r="H1" s="37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">
        <v>251</v>
      </c>
      <c r="H2" s="3" t="s">
        <v>292</v>
      </c>
    </row>
    <row r="3" spans="1:8" x14ac:dyDescent="0.35">
      <c r="A3" t="s">
        <v>2</v>
      </c>
      <c r="B3">
        <v>334.3</v>
      </c>
      <c r="C3">
        <f t="shared" ref="C3:C66" si="0">(B3-B4)/B3</f>
        <v>2.0640143583607641E-2</v>
      </c>
      <c r="D3" s="9" cm="1">
        <f t="array" ref="D3">INDEX('E(R) with CAPM'!$B$4:$B$249, ROWS('E(R) with CAPM'!B4:B$249))</f>
        <v>4.2268395545910853E-3</v>
      </c>
      <c r="F3" t="s">
        <v>251</v>
      </c>
      <c r="G3">
        <f>VARP('1. TVEL'!$C$3:$C$248)</f>
        <v>5.8369153208392109E-4</v>
      </c>
    </row>
    <row r="4" spans="1:8" ht="15" thickBot="1" x14ac:dyDescent="0.4">
      <c r="A4" t="s">
        <v>3</v>
      </c>
      <c r="B4">
        <v>327.39999999999998</v>
      </c>
      <c r="C4">
        <f t="shared" si="0"/>
        <v>-3.2070861331704686E-3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-5.2269622494931805E-5</v>
      </c>
      <c r="H4" s="2">
        <f>VARP('1. TVEL'!$D$3:$D$248)</f>
        <v>5.6054361427704074E-4</v>
      </c>
    </row>
    <row r="5" spans="1:8" x14ac:dyDescent="0.35">
      <c r="A5" t="s">
        <v>4</v>
      </c>
      <c r="B5">
        <v>328.45</v>
      </c>
      <c r="C5">
        <f t="shared" si="0"/>
        <v>-5.3280560207033039E-3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330.2</v>
      </c>
      <c r="C6">
        <f t="shared" si="0"/>
        <v>3.4373107207752773E-2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318.85000000000002</v>
      </c>
      <c r="C7">
        <f t="shared" si="0"/>
        <v>-1.0036067116198803E-2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322.05</v>
      </c>
      <c r="C8">
        <f t="shared" si="0"/>
        <v>-7.0175438596491113E-2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344.65</v>
      </c>
      <c r="C9">
        <f t="shared" si="0"/>
        <v>-2.2341505875526028E-2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352.35</v>
      </c>
      <c r="C10">
        <f t="shared" si="0"/>
        <v>-1.1352348517098829E-3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352.75</v>
      </c>
      <c r="C11">
        <f t="shared" si="0"/>
        <v>1.9418851878100701E-2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345.9</v>
      </c>
      <c r="C12">
        <f t="shared" si="0"/>
        <v>2.3128071697020949E-3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345.1</v>
      </c>
      <c r="C13">
        <f t="shared" si="0"/>
        <v>-3.9119095914226772E-3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346.45</v>
      </c>
      <c r="C14">
        <f t="shared" si="0"/>
        <v>-8.3706162505413021E-3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349.35</v>
      </c>
      <c r="C15">
        <f t="shared" si="0"/>
        <v>-1.21654501216545E-2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353.6</v>
      </c>
      <c r="C16">
        <f t="shared" si="0"/>
        <v>2.9694570135746926E-3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352.55</v>
      </c>
      <c r="C17">
        <f t="shared" si="0"/>
        <v>1.4040561622464866E-2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347.6</v>
      </c>
      <c r="C18">
        <f t="shared" si="0"/>
        <v>-1.337744533947059E-2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352.25</v>
      </c>
      <c r="C19">
        <f t="shared" si="0"/>
        <v>8.6586231369766113E-3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349.2</v>
      </c>
      <c r="C20">
        <f t="shared" si="0"/>
        <v>7.5887743413515958E-3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346.55</v>
      </c>
      <c r="C21">
        <f t="shared" si="0"/>
        <v>-3.1308613475688835E-2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357.4</v>
      </c>
      <c r="C22">
        <f t="shared" si="0"/>
        <v>9.3732512590933587E-3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354.05</v>
      </c>
      <c r="C23">
        <f t="shared" si="0"/>
        <v>-2.1183448665442733E-3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354.8</v>
      </c>
      <c r="C24">
        <f t="shared" si="0"/>
        <v>-2.1420518602029214E-2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362.4</v>
      </c>
      <c r="C25">
        <f t="shared" si="0"/>
        <v>-1.0761589403973605E-2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366.3</v>
      </c>
      <c r="C26">
        <f t="shared" si="0"/>
        <v>-2.0748020748020655E-2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373.9</v>
      </c>
      <c r="C27">
        <f t="shared" si="0"/>
        <v>1.4174913078363077E-2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368.6</v>
      </c>
      <c r="C28">
        <f t="shared" si="0"/>
        <v>3.0385241454150964E-2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357.4</v>
      </c>
      <c r="C29">
        <f t="shared" si="0"/>
        <v>3.917179630665857E-3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356</v>
      </c>
      <c r="C30">
        <f t="shared" si="0"/>
        <v>-6.6011235955056816E-3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358.35</v>
      </c>
      <c r="C31">
        <f t="shared" si="0"/>
        <v>2.5254639319101466E-2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349.3</v>
      </c>
      <c r="C32">
        <f t="shared" si="0"/>
        <v>-1.6747781276839294E-2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355.15</v>
      </c>
      <c r="C33">
        <f t="shared" si="0"/>
        <v>-3.2380684217937048E-3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356.3</v>
      </c>
      <c r="C34">
        <f t="shared" si="0"/>
        <v>2.3856300870053965E-3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355.45</v>
      </c>
      <c r="C35">
        <f t="shared" si="0"/>
        <v>-4.2200028133352087E-3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356.95</v>
      </c>
      <c r="C36">
        <f t="shared" si="0"/>
        <v>-6.3034038380725592E-3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359.2</v>
      </c>
      <c r="C37">
        <f t="shared" si="0"/>
        <v>8.4910913140312117E-3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356.15</v>
      </c>
      <c r="C38">
        <f t="shared" si="0"/>
        <v>4.3520988347605068E-3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354.6</v>
      </c>
      <c r="C39">
        <f t="shared" si="0"/>
        <v>4.2301184433164128E-3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353.1</v>
      </c>
      <c r="C40">
        <f t="shared" si="0"/>
        <v>-6.3721325403568391E-3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355.35</v>
      </c>
      <c r="C41">
        <f t="shared" si="0"/>
        <v>4.9247221049669339E-3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353.6</v>
      </c>
      <c r="C42">
        <f t="shared" si="0"/>
        <v>1.5978506787330413E-2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347.95</v>
      </c>
      <c r="C43">
        <f t="shared" si="0"/>
        <v>1.2789193849691015E-2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343.5</v>
      </c>
      <c r="C44">
        <f t="shared" si="0"/>
        <v>-3.8864628820960763E-2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356.85</v>
      </c>
      <c r="C45">
        <f t="shared" si="0"/>
        <v>-5.7447106627433221E-3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358.9</v>
      </c>
      <c r="C46">
        <f t="shared" si="0"/>
        <v>6.8264140429088573E-3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356.45</v>
      </c>
      <c r="C47">
        <f t="shared" si="0"/>
        <v>9.1176883153317439E-3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353.2</v>
      </c>
      <c r="C48">
        <f t="shared" si="0"/>
        <v>-2.5481313703284259E-2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362.2</v>
      </c>
      <c r="C49">
        <f t="shared" si="0"/>
        <v>-2.2225289895085619E-2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370.25</v>
      </c>
      <c r="C50">
        <f t="shared" si="0"/>
        <v>6.1985145172180928E-2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347.3</v>
      </c>
      <c r="C51">
        <f t="shared" si="0"/>
        <v>-3.0233227756982762E-3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348.35</v>
      </c>
      <c r="C52">
        <f t="shared" si="0"/>
        <v>-1.1769771781254386E-2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352.45</v>
      </c>
      <c r="C53">
        <f t="shared" si="0"/>
        <v>1.2342176195204897E-2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348.1</v>
      </c>
      <c r="C54">
        <f t="shared" si="0"/>
        <v>1.2927319735708129E-2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343.6</v>
      </c>
      <c r="C55">
        <f t="shared" si="0"/>
        <v>-2.3282887077996348E-3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344.4</v>
      </c>
      <c r="C56">
        <f t="shared" si="0"/>
        <v>1.2049941927990642E-2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340.25</v>
      </c>
      <c r="C57">
        <f t="shared" si="0"/>
        <v>-8.2292432035268523E-3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343.05</v>
      </c>
      <c r="C58">
        <f t="shared" si="0"/>
        <v>7.2875674099985425E-4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342.8</v>
      </c>
      <c r="C59">
        <f t="shared" si="0"/>
        <v>1.4585764294052325E-4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342.75</v>
      </c>
      <c r="C60">
        <f t="shared" si="0"/>
        <v>-4.230488694383628E-3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344.2</v>
      </c>
      <c r="C61">
        <f t="shared" si="0"/>
        <v>1.5979081929111312E-3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343.65</v>
      </c>
      <c r="C62">
        <f t="shared" si="0"/>
        <v>1.3094718463552704E-3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343.2</v>
      </c>
      <c r="C63">
        <f t="shared" si="0"/>
        <v>4.3706293706287082E-4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343.05</v>
      </c>
      <c r="C64">
        <f t="shared" si="0"/>
        <v>5.10129718699898E-3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341.3</v>
      </c>
      <c r="C65">
        <f t="shared" si="0"/>
        <v>-2.6369762672135949E-2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350.3</v>
      </c>
      <c r="C66">
        <f t="shared" si="0"/>
        <v>-1.5558093063088748E-2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355.75</v>
      </c>
      <c r="C67">
        <f t="shared" ref="C67:C130" si="1">(B67-B68)/B67</f>
        <v>1.1103302881236791E-2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351.8</v>
      </c>
      <c r="C68">
        <f t="shared" si="1"/>
        <v>1.4212620807280092E-4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351.75</v>
      </c>
      <c r="C69">
        <f t="shared" si="1"/>
        <v>-1.2082444918265814E-2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356</v>
      </c>
      <c r="C70">
        <f t="shared" si="1"/>
        <v>3.9325842696628574E-3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354.6</v>
      </c>
      <c r="C71">
        <f t="shared" si="1"/>
        <v>4.0891144952059939E-3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353.15</v>
      </c>
      <c r="C72">
        <f t="shared" si="1"/>
        <v>8.0702251168057945E-3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350.3</v>
      </c>
      <c r="C73">
        <f t="shared" si="1"/>
        <v>4.2820439623189865E-4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350.15</v>
      </c>
      <c r="C74">
        <f t="shared" si="1"/>
        <v>4.1410823932599991E-3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348.7</v>
      </c>
      <c r="C75">
        <f t="shared" si="1"/>
        <v>6.5959277315744518E-3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346.4</v>
      </c>
      <c r="C76">
        <f t="shared" si="1"/>
        <v>5.6293302540415379E-3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344.45</v>
      </c>
      <c r="C77">
        <f t="shared" si="1"/>
        <v>1.0161126433443632E-3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344.1</v>
      </c>
      <c r="C78">
        <f t="shared" si="1"/>
        <v>-3.7779715199068712E-3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345.4</v>
      </c>
      <c r="C79">
        <f t="shared" si="1"/>
        <v>-3.7637521713955167E-3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346.7</v>
      </c>
      <c r="C80">
        <f t="shared" si="1"/>
        <v>-2.1920969137582992E-2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354.3</v>
      </c>
      <c r="C81">
        <f t="shared" si="1"/>
        <v>2.7377928309342332E-2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344.6</v>
      </c>
      <c r="C82">
        <f t="shared" si="1"/>
        <v>8.7057457922231967E-4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344.3</v>
      </c>
      <c r="C83">
        <f t="shared" si="1"/>
        <v>1.2489108335753736E-2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340</v>
      </c>
      <c r="C84">
        <f t="shared" si="1"/>
        <v>-4.3235294117647025E-2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354.7</v>
      </c>
      <c r="C85">
        <f t="shared" si="1"/>
        <v>-2.2131378629828089E-2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362.55</v>
      </c>
      <c r="C86">
        <f t="shared" si="1"/>
        <v>-7.7230726796304267E-3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365.35</v>
      </c>
      <c r="C87">
        <f t="shared" si="1"/>
        <v>-6.0216231011358656E-3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367.55</v>
      </c>
      <c r="C88">
        <f t="shared" si="1"/>
        <v>-5.3054006257651706E-3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369.5</v>
      </c>
      <c r="C89">
        <f t="shared" si="1"/>
        <v>1.0825439783490589E-3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369.1</v>
      </c>
      <c r="C90">
        <f t="shared" si="1"/>
        <v>7.8569493362233376E-3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366.2</v>
      </c>
      <c r="C91">
        <f t="shared" si="1"/>
        <v>-2.1709448388858518E-2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374.15</v>
      </c>
      <c r="C92">
        <f t="shared" si="1"/>
        <v>9.3812641988507195E-2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339.05</v>
      </c>
      <c r="C93">
        <f t="shared" si="1"/>
        <v>-7.8159563486210806E-3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341.7</v>
      </c>
      <c r="C94">
        <f t="shared" si="1"/>
        <v>-2.6338893766461809E-2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350.7</v>
      </c>
      <c r="C95">
        <f t="shared" si="1"/>
        <v>2.1385799828913601E-3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349.95</v>
      </c>
      <c r="C96">
        <f t="shared" si="1"/>
        <v>-1.1430204314903103E-3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350.35</v>
      </c>
      <c r="C97">
        <f t="shared" si="1"/>
        <v>-4.995004995004995E-3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352.1</v>
      </c>
      <c r="C98">
        <f t="shared" si="1"/>
        <v>1.7466628798636846E-2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345.95</v>
      </c>
      <c r="C99">
        <f t="shared" si="1"/>
        <v>-6.5038300332417986E-3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348.2</v>
      </c>
      <c r="C100">
        <f t="shared" si="1"/>
        <v>-1.5508328546812276E-2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353.6</v>
      </c>
      <c r="C101">
        <f t="shared" si="1"/>
        <v>-1.6968325791854237E-3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354.2</v>
      </c>
      <c r="C102">
        <f t="shared" si="1"/>
        <v>9.0344438170524809E-3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351</v>
      </c>
      <c r="C103">
        <f t="shared" si="1"/>
        <v>-7.977207977208009E-3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353.8</v>
      </c>
      <c r="C104">
        <f t="shared" si="1"/>
        <v>-9.4686263425663251E-3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357.15</v>
      </c>
      <c r="C105">
        <f t="shared" si="1"/>
        <v>-6.439871202575981E-3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359.45</v>
      </c>
      <c r="C106">
        <f t="shared" si="1"/>
        <v>-1.9474196689386247E-3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360.15</v>
      </c>
      <c r="C107">
        <f t="shared" si="1"/>
        <v>1.9436345966957896E-3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359.45</v>
      </c>
      <c r="C108">
        <f t="shared" si="1"/>
        <v>-7.511475865906214E-3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362.15</v>
      </c>
      <c r="C109">
        <f t="shared" si="1"/>
        <v>-1.3806433798149939E-3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362.65</v>
      </c>
      <c r="C110">
        <f t="shared" si="1"/>
        <v>1.337377636839919E-2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357.8</v>
      </c>
      <c r="C111">
        <f t="shared" si="1"/>
        <v>-5.1285634432643841E-2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376.15</v>
      </c>
      <c r="C112">
        <f t="shared" si="1"/>
        <v>4.1206965306392522E-3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374.6</v>
      </c>
      <c r="C113">
        <f t="shared" si="1"/>
        <v>-3.7373198077949206E-3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376</v>
      </c>
      <c r="C114">
        <f t="shared" si="1"/>
        <v>-7.9787234042556212E-4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376.3</v>
      </c>
      <c r="C115">
        <f t="shared" si="1"/>
        <v>-1.0629816635663035E-2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380.3</v>
      </c>
      <c r="C116">
        <f t="shared" si="1"/>
        <v>-9.5976860373388831E-3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383.95</v>
      </c>
      <c r="C117">
        <f t="shared" si="1"/>
        <v>-4.6881104310457387E-3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385.75</v>
      </c>
      <c r="C118">
        <f t="shared" si="1"/>
        <v>4.0959170447180844E-2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369.95</v>
      </c>
      <c r="C119">
        <f t="shared" si="1"/>
        <v>1.4191106906338695E-2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364.7</v>
      </c>
      <c r="C120">
        <f t="shared" si="1"/>
        <v>-3.9758705785576873E-3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366.15</v>
      </c>
      <c r="C121">
        <f t="shared" si="1"/>
        <v>1.6250170695070298E-2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360.2</v>
      </c>
      <c r="C122">
        <f t="shared" si="1"/>
        <v>8.7451415880065997E-3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357.05</v>
      </c>
      <c r="C123">
        <f t="shared" si="1"/>
        <v>-8.6822573869205031E-3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360.15</v>
      </c>
      <c r="C124">
        <f t="shared" si="1"/>
        <v>-8.4686935998889677E-3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363.2</v>
      </c>
      <c r="C125">
        <f t="shared" si="1"/>
        <v>1.2527533039647609E-2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358.65</v>
      </c>
      <c r="C126">
        <f t="shared" si="1"/>
        <v>1.965704726056031E-2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351.6</v>
      </c>
      <c r="C127">
        <f t="shared" si="1"/>
        <v>1.03811149032993E-2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347.95</v>
      </c>
      <c r="C128">
        <f t="shared" si="1"/>
        <v>-2.3710303204483404E-2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356.2</v>
      </c>
      <c r="C129">
        <f t="shared" si="1"/>
        <v>-2.807411566535654E-3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357.2</v>
      </c>
      <c r="C130">
        <f t="shared" si="1"/>
        <v>3.4154535274356072E-2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345</v>
      </c>
      <c r="C131">
        <f t="shared" ref="C131:C194" si="2">(B131-B132)/B131</f>
        <v>-3.8550724637681194E-2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358.3</v>
      </c>
      <c r="C132">
        <f t="shared" si="2"/>
        <v>-2.6234998604521286E-2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367.7</v>
      </c>
      <c r="C133">
        <f t="shared" si="2"/>
        <v>3.6714713081315363E-3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366.35</v>
      </c>
      <c r="C134">
        <f t="shared" si="2"/>
        <v>1.2283335608025112E-2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361.85</v>
      </c>
      <c r="C135">
        <f t="shared" si="2"/>
        <v>-1.6719635207958973E-2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367.9</v>
      </c>
      <c r="C136">
        <f t="shared" si="2"/>
        <v>-4.3354172329437474E-2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383.85</v>
      </c>
      <c r="C137">
        <f t="shared" si="2"/>
        <v>2.7745212973817986E-2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373.2</v>
      </c>
      <c r="C138">
        <f t="shared" si="2"/>
        <v>-1.8756698821007199E-3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373.9</v>
      </c>
      <c r="C139">
        <f t="shared" si="2"/>
        <v>-1.2169029152179758E-2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378.45</v>
      </c>
      <c r="C140">
        <f t="shared" si="2"/>
        <v>-1.0569427929713304E-2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382.45</v>
      </c>
      <c r="C141">
        <f t="shared" si="2"/>
        <v>4.0528173617466632E-3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380.9</v>
      </c>
      <c r="C142">
        <f t="shared" si="2"/>
        <v>-4.4631136781308626E-3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382.6</v>
      </c>
      <c r="C143">
        <f t="shared" si="2"/>
        <v>-2.0909566126501686E-3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383.4</v>
      </c>
      <c r="C144">
        <f t="shared" si="2"/>
        <v>1.0693792383933141E-2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379.3</v>
      </c>
      <c r="C145">
        <f t="shared" si="2"/>
        <v>-6.4592670709200861E-3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381.75</v>
      </c>
      <c r="C146">
        <f t="shared" si="2"/>
        <v>-2.5409299279633236E-2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391.45</v>
      </c>
      <c r="C147">
        <f t="shared" si="2"/>
        <v>-7.408353557287097E-3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394.35</v>
      </c>
      <c r="C148">
        <f t="shared" si="2"/>
        <v>4.9448459490301641E-3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392.4</v>
      </c>
      <c r="C149">
        <f t="shared" si="2"/>
        <v>-3.8226299694198298E-4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392.55</v>
      </c>
      <c r="C150">
        <f t="shared" si="2"/>
        <v>-1.8468984842695199E-2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399.8</v>
      </c>
      <c r="C151">
        <f t="shared" si="2"/>
        <v>1.3256628314157106E-2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394.5</v>
      </c>
      <c r="C152">
        <f t="shared" si="2"/>
        <v>-1.3561470215462669E-2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399.85</v>
      </c>
      <c r="C153">
        <f t="shared" si="2"/>
        <v>-2.2758534450418821E-2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408.95</v>
      </c>
      <c r="C154">
        <f t="shared" si="2"/>
        <v>-2.0540408362880631E-2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417.35</v>
      </c>
      <c r="C155">
        <f t="shared" si="2"/>
        <v>6.7089972445190157E-3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414.55</v>
      </c>
      <c r="C156">
        <f t="shared" si="2"/>
        <v>-1.1096369557351262E-2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419.15</v>
      </c>
      <c r="C157">
        <f t="shared" si="2"/>
        <v>1.6461887152570624E-2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412.25</v>
      </c>
      <c r="C158">
        <f t="shared" si="2"/>
        <v>4.1600970285021167E-2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395.1</v>
      </c>
      <c r="C159">
        <f t="shared" si="2"/>
        <v>2.7841052898001082E-3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394</v>
      </c>
      <c r="C160">
        <f t="shared" si="2"/>
        <v>-9.1370558375635097E-3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397.6</v>
      </c>
      <c r="C161">
        <f t="shared" si="2"/>
        <v>-1.5216297786720206E-2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403.65</v>
      </c>
      <c r="C162">
        <f t="shared" si="2"/>
        <v>-3.0967422271770098E-3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404.9</v>
      </c>
      <c r="C163">
        <f t="shared" si="2"/>
        <v>1.6670782909360336E-2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398.15</v>
      </c>
      <c r="C164">
        <f t="shared" si="2"/>
        <v>3.8302147431872414E-2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382.9</v>
      </c>
      <c r="C165">
        <f t="shared" si="2"/>
        <v>-7.8349438495693756E-4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383.2</v>
      </c>
      <c r="C166">
        <f t="shared" si="2"/>
        <v>-2.792275574112732E-2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393.9</v>
      </c>
      <c r="C167">
        <f t="shared" si="2"/>
        <v>-1.891342980451903E-2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401.35</v>
      </c>
      <c r="C168">
        <f t="shared" si="2"/>
        <v>-1.1585897595614743E-2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406</v>
      </c>
      <c r="C169">
        <f t="shared" si="2"/>
        <v>3.8177339901478112E-3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404.45</v>
      </c>
      <c r="C170">
        <f t="shared" si="2"/>
        <v>-1.2362467548522686E-2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409.45</v>
      </c>
      <c r="C171">
        <f t="shared" si="2"/>
        <v>-7.2047869092685037E-3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412.4</v>
      </c>
      <c r="C172">
        <f t="shared" si="2"/>
        <v>-9.9418040737148956E-3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416.5</v>
      </c>
      <c r="C173">
        <f t="shared" si="2"/>
        <v>4.561824729891957E-2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397.5</v>
      </c>
      <c r="C174">
        <f t="shared" si="2"/>
        <v>6.2893081761006289E-2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372.5</v>
      </c>
      <c r="C175">
        <f t="shared" si="2"/>
        <v>-4.832214765100702E-3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374.3</v>
      </c>
      <c r="C176">
        <f t="shared" si="2"/>
        <v>1.7365749398877906E-2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367.8</v>
      </c>
      <c r="C177">
        <f t="shared" si="2"/>
        <v>5.9815116911364563E-3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365.6</v>
      </c>
      <c r="C178">
        <f t="shared" si="2"/>
        <v>3.460065645514232E-2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352.95</v>
      </c>
      <c r="C179">
        <f t="shared" si="2"/>
        <v>-6.3748406289842758E-3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355.2</v>
      </c>
      <c r="C180">
        <f t="shared" si="2"/>
        <v>5.0675675675675999E-3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353.4</v>
      </c>
      <c r="C181">
        <f t="shared" si="2"/>
        <v>-5.8007923033390248E-3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355.45</v>
      </c>
      <c r="C182">
        <f t="shared" si="2"/>
        <v>-4.2200028133361684E-4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355.6</v>
      </c>
      <c r="C183">
        <f t="shared" si="2"/>
        <v>1.1951631046119234E-2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351.35</v>
      </c>
      <c r="C184">
        <f t="shared" si="2"/>
        <v>1.3803899245766393E-2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346.5</v>
      </c>
      <c r="C185">
        <f t="shared" si="2"/>
        <v>-5.6277056277055952E-3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348.45</v>
      </c>
      <c r="C186">
        <f t="shared" si="2"/>
        <v>-1.0044482709141132E-3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348.8</v>
      </c>
      <c r="C187">
        <f t="shared" si="2"/>
        <v>5.3038990825688727E-3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346.95</v>
      </c>
      <c r="C188">
        <f t="shared" si="2"/>
        <v>-2.5652111255224194E-2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355.85</v>
      </c>
      <c r="C189">
        <f t="shared" si="2"/>
        <v>-2.6696641843473052E-3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356.8</v>
      </c>
      <c r="C190">
        <f t="shared" si="2"/>
        <v>-7.4271300448429858E-3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359.45</v>
      </c>
      <c r="C191">
        <f t="shared" si="2"/>
        <v>-2.656836834052027E-2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369</v>
      </c>
      <c r="C192">
        <f t="shared" si="2"/>
        <v>-2.3441734417344113E-2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377.65</v>
      </c>
      <c r="C193">
        <f t="shared" si="2"/>
        <v>3.2702237521514542E-2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365.3</v>
      </c>
      <c r="C194">
        <f t="shared" si="2"/>
        <v>1.2181768409526386E-2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360.85</v>
      </c>
      <c r="C195">
        <f t="shared" ref="C195:C247" si="3">(B195-B196)/B195</f>
        <v>6.0967160870168914E-3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358.65</v>
      </c>
      <c r="C196">
        <f t="shared" si="3"/>
        <v>-7.2494075003485927E-3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361.25</v>
      </c>
      <c r="C197">
        <f t="shared" si="3"/>
        <v>-1.1072664359860962E-3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361.65</v>
      </c>
      <c r="C198">
        <f t="shared" si="3"/>
        <v>8.433568367205737E-3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358.6</v>
      </c>
      <c r="C199">
        <f t="shared" si="3"/>
        <v>-1.1433351924149375E-2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362.7</v>
      </c>
      <c r="C200">
        <f t="shared" si="3"/>
        <v>-1.7783291976840334E-2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369.15</v>
      </c>
      <c r="C201">
        <f t="shared" si="3"/>
        <v>-4.6322633075985435E-2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386.25</v>
      </c>
      <c r="C202">
        <f t="shared" si="3"/>
        <v>-1.6310679611650516E-2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392.55</v>
      </c>
      <c r="C203">
        <f t="shared" si="3"/>
        <v>8.7886893389376858E-3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389.1</v>
      </c>
      <c r="C204">
        <f t="shared" si="3"/>
        <v>6.4250835260858388E-3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386.6</v>
      </c>
      <c r="C205">
        <f t="shared" si="3"/>
        <v>-1.3579927573719607E-2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391.85</v>
      </c>
      <c r="C206">
        <f t="shared" si="3"/>
        <v>4.159755008293993E-2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375.55</v>
      </c>
      <c r="C207">
        <f t="shared" si="3"/>
        <v>-4.6598322460391422E-3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377.3</v>
      </c>
      <c r="C208">
        <f t="shared" si="3"/>
        <v>2.252849191624762E-3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376.45</v>
      </c>
      <c r="C209">
        <f t="shared" si="3"/>
        <v>-1.3414796121662935E-2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381.5</v>
      </c>
      <c r="C210">
        <f t="shared" si="3"/>
        <v>-9.5674967234599673E-3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385.15</v>
      </c>
      <c r="C211">
        <f t="shared" si="3"/>
        <v>9.6066467610021779E-3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381.45</v>
      </c>
      <c r="C212">
        <f t="shared" si="3"/>
        <v>-1.0879538602700313E-2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385.6</v>
      </c>
      <c r="C213">
        <f t="shared" si="3"/>
        <v>-2.3988589211618255E-2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394.85</v>
      </c>
      <c r="C214">
        <f t="shared" si="3"/>
        <v>8.5222236292262971E-2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361.2</v>
      </c>
      <c r="C215">
        <f t="shared" si="3"/>
        <v>2.7685492801762432E-4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361.1</v>
      </c>
      <c r="C216">
        <f t="shared" si="3"/>
        <v>-5.8155635558016219E-3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363.2</v>
      </c>
      <c r="C217">
        <f t="shared" si="3"/>
        <v>8.2599118942731278E-3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360.2</v>
      </c>
      <c r="C218">
        <f t="shared" si="3"/>
        <v>-2.4847307051637946E-2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369.15</v>
      </c>
      <c r="C219">
        <f t="shared" si="3"/>
        <v>0.14181227143437619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316.8</v>
      </c>
      <c r="C220">
        <f t="shared" si="3"/>
        <v>-3.787878787878788E-2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328.8</v>
      </c>
      <c r="C221">
        <f t="shared" si="3"/>
        <v>-9.428223844282135E-3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331.9</v>
      </c>
      <c r="C222">
        <f t="shared" si="3"/>
        <v>2.877372702621258E-2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322.35000000000002</v>
      </c>
      <c r="C223">
        <f t="shared" si="3"/>
        <v>2.9781293624941901E-2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312.75</v>
      </c>
      <c r="C224">
        <f t="shared" si="3"/>
        <v>-3.7889688249400554E-2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324.60000000000002</v>
      </c>
      <c r="C225">
        <f t="shared" si="3"/>
        <v>-5.4220579174368344E-2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342.2</v>
      </c>
      <c r="C226">
        <f t="shared" si="3"/>
        <v>-4.2226767971946196E-2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356.65</v>
      </c>
      <c r="C227">
        <f t="shared" si="3"/>
        <v>2.1870180849572284E-2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348.85</v>
      </c>
      <c r="C228">
        <f t="shared" si="3"/>
        <v>0.15278773111652574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295.55</v>
      </c>
      <c r="C229">
        <f t="shared" si="3"/>
        <v>-1.2857384537303371E-2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299.35000000000002</v>
      </c>
      <c r="C230">
        <f t="shared" si="3"/>
        <v>-2.2381827292466971E-2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306.05</v>
      </c>
      <c r="C231">
        <f t="shared" si="3"/>
        <v>2.9406959647117598E-3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305.14999999999998</v>
      </c>
      <c r="C232">
        <f t="shared" si="3"/>
        <v>-1.8023922660986402E-2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310.64999999999998</v>
      </c>
      <c r="C233">
        <f t="shared" si="3"/>
        <v>-6.7600193143409716E-3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312.75</v>
      </c>
      <c r="C234">
        <f t="shared" si="3"/>
        <v>-2.4300559552358186E-2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320.35000000000002</v>
      </c>
      <c r="C235">
        <f t="shared" si="3"/>
        <v>-2.0914624629311655E-2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327.05</v>
      </c>
      <c r="C236">
        <f t="shared" si="3"/>
        <v>-1.4218009478672916E-2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331.7</v>
      </c>
      <c r="C237">
        <f t="shared" si="3"/>
        <v>1.5073861923424782E-3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331.2</v>
      </c>
      <c r="C238">
        <f t="shared" si="3"/>
        <v>1.660628019323706E-3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330.65</v>
      </c>
      <c r="C239">
        <f t="shared" si="3"/>
        <v>1.5272947225162422E-2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325.60000000000002</v>
      </c>
      <c r="C240">
        <f t="shared" si="3"/>
        <v>3.378378378378448E-3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324.5</v>
      </c>
      <c r="C241">
        <f t="shared" si="3"/>
        <v>-3.6979969183358664E-3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325.7</v>
      </c>
      <c r="C242">
        <f t="shared" si="3"/>
        <v>7.9828062634325018E-3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323.10000000000002</v>
      </c>
      <c r="C243">
        <f t="shared" si="3"/>
        <v>1.6403590219746241E-2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317.8</v>
      </c>
      <c r="C244">
        <f t="shared" si="3"/>
        <v>-4.6570169918187576E-2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332.6</v>
      </c>
      <c r="C245">
        <f t="shared" si="3"/>
        <v>9.9218280216476582E-3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329.3</v>
      </c>
      <c r="C246">
        <f t="shared" si="3"/>
        <v>1.0628606134224802E-3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328.95</v>
      </c>
      <c r="C247">
        <f t="shared" si="3"/>
        <v>-3.2375740994072151E-2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339.6</v>
      </c>
      <c r="C248">
        <f>(B248-B249)/B248</f>
        <v>5.7420494699647979E-3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337.65</v>
      </c>
    </row>
    <row r="250" spans="1:4" x14ac:dyDescent="0.35">
      <c r="A250" s="35" t="s">
        <v>250</v>
      </c>
      <c r="B250" s="35"/>
      <c r="C250" s="1">
        <f>AVERAGE(C3:C248)</f>
        <v>-3.4374968529984564E-4</v>
      </c>
    </row>
  </sheetData>
  <mergeCells count="3">
    <mergeCell ref="A250:B250"/>
    <mergeCell ref="A1:C1"/>
    <mergeCell ref="F1:H1"/>
  </mergeCell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1F3-4A9F-4D83-97FF-F71FF79DCB56}">
  <sheetPr codeName="Sheet2"/>
  <dimension ref="A1:H250"/>
  <sheetViews>
    <sheetView workbookViewId="0">
      <selection activeCell="G20" sqref="G20"/>
    </sheetView>
  </sheetViews>
  <sheetFormatPr defaultRowHeight="14.5" x14ac:dyDescent="0.35"/>
  <cols>
    <col min="1" max="1" width="10.453125" bestFit="1" customWidth="1"/>
    <col min="2" max="2" width="7.1796875" bestFit="1" customWidth="1"/>
    <col min="4" max="4" width="13.26953125" bestFit="1" customWidth="1"/>
  </cols>
  <sheetData>
    <row r="1" spans="1:8" ht="15" thickBot="1" x14ac:dyDescent="0.4">
      <c r="A1" s="36" t="s">
        <v>252</v>
      </c>
      <c r="B1" s="36"/>
      <c r="C1" s="36"/>
      <c r="F1" s="37" t="s">
        <v>293</v>
      </c>
      <c r="G1" s="37"/>
      <c r="H1" s="37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">
        <v>252</v>
      </c>
      <c r="H2" s="3" t="s">
        <v>292</v>
      </c>
    </row>
    <row r="3" spans="1:8" x14ac:dyDescent="0.35">
      <c r="A3" t="s">
        <v>2</v>
      </c>
      <c r="B3">
        <v>567.65</v>
      </c>
      <c r="C3">
        <f t="shared" ref="C3:C66" si="0">(B3-B4)/B3</f>
        <v>6.870430723156835E-3</v>
      </c>
      <c r="D3" s="9" cm="1">
        <f t="array" ref="D3">INDEX('E(R) with CAPM'!$B$4:$B$249, ROWS('E(R) with CAPM'!B4:B$249))</f>
        <v>4.2268395545910853E-3</v>
      </c>
      <c r="F3" t="s">
        <v>252</v>
      </c>
      <c r="G3">
        <f>VARP('2. ADAN'!$C$3:$C$248)</f>
        <v>8.8096936561030917E-4</v>
      </c>
    </row>
    <row r="4" spans="1:8" ht="15" thickBot="1" x14ac:dyDescent="0.4">
      <c r="A4" t="s">
        <v>3</v>
      </c>
      <c r="B4">
        <v>563.75</v>
      </c>
      <c r="C4">
        <f t="shared" si="0"/>
        <v>3.3702882483369885E-3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4.3519829975156046E-4</v>
      </c>
      <c r="H4" s="2">
        <f>VARP('2. ADAN'!$D$3:$D$248)</f>
        <v>5.6054361427704074E-4</v>
      </c>
    </row>
    <row r="5" spans="1:8" x14ac:dyDescent="0.35">
      <c r="A5" t="s">
        <v>4</v>
      </c>
      <c r="B5">
        <v>561.85</v>
      </c>
      <c r="C5">
        <f t="shared" si="0"/>
        <v>-3.648660674557185E-3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563.9</v>
      </c>
      <c r="C6">
        <f t="shared" si="0"/>
        <v>3.1920553289589548E-3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562.1</v>
      </c>
      <c r="C7">
        <f t="shared" si="0"/>
        <v>4.4476071873332144E-4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561.85</v>
      </c>
      <c r="C8">
        <f t="shared" si="0"/>
        <v>-1.3615733736762441E-2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569.5</v>
      </c>
      <c r="C9">
        <f t="shared" si="0"/>
        <v>1.0184372256365154E-2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563.70000000000005</v>
      </c>
      <c r="C10">
        <f t="shared" si="0"/>
        <v>-1.0643959552953698E-2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569.70000000000005</v>
      </c>
      <c r="C11">
        <f t="shared" si="0"/>
        <v>3.5106196243636999E-2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549.70000000000005</v>
      </c>
      <c r="C12">
        <f t="shared" si="0"/>
        <v>6.1851919228671833E-3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546.29999999999995</v>
      </c>
      <c r="C13">
        <f t="shared" si="0"/>
        <v>-2.3979498444078391E-2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559.4</v>
      </c>
      <c r="C14">
        <f t="shared" si="0"/>
        <v>-8.8487665355739108E-3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564.35</v>
      </c>
      <c r="C15">
        <f t="shared" si="0"/>
        <v>2.9237175511650166E-3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562.70000000000005</v>
      </c>
      <c r="C16">
        <f t="shared" si="0"/>
        <v>7.8194419761864059E-3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558.29999999999995</v>
      </c>
      <c r="C17">
        <f t="shared" si="0"/>
        <v>-2.176249328318125E-2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570.45000000000005</v>
      </c>
      <c r="C18">
        <f t="shared" si="0"/>
        <v>4.7594004733105599E-2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543.29999999999995</v>
      </c>
      <c r="C19">
        <f t="shared" si="0"/>
        <v>4.2978096815755401E-2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519.95000000000005</v>
      </c>
      <c r="C20">
        <f t="shared" si="0"/>
        <v>4.6158284450429667E-3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517.54999999999995</v>
      </c>
      <c r="C21">
        <f t="shared" si="0"/>
        <v>-3.6711428847454354E-2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536.54999999999995</v>
      </c>
      <c r="C22">
        <f t="shared" si="0"/>
        <v>3.6902432205758937E-2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516.75</v>
      </c>
      <c r="C23">
        <f t="shared" si="0"/>
        <v>-1.315916787614892E-2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523.54999999999995</v>
      </c>
      <c r="C24">
        <f t="shared" si="0"/>
        <v>4.0110782160250394E-3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521.45000000000005</v>
      </c>
      <c r="C25">
        <f t="shared" si="0"/>
        <v>-2.0807364080928006E-2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532.29999999999995</v>
      </c>
      <c r="C26">
        <f t="shared" si="0"/>
        <v>-1.6625962802930723E-2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541.15</v>
      </c>
      <c r="C27">
        <f t="shared" si="0"/>
        <v>0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541.15</v>
      </c>
      <c r="C28">
        <f t="shared" si="0"/>
        <v>1.8479164741753674E-3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540.15</v>
      </c>
      <c r="C29">
        <f t="shared" si="0"/>
        <v>-3.9803758215310146E-3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542.29999999999995</v>
      </c>
      <c r="C30">
        <f t="shared" si="0"/>
        <v>4.7021943573666873E-3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539.75</v>
      </c>
      <c r="C31">
        <f t="shared" si="0"/>
        <v>-3.6127836961557117E-3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541.70000000000005</v>
      </c>
      <c r="C32">
        <f t="shared" si="0"/>
        <v>-1.7352778290566691E-2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551.1</v>
      </c>
      <c r="C33">
        <f t="shared" si="0"/>
        <v>-1.3518417710034352E-2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558.54999999999995</v>
      </c>
      <c r="C34">
        <f t="shared" si="0"/>
        <v>2.5154417688658053E-2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544.5</v>
      </c>
      <c r="C35">
        <f t="shared" si="0"/>
        <v>4.7566574839302073E-2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518.6</v>
      </c>
      <c r="C36">
        <f t="shared" si="0"/>
        <v>-8.9664481295795937E-3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523.25</v>
      </c>
      <c r="C37">
        <f t="shared" si="0"/>
        <v>-3.6311514572383704E-3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525.15</v>
      </c>
      <c r="C38">
        <f t="shared" si="0"/>
        <v>3.3323812244120728E-3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523.4</v>
      </c>
      <c r="C39">
        <f t="shared" si="0"/>
        <v>1.8150554069543978E-3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522.45000000000005</v>
      </c>
      <c r="C40">
        <f t="shared" si="0"/>
        <v>2.0576131687242906E-2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511.7</v>
      </c>
      <c r="C41">
        <f t="shared" si="0"/>
        <v>-1.6611295681062458E-3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512.54999999999995</v>
      </c>
      <c r="C42">
        <f t="shared" si="0"/>
        <v>1.7559262510974097E-3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511.65</v>
      </c>
      <c r="C43">
        <f t="shared" si="0"/>
        <v>5.5702140134857147E-3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508.8</v>
      </c>
      <c r="C44">
        <f t="shared" si="0"/>
        <v>-5.2378144654088118E-2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535.45000000000005</v>
      </c>
      <c r="C45">
        <f t="shared" si="0"/>
        <v>-7.2835932393313608E-3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539.35</v>
      </c>
      <c r="C46">
        <f t="shared" si="0"/>
        <v>9.2704180958561228E-4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538.85</v>
      </c>
      <c r="C47">
        <f t="shared" si="0"/>
        <v>1.8372459868237871E-2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528.95000000000005</v>
      </c>
      <c r="C48">
        <f t="shared" si="0"/>
        <v>4.3955005198979213E-2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505.7</v>
      </c>
      <c r="C49">
        <f t="shared" si="0"/>
        <v>-2.2246391140992795E-2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516.95000000000005</v>
      </c>
      <c r="C50">
        <f t="shared" si="0"/>
        <v>-1.7796692136570133E-2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526.15</v>
      </c>
      <c r="C51">
        <f t="shared" si="0"/>
        <v>-1.4539579967689779E-2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533.79999999999995</v>
      </c>
      <c r="C52">
        <f t="shared" si="0"/>
        <v>-5.3578119145747519E-2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562.4</v>
      </c>
      <c r="C53">
        <f t="shared" si="0"/>
        <v>3.4672830725461091E-3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560.45000000000005</v>
      </c>
      <c r="C54">
        <f t="shared" si="0"/>
        <v>3.9789454902310763E-2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538.15</v>
      </c>
      <c r="C55">
        <f t="shared" si="0"/>
        <v>0.13648610982068196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464.7</v>
      </c>
      <c r="C56">
        <f t="shared" si="0"/>
        <v>5.2291801162040054E-2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440.4</v>
      </c>
      <c r="C57">
        <f t="shared" si="0"/>
        <v>2.0208900999091683E-2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431.5</v>
      </c>
      <c r="C58">
        <f t="shared" si="0"/>
        <v>-3.7079953650058462E-3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433.1</v>
      </c>
      <c r="C59">
        <f t="shared" si="0"/>
        <v>-3.0247056107134532E-2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446.2</v>
      </c>
      <c r="C60">
        <f t="shared" si="0"/>
        <v>0.10981622590766472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397.2</v>
      </c>
      <c r="C61">
        <f t="shared" si="0"/>
        <v>3.9023162134944611E-2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381.7</v>
      </c>
      <c r="C62">
        <f t="shared" si="0"/>
        <v>-1.4409221902017292E-2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387.2</v>
      </c>
      <c r="C63">
        <f t="shared" si="0"/>
        <v>-1.3688016528925649E-2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392.5</v>
      </c>
      <c r="C64">
        <f t="shared" si="0"/>
        <v>6.4968152866242326E-3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389.95</v>
      </c>
      <c r="C65">
        <f t="shared" si="0"/>
        <v>6.7957430439799394E-3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387.3</v>
      </c>
      <c r="C66">
        <f t="shared" si="0"/>
        <v>-5.8094500387296669E-3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389.55</v>
      </c>
      <c r="C67">
        <f t="shared" ref="C67:C130" si="1">(B67-B68)/B67</f>
        <v>-3.7222436144268736E-3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391</v>
      </c>
      <c r="C68">
        <f t="shared" si="1"/>
        <v>1.023017902813241E-3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390.6</v>
      </c>
      <c r="C69">
        <f t="shared" si="1"/>
        <v>-2.3681515616999486E-2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399.85</v>
      </c>
      <c r="C70">
        <f t="shared" si="1"/>
        <v>1.1254220332625872E-3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399.4</v>
      </c>
      <c r="C71">
        <f t="shared" si="1"/>
        <v>-4.2563845768654124E-3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401.1</v>
      </c>
      <c r="C72">
        <f t="shared" si="1"/>
        <v>1.9197207678883183E-2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393.4</v>
      </c>
      <c r="C73">
        <f t="shared" si="1"/>
        <v>2.4402643619725384E-2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383.8</v>
      </c>
      <c r="C74">
        <f t="shared" si="1"/>
        <v>-2.6576341844710756E-2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394</v>
      </c>
      <c r="C75">
        <f t="shared" si="1"/>
        <v>2.3730964467005133E-2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384.65</v>
      </c>
      <c r="C76">
        <f t="shared" si="1"/>
        <v>3.0417262446379798E-2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372.95</v>
      </c>
      <c r="C77">
        <f t="shared" si="1"/>
        <v>2.0780265451132859E-2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365.2</v>
      </c>
      <c r="C78">
        <f t="shared" si="1"/>
        <v>5.8871851040525119E-3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363.05</v>
      </c>
      <c r="C79">
        <f t="shared" si="1"/>
        <v>1.4047651838589787E-2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357.95</v>
      </c>
      <c r="C80">
        <f t="shared" si="1"/>
        <v>1.0616007822321586E-2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354.15</v>
      </c>
      <c r="C81">
        <f t="shared" si="1"/>
        <v>7.5674149371735014E-2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327.35000000000002</v>
      </c>
      <c r="C82">
        <f t="shared" si="1"/>
        <v>4.4753322132274426E-2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312.7</v>
      </c>
      <c r="C83">
        <f t="shared" si="1"/>
        <v>-1.1992324912056285E-2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316.45</v>
      </c>
      <c r="C84">
        <f t="shared" si="1"/>
        <v>-6.9047242850371379E-2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338.3</v>
      </c>
      <c r="C85">
        <f t="shared" si="1"/>
        <v>-1.817913094886189E-2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344.45</v>
      </c>
      <c r="C86">
        <f t="shared" si="1"/>
        <v>3.0483379300333867E-2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333.95</v>
      </c>
      <c r="C87">
        <f t="shared" si="1"/>
        <v>-4.6414133852373451E-3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335.5</v>
      </c>
      <c r="C88">
        <f t="shared" si="1"/>
        <v>1.743666169895685E-2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329.65</v>
      </c>
      <c r="C89">
        <f t="shared" si="1"/>
        <v>-3.7160624905202493E-2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341.9</v>
      </c>
      <c r="C90">
        <f t="shared" si="1"/>
        <v>-1.5647850248610772E-2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347.25</v>
      </c>
      <c r="C91">
        <f t="shared" si="1"/>
        <v>-7.343412526997873E-3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349.8</v>
      </c>
      <c r="C92">
        <f t="shared" si="1"/>
        <v>4.2881646655241307E-4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349.65</v>
      </c>
      <c r="C93">
        <f t="shared" si="1"/>
        <v>2.1879021879021816E-2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342</v>
      </c>
      <c r="C94">
        <f t="shared" si="1"/>
        <v>-6.5204678362573126E-2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364.3</v>
      </c>
      <c r="C95">
        <f t="shared" si="1"/>
        <v>-4.2547351084271517E-3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365.85</v>
      </c>
      <c r="C96">
        <f t="shared" si="1"/>
        <v>-1.6946836135027985E-2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372.05</v>
      </c>
      <c r="C97">
        <f t="shared" si="1"/>
        <v>1.437978766294859E-2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366.7</v>
      </c>
      <c r="C98">
        <f t="shared" si="1"/>
        <v>-2.9315516771202619E-2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377.45</v>
      </c>
      <c r="C99">
        <f t="shared" si="1"/>
        <v>5.4311829381375317E-3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375.4</v>
      </c>
      <c r="C100">
        <f t="shared" si="1"/>
        <v>1.3319126265304881E-4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375.35</v>
      </c>
      <c r="C101">
        <f t="shared" si="1"/>
        <v>-5.7279872119354661E-3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377.5</v>
      </c>
      <c r="C102">
        <f t="shared" si="1"/>
        <v>-9.668874172185371E-3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381.15</v>
      </c>
      <c r="C103">
        <f t="shared" si="1"/>
        <v>-7.2150072150072159E-3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383.9</v>
      </c>
      <c r="C104">
        <f t="shared" si="1"/>
        <v>3.7770252669965844E-3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382.45</v>
      </c>
      <c r="C105">
        <f t="shared" si="1"/>
        <v>3.6736828343574356E-2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368.4</v>
      </c>
      <c r="C106">
        <f t="shared" si="1"/>
        <v>-1.7915309446254135E-2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375</v>
      </c>
      <c r="C107">
        <f t="shared" si="1"/>
        <v>-1.1733333333333273E-2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379.4</v>
      </c>
      <c r="C108">
        <f t="shared" si="1"/>
        <v>5.9304164470216133E-3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377.15</v>
      </c>
      <c r="C109">
        <f t="shared" si="1"/>
        <v>1.3257324671869157E-4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377.1</v>
      </c>
      <c r="C110">
        <f t="shared" si="1"/>
        <v>-2.439671174754704E-2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386.3</v>
      </c>
      <c r="C111">
        <f t="shared" si="1"/>
        <v>-3.132280610924143E-2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398.4</v>
      </c>
      <c r="C112">
        <f t="shared" si="1"/>
        <v>7.3418674698795192E-2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369.15</v>
      </c>
      <c r="C113">
        <f t="shared" si="1"/>
        <v>2.8037383177570003E-2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358.8</v>
      </c>
      <c r="C114">
        <f t="shared" si="1"/>
        <v>3.1354515050167224E-2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347.55</v>
      </c>
      <c r="C115">
        <f t="shared" si="1"/>
        <v>1.4674147604661264E-2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342.45</v>
      </c>
      <c r="C116">
        <f t="shared" si="1"/>
        <v>2.0440940283252699E-3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341.75</v>
      </c>
      <c r="C117">
        <f t="shared" si="1"/>
        <v>3.3650329188002925E-2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330.25</v>
      </c>
      <c r="C118">
        <f t="shared" si="1"/>
        <v>2.7100681302043871E-2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321.3</v>
      </c>
      <c r="C119">
        <f t="shared" si="1"/>
        <v>-2.2097727980080813E-2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328.4</v>
      </c>
      <c r="C120">
        <f t="shared" si="1"/>
        <v>-1.3093788063337429E-2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332.7</v>
      </c>
      <c r="C121">
        <f t="shared" si="1"/>
        <v>3.2762248271716192E-2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321.8</v>
      </c>
      <c r="C122">
        <f t="shared" si="1"/>
        <v>-1.0099440646364201E-2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325.05</v>
      </c>
      <c r="C123">
        <f t="shared" si="1"/>
        <v>-1.1536686663590217E-2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328.8</v>
      </c>
      <c r="C124">
        <f t="shared" si="1"/>
        <v>1.8096107055961035E-2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322.85000000000002</v>
      </c>
      <c r="C125">
        <f t="shared" si="1"/>
        <v>-7.6041505343038412E-2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347.4</v>
      </c>
      <c r="C126">
        <f t="shared" si="1"/>
        <v>6.4910765687967636E-2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324.85000000000002</v>
      </c>
      <c r="C127">
        <f t="shared" si="1"/>
        <v>6.2336462982915189E-2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304.60000000000002</v>
      </c>
      <c r="C128">
        <f t="shared" si="1"/>
        <v>5.925804333552203E-2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286.55</v>
      </c>
      <c r="C129">
        <f t="shared" si="1"/>
        <v>2.3207119176409122E-2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279.89999999999998</v>
      </c>
      <c r="C130">
        <f t="shared" si="1"/>
        <v>-2.2150768131475693E-2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286.10000000000002</v>
      </c>
      <c r="C131">
        <f t="shared" ref="C131:C194" si="2">(B131-B132)/B131</f>
        <v>-6.9905627403005939E-3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288.10000000000002</v>
      </c>
      <c r="C132">
        <f t="shared" si="2"/>
        <v>2.152030544949686E-2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281.89999999999998</v>
      </c>
      <c r="C133">
        <f t="shared" si="2"/>
        <v>1.6849946789641718E-2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277.14999999999998</v>
      </c>
      <c r="C134">
        <f t="shared" si="2"/>
        <v>-1.1185278729929724E-2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280.25</v>
      </c>
      <c r="C135">
        <f t="shared" si="2"/>
        <v>2.4799286351471859E-2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273.3</v>
      </c>
      <c r="C136">
        <f t="shared" si="2"/>
        <v>-1.9026710574460259E-2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278.5</v>
      </c>
      <c r="C137">
        <f t="shared" si="2"/>
        <v>1.3105924596050188E-2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274.85000000000002</v>
      </c>
      <c r="C138">
        <f t="shared" si="2"/>
        <v>2.6014189557940815E-2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267.7</v>
      </c>
      <c r="C139">
        <f t="shared" si="2"/>
        <v>-2.054538662682107E-2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273.2</v>
      </c>
      <c r="C140">
        <f t="shared" si="2"/>
        <v>-3.6603221083463666E-4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273.3</v>
      </c>
      <c r="C141">
        <f t="shared" si="2"/>
        <v>5.3969996341017193E-2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258.55</v>
      </c>
      <c r="C142">
        <f t="shared" si="2"/>
        <v>2.1465867337072175E-2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253</v>
      </c>
      <c r="C143">
        <f t="shared" si="2"/>
        <v>-9.881422924901186E-3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255.5</v>
      </c>
      <c r="C144">
        <f t="shared" si="2"/>
        <v>-1.8199608610567426E-2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260.14999999999998</v>
      </c>
      <c r="C145">
        <f t="shared" si="2"/>
        <v>8.5143186623101982E-2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238</v>
      </c>
      <c r="C146">
        <f t="shared" si="2"/>
        <v>-1.5756302521008403E-2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241.75</v>
      </c>
      <c r="C147">
        <f t="shared" si="2"/>
        <v>-9.9276111685625886E-3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244.15</v>
      </c>
      <c r="C148">
        <f t="shared" si="2"/>
        <v>-6.3485562154412568E-3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245.7</v>
      </c>
      <c r="C149">
        <f t="shared" si="2"/>
        <v>-3.459503459503552E-3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246.55</v>
      </c>
      <c r="C150">
        <f t="shared" si="2"/>
        <v>3.4475765564795078E-3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245.7</v>
      </c>
      <c r="C151">
        <f t="shared" si="2"/>
        <v>1.5466015466015398E-2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241.9</v>
      </c>
      <c r="C152">
        <f t="shared" si="2"/>
        <v>1.9429516329061664E-2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237.2</v>
      </c>
      <c r="C153">
        <f t="shared" si="2"/>
        <v>-1.5387858347386197E-2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240.85</v>
      </c>
      <c r="C154">
        <f t="shared" si="2"/>
        <v>-1.390907203653724E-2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244.2</v>
      </c>
      <c r="C155">
        <f t="shared" si="2"/>
        <v>8.8042588042587123E-3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242.05</v>
      </c>
      <c r="C156">
        <f t="shared" si="2"/>
        <v>-7.0233422846518838E-3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243.75</v>
      </c>
      <c r="C157">
        <f t="shared" si="2"/>
        <v>-1.1076923076923031E-2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246.45</v>
      </c>
      <c r="C158">
        <f t="shared" si="2"/>
        <v>3.2460945425034815E-3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245.65</v>
      </c>
      <c r="C159">
        <f t="shared" si="2"/>
        <v>-5.9027071036026404E-3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247.1</v>
      </c>
      <c r="C160">
        <f t="shared" si="2"/>
        <v>-5.463375151760398E-3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248.45</v>
      </c>
      <c r="C161">
        <f t="shared" si="2"/>
        <v>-5.6349366069631951E-3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249.85</v>
      </c>
      <c r="C162">
        <f t="shared" si="2"/>
        <v>-1.9211526916149736E-2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254.65</v>
      </c>
      <c r="C163">
        <f t="shared" si="2"/>
        <v>6.0867857844100186E-3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253.1</v>
      </c>
      <c r="C164">
        <f t="shared" si="2"/>
        <v>9.8775187672856587E-3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250.6</v>
      </c>
      <c r="C165">
        <f t="shared" si="2"/>
        <v>3.2721468475658377E-2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242.4</v>
      </c>
      <c r="C166">
        <f t="shared" si="2"/>
        <v>-5.8580858085808651E-2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256.60000000000002</v>
      </c>
      <c r="C167">
        <f t="shared" si="2"/>
        <v>-1.578332034294604E-2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260.64999999999998</v>
      </c>
      <c r="C168">
        <f t="shared" si="2"/>
        <v>-4.0283905620564411E-3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261.7</v>
      </c>
      <c r="C169">
        <f t="shared" si="2"/>
        <v>-7.4512800917080199E-3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263.64999999999998</v>
      </c>
      <c r="C170">
        <f t="shared" si="2"/>
        <v>-9.292622795372827E-3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266.10000000000002</v>
      </c>
      <c r="C171">
        <f t="shared" si="2"/>
        <v>-1.1837655016910848E-2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269.25</v>
      </c>
      <c r="C172">
        <f t="shared" si="2"/>
        <v>1.4856081708449397E-2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265.25</v>
      </c>
      <c r="C173">
        <f t="shared" si="2"/>
        <v>-9.6135721017908057E-3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267.8</v>
      </c>
      <c r="C174">
        <f t="shared" si="2"/>
        <v>-1.4002987303958178E-2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271.55</v>
      </c>
      <c r="C175">
        <f t="shared" si="2"/>
        <v>-1.7123918247099898E-2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276.2</v>
      </c>
      <c r="C176">
        <f t="shared" si="2"/>
        <v>-1.0680666183924652E-2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279.14999999999998</v>
      </c>
      <c r="C177">
        <f t="shared" si="2"/>
        <v>1.5403904710728836E-2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274.85000000000002</v>
      </c>
      <c r="C178">
        <f t="shared" si="2"/>
        <v>4.3114426050573119E-2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263</v>
      </c>
      <c r="C179">
        <f t="shared" si="2"/>
        <v>1.3498098859315633E-2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259.45</v>
      </c>
      <c r="C180">
        <f t="shared" si="2"/>
        <v>1.4646367315474978E-2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255.65</v>
      </c>
      <c r="C181">
        <f t="shared" si="2"/>
        <v>5.8673968316057109E-3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254.15</v>
      </c>
      <c r="C182">
        <f t="shared" si="2"/>
        <v>1.7706079087153256E-2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249.65</v>
      </c>
      <c r="C183">
        <f t="shared" si="2"/>
        <v>-5.8081313839374671E-3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251.1</v>
      </c>
      <c r="C184">
        <f t="shared" si="2"/>
        <v>-2.1107128634010288E-2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256.39999999999998</v>
      </c>
      <c r="C185">
        <f t="shared" si="2"/>
        <v>-6.4352574102965457E-3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258.05</v>
      </c>
      <c r="C186">
        <f t="shared" si="2"/>
        <v>-4.2627397791124427E-3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259.14999999999998</v>
      </c>
      <c r="C187">
        <f t="shared" si="2"/>
        <v>1.1962184063283681E-2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256.05</v>
      </c>
      <c r="C188">
        <f t="shared" si="2"/>
        <v>-1.6403046280023387E-2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260.25</v>
      </c>
      <c r="C189">
        <f t="shared" si="2"/>
        <v>4.7454370797310255E-2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247.9</v>
      </c>
      <c r="C190">
        <f t="shared" si="2"/>
        <v>4.7599838644614811E-2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236.1</v>
      </c>
      <c r="C191">
        <f t="shared" si="2"/>
        <v>4.6802202456586124E-2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225.05</v>
      </c>
      <c r="C192">
        <f t="shared" si="2"/>
        <v>-4.1324150188846845E-2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234.35</v>
      </c>
      <c r="C193">
        <f t="shared" si="2"/>
        <v>-7.8941753787070378E-3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236.2</v>
      </c>
      <c r="C194">
        <f t="shared" si="2"/>
        <v>1.4817950889076813E-3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235.85</v>
      </c>
      <c r="C195">
        <f t="shared" ref="C195:C248" si="3">(B195-B196)/B195</f>
        <v>-2.11999152003392E-2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240.85</v>
      </c>
      <c r="C196">
        <f t="shared" si="3"/>
        <v>-7.4735312435126071E-3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242.65</v>
      </c>
      <c r="C197">
        <f t="shared" si="3"/>
        <v>1.8339171646404355E-2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238.2</v>
      </c>
      <c r="C198">
        <f t="shared" si="3"/>
        <v>-8.8161209068011032E-3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240.3</v>
      </c>
      <c r="C199">
        <f t="shared" si="3"/>
        <v>6.6583437369955164E-3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238.7</v>
      </c>
      <c r="C200">
        <f t="shared" si="3"/>
        <v>-4.8177628822790352E-3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239.85</v>
      </c>
      <c r="C201">
        <f t="shared" si="3"/>
        <v>7.0877631853241141E-3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238.15</v>
      </c>
      <c r="C202">
        <f t="shared" si="3"/>
        <v>2.7293722443837917E-2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231.65</v>
      </c>
      <c r="C203">
        <f t="shared" si="3"/>
        <v>-1.8562486509820775E-2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235.95</v>
      </c>
      <c r="C204">
        <f t="shared" si="3"/>
        <v>4.7043865225683386E-2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224.85</v>
      </c>
      <c r="C205">
        <f t="shared" si="3"/>
        <v>4.7587280409161617E-2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214.15</v>
      </c>
      <c r="C206">
        <f t="shared" si="3"/>
        <v>1.3074947466728982E-2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211.35</v>
      </c>
      <c r="C207">
        <f t="shared" si="3"/>
        <v>2.6969481902058143E-2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205.65</v>
      </c>
      <c r="C208">
        <f t="shared" si="3"/>
        <v>2.0666180403598345E-2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201.4</v>
      </c>
      <c r="C209">
        <f t="shared" si="3"/>
        <v>1.0675273088381359E-2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199.25</v>
      </c>
      <c r="C210">
        <f t="shared" si="3"/>
        <v>1.7314930991217007E-2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195.8</v>
      </c>
      <c r="C211">
        <f t="shared" si="3"/>
        <v>4.3411644535240039E-2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187.3</v>
      </c>
      <c r="C212">
        <f t="shared" si="3"/>
        <v>-5.6059797116923809E-3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188.35</v>
      </c>
      <c r="C213">
        <f t="shared" si="3"/>
        <v>-5.8401911335279767E-3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189.45</v>
      </c>
      <c r="C214">
        <f t="shared" si="3"/>
        <v>1.5835312747425863E-3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189.15</v>
      </c>
      <c r="C215">
        <f t="shared" si="3"/>
        <v>-1.7446471054718388E-2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192.45</v>
      </c>
      <c r="C216">
        <f t="shared" si="3"/>
        <v>-8.0540400103923694E-3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194</v>
      </c>
      <c r="C217">
        <f t="shared" si="3"/>
        <v>0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194</v>
      </c>
      <c r="C218">
        <f t="shared" si="3"/>
        <v>9.2783505154639765E-3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192.2</v>
      </c>
      <c r="C219">
        <f t="shared" si="3"/>
        <v>1.0926118626430772E-2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190.1</v>
      </c>
      <c r="C220">
        <f t="shared" si="3"/>
        <v>-2.3671751709627409E-3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190.55</v>
      </c>
      <c r="C221">
        <f t="shared" si="3"/>
        <v>-5.5103647336656146E-3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191.6</v>
      </c>
      <c r="C222">
        <f t="shared" si="3"/>
        <v>4.749478079331939E-2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182.5</v>
      </c>
      <c r="C223">
        <f t="shared" si="3"/>
        <v>4.7397260273972633E-2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173.85</v>
      </c>
      <c r="C224">
        <f t="shared" si="3"/>
        <v>-5.2631578947368453E-2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183</v>
      </c>
      <c r="C225">
        <f t="shared" si="3"/>
        <v>-5.2459016393442595E-2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192.6</v>
      </c>
      <c r="C226">
        <f t="shared" si="3"/>
        <v>-4.5690550363447623E-2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201.4</v>
      </c>
      <c r="C227">
        <f t="shared" si="3"/>
        <v>-1.3157894736842132E-2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204.05</v>
      </c>
      <c r="C228">
        <f t="shared" si="3"/>
        <v>2.1318304337172373E-2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199.7</v>
      </c>
      <c r="C229">
        <f t="shared" si="3"/>
        <v>4.7571357035553333E-2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190.2</v>
      </c>
      <c r="C230">
        <f t="shared" si="3"/>
        <v>-5.1261829652996846E-2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199.95</v>
      </c>
      <c r="C231">
        <f t="shared" si="3"/>
        <v>6.2515628907226809E-3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198.7</v>
      </c>
      <c r="C232">
        <f t="shared" si="3"/>
        <v>-1.5601409159537106E-2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201.8</v>
      </c>
      <c r="C233">
        <f t="shared" si="3"/>
        <v>-1.2636273538156505E-2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204.35</v>
      </c>
      <c r="C234">
        <f t="shared" si="3"/>
        <v>-5.2605823342304868E-2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215.1</v>
      </c>
      <c r="C235">
        <f t="shared" si="3"/>
        <v>4.7419804741980424E-2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204.9</v>
      </c>
      <c r="C236">
        <f t="shared" si="3"/>
        <v>4.3923865300146414E-2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195.9</v>
      </c>
      <c r="C237">
        <f t="shared" si="3"/>
        <v>4.7473200612557484E-2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186.6</v>
      </c>
      <c r="C238">
        <f t="shared" si="3"/>
        <v>4.7427652733118941E-2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177.75</v>
      </c>
      <c r="C239">
        <f t="shared" si="3"/>
        <v>4.7538677918424692E-2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169.3</v>
      </c>
      <c r="C240">
        <f t="shared" si="3"/>
        <v>4.7548730064973482E-2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161.25</v>
      </c>
      <c r="C241">
        <f t="shared" si="3"/>
        <v>4.7441860465116316E-2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153.6</v>
      </c>
      <c r="C242">
        <f t="shared" si="3"/>
        <v>4.752604166666656E-2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146.30000000000001</v>
      </c>
      <c r="C243">
        <f t="shared" si="3"/>
        <v>4.7505126452494988E-2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139.35</v>
      </c>
      <c r="C244">
        <f t="shared" si="3"/>
        <v>-5.2386078220308656E-2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146.65</v>
      </c>
      <c r="C245">
        <f t="shared" si="3"/>
        <v>-5.2505966587112089E-2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154.35</v>
      </c>
      <c r="C246">
        <f t="shared" si="3"/>
        <v>-5.2478134110787139E-2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162.44999999999999</v>
      </c>
      <c r="C247">
        <f t="shared" si="3"/>
        <v>-5.2631578947368494E-2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171</v>
      </c>
      <c r="C248">
        <f t="shared" si="3"/>
        <v>4.7368421052631546E-2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162.9</v>
      </c>
    </row>
    <row r="250" spans="1:4" x14ac:dyDescent="0.35">
      <c r="A250" s="35" t="s">
        <v>250</v>
      </c>
      <c r="B250" s="35"/>
      <c r="C250">
        <f>AVERAGE(C3:C248)</f>
        <v>4.6138773715286062E-3</v>
      </c>
    </row>
  </sheetData>
  <mergeCells count="3">
    <mergeCell ref="A1:C1"/>
    <mergeCell ref="A250:B250"/>
    <mergeCell ref="F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3187-74DD-46AB-B735-E5C67EE0E1C9}">
  <sheetPr codeName="Sheet3"/>
  <dimension ref="A1:H250"/>
  <sheetViews>
    <sheetView workbookViewId="0">
      <selection activeCell="F9" sqref="F9"/>
    </sheetView>
  </sheetViews>
  <sheetFormatPr defaultRowHeight="14.5" x14ac:dyDescent="0.35"/>
  <cols>
    <col min="1" max="1" width="10.453125" bestFit="1" customWidth="1"/>
    <col min="2" max="2" width="7.81640625" bestFit="1" customWidth="1"/>
    <col min="4" max="4" width="13.26953125" bestFit="1" customWidth="1"/>
  </cols>
  <sheetData>
    <row r="1" spans="1:8" ht="15" thickBot="1" x14ac:dyDescent="0.4">
      <c r="A1" s="36" t="s">
        <v>253</v>
      </c>
      <c r="B1" s="36"/>
      <c r="C1" s="36"/>
      <c r="F1" s="37" t="s">
        <v>293</v>
      </c>
      <c r="G1" s="37"/>
      <c r="H1" s="37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tr">
        <f>A1</f>
        <v>INFY</v>
      </c>
      <c r="H2" s="3" t="s">
        <v>292</v>
      </c>
    </row>
    <row r="3" spans="1:8" x14ac:dyDescent="0.35">
      <c r="A3" t="s">
        <v>2</v>
      </c>
      <c r="B3">
        <v>1699.75</v>
      </c>
      <c r="C3">
        <f t="shared" ref="C3:C66" si="0">(B3-B4)/B3</f>
        <v>-1.1178114428592974E-3</v>
      </c>
      <c r="D3" s="9" cm="1">
        <f t="array" ref="D3">INDEX('E(R) with CAPM'!$B$4:$B$249, ROWS('E(R) with CAPM'!B4:B$249))</f>
        <v>4.2268395545910853E-3</v>
      </c>
      <c r="F3" t="str" cm="1">
        <f t="array" ref="F3:F4">TRANSPOSE(G2:H2)</f>
        <v>INFY</v>
      </c>
      <c r="G3">
        <f>VARP('3. INFY'!$C$3:$C$248)</f>
        <v>2.4877383740179763E-4</v>
      </c>
    </row>
    <row r="4" spans="1:8" ht="15" thickBot="1" x14ac:dyDescent="0.4">
      <c r="A4" t="s">
        <v>3</v>
      </c>
      <c r="B4">
        <v>1701.65</v>
      </c>
      <c r="C4">
        <f t="shared" si="0"/>
        <v>1.4867922310698545E-2</v>
      </c>
      <c r="D4" s="9" cm="1">
        <f t="array" ref="D4">INDEX('E(R) with CAPM'!$B$4:$B$249, ROWS('E(R) with CAPM'!B5:B$249))</f>
        <v>3.9794372303588212E-3</v>
      </c>
      <c r="F4" s="2" t="str">
        <v>Market</v>
      </c>
      <c r="G4" s="2">
        <v>-4.5097330169369909E-6</v>
      </c>
      <c r="H4" s="2">
        <f>VARP('3. INFY'!$D$3:$D$248)</f>
        <v>5.6054361427704074E-4</v>
      </c>
    </row>
    <row r="5" spans="1:8" x14ac:dyDescent="0.35">
      <c r="A5" t="s">
        <v>4</v>
      </c>
      <c r="B5">
        <v>1676.35</v>
      </c>
      <c r="C5">
        <f t="shared" si="0"/>
        <v>6.0548214871595221E-3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1666.2</v>
      </c>
      <c r="C6">
        <f t="shared" si="0"/>
        <v>-1.1013083663425705E-2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1684.55</v>
      </c>
      <c r="C7">
        <f t="shared" si="0"/>
        <v>2.6416550414057435E-3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1680.1</v>
      </c>
      <c r="C8">
        <f t="shared" si="0"/>
        <v>6.3984286649604195E-3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1669.35</v>
      </c>
      <c r="C9">
        <f t="shared" si="0"/>
        <v>-1.3628058825291282E-2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1692.1</v>
      </c>
      <c r="C10">
        <f t="shared" si="0"/>
        <v>-9.7511967377819934E-4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1693.75</v>
      </c>
      <c r="C11">
        <f t="shared" si="0"/>
        <v>-2.1077490774907778E-2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1729.45</v>
      </c>
      <c r="C12">
        <f t="shared" si="0"/>
        <v>2.4429731995721182E-2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1687.2</v>
      </c>
      <c r="C13">
        <f t="shared" si="0"/>
        <v>-3.6450924608818535E-3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1693.35</v>
      </c>
      <c r="C14">
        <f t="shared" si="0"/>
        <v>2.1436796881920427E-2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1657.05</v>
      </c>
      <c r="C15">
        <f t="shared" si="0"/>
        <v>-2.3234060529254618E-3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1660.9</v>
      </c>
      <c r="C16">
        <f t="shared" si="0"/>
        <v>5.6896863146487118E-3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1651.45</v>
      </c>
      <c r="C17">
        <f t="shared" si="0"/>
        <v>-3.1184716461290767E-3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1656.6</v>
      </c>
      <c r="C18">
        <f t="shared" si="0"/>
        <v>-7.5455752746589402E-3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1669.1</v>
      </c>
      <c r="C19">
        <f t="shared" si="0"/>
        <v>-3.7744892457013852E-3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1675.4</v>
      </c>
      <c r="C20">
        <f t="shared" si="0"/>
        <v>1.9846006923719708E-2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1642.15</v>
      </c>
      <c r="C21">
        <f t="shared" si="0"/>
        <v>-4.0800170508174145E-3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1648.85</v>
      </c>
      <c r="C22">
        <f t="shared" si="0"/>
        <v>-6.2771022227614019E-3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1659.2</v>
      </c>
      <c r="C23">
        <f t="shared" si="0"/>
        <v>1.0004821600771537E-2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1642.6</v>
      </c>
      <c r="C24">
        <f t="shared" si="0"/>
        <v>1.4610982588578252E-3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1640.2</v>
      </c>
      <c r="C25">
        <f t="shared" si="0"/>
        <v>5.2737471040117615E-3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1631.55</v>
      </c>
      <c r="C26">
        <f t="shared" si="0"/>
        <v>-1.2595384756826302E-2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1652.1</v>
      </c>
      <c r="C27">
        <f t="shared" si="0"/>
        <v>2.3818170812904733E-2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1612.75</v>
      </c>
      <c r="C28">
        <f t="shared" si="0"/>
        <v>7.3507983258409515E-2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1494.2</v>
      </c>
      <c r="C29">
        <f t="shared" si="0"/>
        <v>-1.7199839378931901E-2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1519.9</v>
      </c>
      <c r="C30">
        <f t="shared" si="0"/>
        <v>-6.184617409039978E-3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1529.3</v>
      </c>
      <c r="C31">
        <f t="shared" si="0"/>
        <v>4.2503105996207413E-3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1522.8</v>
      </c>
      <c r="C32">
        <f t="shared" si="0"/>
        <v>-6.4026792750197011E-3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1532.55</v>
      </c>
      <c r="C33">
        <f t="shared" si="0"/>
        <v>1.2952269093993612E-2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1512.7</v>
      </c>
      <c r="C34">
        <f t="shared" si="0"/>
        <v>1.5006280161301015E-2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1490</v>
      </c>
      <c r="C35">
        <f t="shared" si="0"/>
        <v>-2.9798657718120868E-2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1534.4</v>
      </c>
      <c r="C36">
        <f t="shared" si="0"/>
        <v>-1.1046663190823655E-2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1551.35</v>
      </c>
      <c r="C37">
        <f t="shared" si="0"/>
        <v>5.4468688561574233E-3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1542.9</v>
      </c>
      <c r="C38">
        <f t="shared" si="0"/>
        <v>-1.2800570354527188E-2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1562.65</v>
      </c>
      <c r="C39">
        <f t="shared" si="0"/>
        <v>-2.847726618244532E-3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1567.1</v>
      </c>
      <c r="C40">
        <f t="shared" si="0"/>
        <v>1.4772509731350816E-2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1543.95</v>
      </c>
      <c r="C41">
        <f t="shared" si="0"/>
        <v>-1.2273713526992483E-2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1562.9</v>
      </c>
      <c r="C42">
        <f t="shared" si="0"/>
        <v>1.721159383197907E-2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1536</v>
      </c>
      <c r="C43">
        <f t="shared" si="0"/>
        <v>-2.6041666666672586E-4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1536.4</v>
      </c>
      <c r="C44">
        <f t="shared" si="0"/>
        <v>-1.4254100494662759E-2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1558.3</v>
      </c>
      <c r="C45">
        <f t="shared" si="0"/>
        <v>-3.8824359879355416E-3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1564.35</v>
      </c>
      <c r="C46">
        <f t="shared" si="0"/>
        <v>-8.9813660625820205E-3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1578.4</v>
      </c>
      <c r="C47">
        <f t="shared" si="0"/>
        <v>4.8751900658895113E-2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1501.45</v>
      </c>
      <c r="C48">
        <f t="shared" si="0"/>
        <v>3.4932898198408231E-2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1449</v>
      </c>
      <c r="C49">
        <f t="shared" si="0"/>
        <v>-1.8668046928916462E-2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1476.05</v>
      </c>
      <c r="C50">
        <f t="shared" si="0"/>
        <v>-8.4346736221673022E-3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1488.5</v>
      </c>
      <c r="C51">
        <f t="shared" si="0"/>
        <v>-1.7803157541149419E-3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1491.15</v>
      </c>
      <c r="C52">
        <f t="shared" si="0"/>
        <v>1.6933239446065118E-2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1465.9</v>
      </c>
      <c r="C53">
        <f t="shared" si="0"/>
        <v>-5.7302680946857655E-3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1474.3</v>
      </c>
      <c r="C54">
        <f t="shared" si="0"/>
        <v>1.3803160822084996E-2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1453.95</v>
      </c>
      <c r="C55">
        <f t="shared" si="0"/>
        <v>-7.1529282299940596E-3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1464.35</v>
      </c>
      <c r="C56">
        <f t="shared" si="0"/>
        <v>8.2289070235940561E-3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1452.3</v>
      </c>
      <c r="C57">
        <f t="shared" si="0"/>
        <v>-1.9624044618881337E-3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1455.15</v>
      </c>
      <c r="C58">
        <f t="shared" si="0"/>
        <v>-3.0581039755350429E-3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1459.6</v>
      </c>
      <c r="C59">
        <f t="shared" si="0"/>
        <v>1.1578514661551017E-2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1442.7</v>
      </c>
      <c r="C60">
        <f t="shared" si="0"/>
        <v>3.6736674291259126E-3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1437.4</v>
      </c>
      <c r="C61">
        <f t="shared" si="0"/>
        <v>-8.2440517601223787E-3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1449.25</v>
      </c>
      <c r="C62">
        <f t="shared" si="0"/>
        <v>-5.8996032430567221E-3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1457.8</v>
      </c>
      <c r="C63">
        <f t="shared" si="0"/>
        <v>1.2896144875840277E-2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1439</v>
      </c>
      <c r="C64">
        <f t="shared" si="0"/>
        <v>1.6678248783878326E-3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1436.6</v>
      </c>
      <c r="C65">
        <f t="shared" si="0"/>
        <v>-6.6128358624533313E-4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1437.55</v>
      </c>
      <c r="C66">
        <f t="shared" si="0"/>
        <v>-5.1128656394561142E-3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1444.9</v>
      </c>
      <c r="C67">
        <f t="shared" ref="C67:C130" si="1">(B67-B68)/B67</f>
        <v>2.3807875977576363E-2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1410.5</v>
      </c>
      <c r="C68">
        <f t="shared" si="1"/>
        <v>2.6196384260900422E-2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1373.55</v>
      </c>
      <c r="C69">
        <f t="shared" si="1"/>
        <v>-1.0665793018091873E-2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1388.2</v>
      </c>
      <c r="C70">
        <f t="shared" si="1"/>
        <v>1.393891370119589E-2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1368.85</v>
      </c>
      <c r="C71">
        <f t="shared" si="1"/>
        <v>-4.3467143952953544E-3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1374.8</v>
      </c>
      <c r="C72">
        <f t="shared" si="1"/>
        <v>-1.1783532150130961E-2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1391</v>
      </c>
      <c r="C73">
        <f t="shared" si="1"/>
        <v>-9.5614665708123325E-3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1404.3</v>
      </c>
      <c r="C74">
        <f t="shared" si="1"/>
        <v>7.1209855443993449E-4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1403.3</v>
      </c>
      <c r="C75">
        <f t="shared" si="1"/>
        <v>1.0154635502030928E-2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1389.05</v>
      </c>
      <c r="C76">
        <f t="shared" si="1"/>
        <v>1.3606421655087911E-2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1370.15</v>
      </c>
      <c r="C77">
        <f t="shared" si="1"/>
        <v>1.1677553552530744E-2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1354.15</v>
      </c>
      <c r="C78">
        <f t="shared" si="1"/>
        <v>-1.052320643946387E-2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1368.4</v>
      </c>
      <c r="C79">
        <f t="shared" si="1"/>
        <v>-6.3212510961706105E-3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1377.05</v>
      </c>
      <c r="C80">
        <f t="shared" si="1"/>
        <v>-2.3964271449838093E-3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1380.35</v>
      </c>
      <c r="C81">
        <f t="shared" si="1"/>
        <v>1.5141087405368106E-2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1359.45</v>
      </c>
      <c r="C82">
        <f t="shared" si="1"/>
        <v>-7.7972709551656248E-3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1370.05</v>
      </c>
      <c r="C83">
        <f t="shared" si="1"/>
        <v>-2.8174154227947987E-2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1408.65</v>
      </c>
      <c r="C84">
        <f t="shared" si="1"/>
        <v>-1.3204131615376358E-2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1427.25</v>
      </c>
      <c r="C85">
        <f t="shared" si="1"/>
        <v>-4.4841478367490563E-3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1433.65</v>
      </c>
      <c r="C86">
        <f t="shared" si="1"/>
        <v>-4.812890175426264E-3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1440.55</v>
      </c>
      <c r="C87">
        <f t="shared" si="1"/>
        <v>-1.3189406823783214E-3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1442.45</v>
      </c>
      <c r="C88">
        <f t="shared" si="1"/>
        <v>5.7540989289056495E-3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1434.15</v>
      </c>
      <c r="C89">
        <f t="shared" si="1"/>
        <v>2.0918313983892896E-3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1431.15</v>
      </c>
      <c r="C90">
        <f t="shared" si="1"/>
        <v>-2.4001676973063556E-2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1465.5</v>
      </c>
      <c r="C91">
        <f t="shared" si="1"/>
        <v>-1.9720232002729505E-2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1494.4</v>
      </c>
      <c r="C92">
        <f t="shared" si="1"/>
        <v>-5.0187366167023554E-4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1495.15</v>
      </c>
      <c r="C93">
        <f t="shared" si="1"/>
        <v>1.3175935524863756E-2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1475.45</v>
      </c>
      <c r="C94">
        <f t="shared" si="1"/>
        <v>-2.2027178149039276E-3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1478.7</v>
      </c>
      <c r="C95">
        <f t="shared" si="1"/>
        <v>1.0313112869412321E-2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1463.45</v>
      </c>
      <c r="C96">
        <f t="shared" si="1"/>
        <v>1.3051351259011334E-2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1444.35</v>
      </c>
      <c r="C97">
        <f t="shared" si="1"/>
        <v>7.1658531519367945E-3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1434</v>
      </c>
      <c r="C98">
        <f t="shared" si="1"/>
        <v>-1.0111576011157918E-3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1435.45</v>
      </c>
      <c r="C99">
        <f t="shared" si="1"/>
        <v>-2.7865826047580896E-3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1439.45</v>
      </c>
      <c r="C100">
        <f t="shared" si="1"/>
        <v>-1.9139254576400675E-2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1467</v>
      </c>
      <c r="C101">
        <f t="shared" si="1"/>
        <v>4.3285616905248186E-3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1460.65</v>
      </c>
      <c r="C102">
        <f t="shared" si="1"/>
        <v>-9.2424605483859921E-3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1474.15</v>
      </c>
      <c r="C103">
        <f t="shared" si="1"/>
        <v>-1.4923854424583657E-2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1496.15</v>
      </c>
      <c r="C104">
        <f t="shared" si="1"/>
        <v>-3.7429402132138547E-3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1501.75</v>
      </c>
      <c r="C105">
        <f t="shared" si="1"/>
        <v>7.657732645247212E-3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1490.25</v>
      </c>
      <c r="C106">
        <f t="shared" si="1"/>
        <v>-1.0400939439691023E-3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1491.8</v>
      </c>
      <c r="C107">
        <f t="shared" si="1"/>
        <v>-1.3272556642981603E-2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1511.6</v>
      </c>
      <c r="C108">
        <f t="shared" si="1"/>
        <v>3.0762106377347606E-3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1506.95</v>
      </c>
      <c r="C109">
        <f t="shared" si="1"/>
        <v>5.7068914031654242E-3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1498.35</v>
      </c>
      <c r="C110">
        <f t="shared" si="1"/>
        <v>-1.8353522207761872E-3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1501.1</v>
      </c>
      <c r="C111">
        <f t="shared" si="1"/>
        <v>1.6421291053227541E-2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1476.45</v>
      </c>
      <c r="C112">
        <f t="shared" si="1"/>
        <v>4.6395069253954667E-3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1469.6</v>
      </c>
      <c r="C113">
        <f t="shared" si="1"/>
        <v>2.3135547087641969E-3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1466.2</v>
      </c>
      <c r="C114">
        <f t="shared" si="1"/>
        <v>-7.6728959214295454E-3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1477.45</v>
      </c>
      <c r="C115">
        <f t="shared" si="1"/>
        <v>-9.8142069105556563E-4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1478.9</v>
      </c>
      <c r="C116">
        <f t="shared" si="1"/>
        <v>9.3312597200623307E-3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1465.1</v>
      </c>
      <c r="C117">
        <f t="shared" si="1"/>
        <v>1.450412941096171E-2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1443.85</v>
      </c>
      <c r="C118">
        <f t="shared" si="1"/>
        <v>5.8177788551441387E-3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1435.45</v>
      </c>
      <c r="C119">
        <f t="shared" si="1"/>
        <v>2.0899369535682505E-4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1435.15</v>
      </c>
      <c r="C120">
        <f t="shared" si="1"/>
        <v>1.219384733303139E-2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1417.65</v>
      </c>
      <c r="C121">
        <f t="shared" si="1"/>
        <v>1.410785454801961E-3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1415.65</v>
      </c>
      <c r="C122">
        <f t="shared" si="1"/>
        <v>-3.1434323455655127E-3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1420.1</v>
      </c>
      <c r="C123">
        <f t="shared" si="1"/>
        <v>-2.4646151679459196E-3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1423.6</v>
      </c>
      <c r="C124">
        <f t="shared" si="1"/>
        <v>1.0993256532733819E-2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1407.95</v>
      </c>
      <c r="C125">
        <f t="shared" si="1"/>
        <v>2.9830604779999613E-3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1403.75</v>
      </c>
      <c r="C126">
        <f t="shared" si="1"/>
        <v>-1.1754229741763782E-3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1405.4</v>
      </c>
      <c r="C127">
        <f t="shared" si="1"/>
        <v>1.1811583890707368E-2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1388.8</v>
      </c>
      <c r="C128">
        <f t="shared" si="1"/>
        <v>-1.6381048387096774E-2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1411.55</v>
      </c>
      <c r="C129">
        <f t="shared" si="1"/>
        <v>-4.9236654741242223E-3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1418.5</v>
      </c>
      <c r="C130">
        <f t="shared" si="1"/>
        <v>1.7589002467395167E-2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1393.55</v>
      </c>
      <c r="C131">
        <f t="shared" ref="C131:C194" si="2">(B131-B132)/B131</f>
        <v>1.5571741236410639E-2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1371.85</v>
      </c>
      <c r="C132">
        <f t="shared" si="2"/>
        <v>-1.2574261034369648E-2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1389.1</v>
      </c>
      <c r="C133">
        <f t="shared" si="2"/>
        <v>-3.8154200561515963E-3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1394.4</v>
      </c>
      <c r="C134">
        <f t="shared" si="2"/>
        <v>3.0120481927711166E-3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1390.2</v>
      </c>
      <c r="C135">
        <f t="shared" si="2"/>
        <v>-2.014098690835818E-3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1393</v>
      </c>
      <c r="C136">
        <f t="shared" si="2"/>
        <v>1.0516870064608823E-2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1378.35</v>
      </c>
      <c r="C137">
        <f t="shared" si="2"/>
        <v>1.0193347117930827E-2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1364.3</v>
      </c>
      <c r="C138">
        <f t="shared" si="2"/>
        <v>5.4606758044418715E-3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1356.85</v>
      </c>
      <c r="C139">
        <f t="shared" si="2"/>
        <v>-6.1539595386373861E-3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1365.2</v>
      </c>
      <c r="C140">
        <f t="shared" si="2"/>
        <v>6.9586873718136535E-3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1355.7</v>
      </c>
      <c r="C141">
        <f t="shared" si="2"/>
        <v>1.1211920041307107E-2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1340.5</v>
      </c>
      <c r="C142">
        <f t="shared" si="2"/>
        <v>-9.4367773218948826E-3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1353.15</v>
      </c>
      <c r="C143">
        <f t="shared" si="2"/>
        <v>3.1777703876142197E-3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1348.85</v>
      </c>
      <c r="C144">
        <f t="shared" si="2"/>
        <v>1.0564554991288876E-2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1334.6</v>
      </c>
      <c r="C145">
        <f t="shared" si="2"/>
        <v>-1.4985763524651581E-3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1336.6</v>
      </c>
      <c r="C146">
        <f t="shared" si="2"/>
        <v>3.7408349543618137E-3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1331.6</v>
      </c>
      <c r="C147">
        <f t="shared" si="2"/>
        <v>-8.8540102132772677E-2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1449.5</v>
      </c>
      <c r="C148">
        <f t="shared" si="2"/>
        <v>-1.7557778544325661E-2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1474.95</v>
      </c>
      <c r="C149">
        <f t="shared" si="2"/>
        <v>-1.6949727109393539E-4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1475.2</v>
      </c>
      <c r="C150">
        <f t="shared" si="2"/>
        <v>3.5418926247288506E-2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1422.95</v>
      </c>
      <c r="C151">
        <f t="shared" si="2"/>
        <v>-2.108296145331881E-3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1425.95</v>
      </c>
      <c r="C152">
        <f t="shared" si="2"/>
        <v>4.2673305515621263E-2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1365.1</v>
      </c>
      <c r="C153">
        <f t="shared" si="2"/>
        <v>2.3294996703538171E-2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1333.3</v>
      </c>
      <c r="C154">
        <f t="shared" si="2"/>
        <v>-1.1475286882172021E-2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1348.6</v>
      </c>
      <c r="C155">
        <f t="shared" si="2"/>
        <v>1.4422363932967388E-2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1329.15</v>
      </c>
      <c r="C156">
        <f t="shared" si="2"/>
        <v>-7.8997855772482747E-4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1330.2</v>
      </c>
      <c r="C157">
        <f t="shared" si="2"/>
        <v>-1.0299203127349305E-2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1343.9</v>
      </c>
      <c r="C158">
        <f t="shared" si="2"/>
        <v>-2.5299501450999802E-3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1347.3</v>
      </c>
      <c r="C159">
        <f t="shared" si="2"/>
        <v>1.5957841609143203E-3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1345.15</v>
      </c>
      <c r="C160">
        <f t="shared" si="2"/>
        <v>8.5120618518381187E-3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1333.7</v>
      </c>
      <c r="C161">
        <f t="shared" si="2"/>
        <v>-1.3496288520656477E-3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1335.5</v>
      </c>
      <c r="C162">
        <f t="shared" si="2"/>
        <v>3.1561213028828222E-2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1293.3499999999999</v>
      </c>
      <c r="C163">
        <f t="shared" si="2"/>
        <v>1.0979239958247821E-2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1279.1500000000001</v>
      </c>
      <c r="C164">
        <f t="shared" si="2"/>
        <v>6.8795684634328901E-3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1270.3499999999999</v>
      </c>
      <c r="C165">
        <f t="shared" si="2"/>
        <v>4.2114377927342144E-3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1265</v>
      </c>
      <c r="C166">
        <f t="shared" si="2"/>
        <v>-1.3083003952569134E-2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1281.55</v>
      </c>
      <c r="C167">
        <f t="shared" si="2"/>
        <v>-1.388943076743003E-2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1299.3499999999999</v>
      </c>
      <c r="C168">
        <f t="shared" si="2"/>
        <v>-3.1169430869282195E-3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1303.4000000000001</v>
      </c>
      <c r="C169">
        <f t="shared" si="2"/>
        <v>7.2119073193187746E-3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1294</v>
      </c>
      <c r="C170">
        <f t="shared" si="2"/>
        <v>1.8160741885625263E-3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1291.6500000000001</v>
      </c>
      <c r="C171">
        <f t="shared" si="2"/>
        <v>3.7548871598344258E-3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1286.8</v>
      </c>
      <c r="C172">
        <f t="shared" si="2"/>
        <v>-1.0568852968604396E-2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1300.4000000000001</v>
      </c>
      <c r="C173">
        <f t="shared" si="2"/>
        <v>-3.4220239926175161E-3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1304.8499999999999</v>
      </c>
      <c r="C174">
        <f t="shared" si="2"/>
        <v>9.8861938153809743E-3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1291.95</v>
      </c>
      <c r="C175">
        <f t="shared" si="2"/>
        <v>2.0124617825767251E-2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1265.95</v>
      </c>
      <c r="C176">
        <f t="shared" si="2"/>
        <v>-1.3310162328685895E-2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1282.8</v>
      </c>
      <c r="C177">
        <f t="shared" si="2"/>
        <v>-4.7942001870908101E-3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1288.95</v>
      </c>
      <c r="C178">
        <f t="shared" si="2"/>
        <v>7.7194615772528379E-3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1279</v>
      </c>
      <c r="C179">
        <f t="shared" si="2"/>
        <v>-1.99374511336982E-2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1304.5</v>
      </c>
      <c r="C180">
        <f t="shared" si="2"/>
        <v>4.2161747796090453E-3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1299</v>
      </c>
      <c r="C181">
        <f t="shared" si="2"/>
        <v>-1.5781370284834489E-2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1319.5</v>
      </c>
      <c r="C182">
        <f t="shared" si="2"/>
        <v>9.0943539219404731E-4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1318.3</v>
      </c>
      <c r="C183">
        <f t="shared" si="2"/>
        <v>-4.2099673822346617E-3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1323.85</v>
      </c>
      <c r="C184">
        <f t="shared" si="2"/>
        <v>7.1382709521470101E-3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1314.4</v>
      </c>
      <c r="C185">
        <f t="shared" si="2"/>
        <v>-2.3204503956177377E-3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1317.45</v>
      </c>
      <c r="C186">
        <f t="shared" si="2"/>
        <v>9.9434513643782575E-3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1304.3499999999999</v>
      </c>
      <c r="C187">
        <f t="shared" si="2"/>
        <v>4.3699927166786666E-3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1298.6500000000001</v>
      </c>
      <c r="C188">
        <f t="shared" si="2"/>
        <v>-1.0780425826819107E-3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1300.05</v>
      </c>
      <c r="C189">
        <f t="shared" si="2"/>
        <v>5.5767085881312257E-3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1292.8</v>
      </c>
      <c r="C190">
        <f t="shared" si="2"/>
        <v>1.8487004950494944E-2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1268.9000000000001</v>
      </c>
      <c r="C191">
        <f t="shared" si="2"/>
        <v>1.8047127433209936E-2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1246</v>
      </c>
      <c r="C192">
        <f t="shared" si="2"/>
        <v>-7.2231139646877285E-4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1246.9000000000001</v>
      </c>
      <c r="C193">
        <f t="shared" si="2"/>
        <v>-1.3954607426417406E-2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1264.3</v>
      </c>
      <c r="C194">
        <f t="shared" si="2"/>
        <v>4.7061615122993318E-3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1258.3499999999999</v>
      </c>
      <c r="C195">
        <f t="shared" ref="C195:C248" si="3">(B195-B196)/B195</f>
        <v>1.0450192712679194E-2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1245.2</v>
      </c>
      <c r="C196">
        <f t="shared" si="3"/>
        <v>-8.7536138772886796E-3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1256.0999999999999</v>
      </c>
      <c r="C197">
        <f t="shared" si="3"/>
        <v>-5.692221956850642E-3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1263.25</v>
      </c>
      <c r="C198">
        <f t="shared" si="3"/>
        <v>-5.8974866415990859E-3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1270.7</v>
      </c>
      <c r="C199">
        <f t="shared" si="3"/>
        <v>4.0135358463839902E-3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1265.5999999999999</v>
      </c>
      <c r="C200">
        <f t="shared" si="3"/>
        <v>5.1359039190897599E-3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1259.0999999999999</v>
      </c>
      <c r="C201">
        <f t="shared" si="3"/>
        <v>-1.1476451433563694E-2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1273.55</v>
      </c>
      <c r="C202">
        <f t="shared" si="3"/>
        <v>3.4549095049270649E-3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1269.1500000000001</v>
      </c>
      <c r="C203">
        <f t="shared" si="3"/>
        <v>-6.5398101091281207E-3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1277.45</v>
      </c>
      <c r="C204">
        <f t="shared" si="3"/>
        <v>1.9335394731692077E-2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1252.75</v>
      </c>
      <c r="C205">
        <f t="shared" si="3"/>
        <v>5.1885851127519457E-3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1246.25</v>
      </c>
      <c r="C206">
        <f t="shared" si="3"/>
        <v>1.5005015045135442E-2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1227.55</v>
      </c>
      <c r="C207">
        <f t="shared" si="3"/>
        <v>2.1587715368008341E-3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1224.9000000000001</v>
      </c>
      <c r="C208">
        <f t="shared" si="3"/>
        <v>-1.1429504449341689E-3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1226.3</v>
      </c>
      <c r="C209">
        <f t="shared" si="3"/>
        <v>-8.5623420044031201E-4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1227.3499999999999</v>
      </c>
      <c r="C210">
        <f t="shared" si="3"/>
        <v>3.2183158838145747E-3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1223.4000000000001</v>
      </c>
      <c r="C211">
        <f t="shared" si="3"/>
        <v>-7.1930684976295196E-3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1232.2</v>
      </c>
      <c r="C212">
        <f t="shared" si="3"/>
        <v>-2.2033760753124382E-2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1259.3499999999999</v>
      </c>
      <c r="C213">
        <f t="shared" si="3"/>
        <v>8.3376344939846316E-4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1258.3</v>
      </c>
      <c r="C214">
        <f t="shared" si="3"/>
        <v>-0.10402924580783604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1389.2</v>
      </c>
      <c r="C215">
        <f t="shared" si="3"/>
        <v>-2.8145695364238343E-2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1428.3</v>
      </c>
      <c r="C216">
        <f t="shared" si="3"/>
        <v>1.5507946509836773E-2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1406.15</v>
      </c>
      <c r="C217">
        <f t="shared" si="3"/>
        <v>-1.5254418091953076E-2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1427.6</v>
      </c>
      <c r="C218">
        <f t="shared" si="3"/>
        <v>3.9927150462313104E-3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1421.9</v>
      </c>
      <c r="C219">
        <f t="shared" si="3"/>
        <v>-1.1604191574652672E-3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1423.55</v>
      </c>
      <c r="C220">
        <f t="shared" si="3"/>
        <v>8.9213585753925365E-3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1410.85</v>
      </c>
      <c r="C221">
        <f t="shared" si="3"/>
        <v>-1.212035297870088E-2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1427.95</v>
      </c>
      <c r="C222">
        <f t="shared" si="3"/>
        <v>3.1093525683672459E-2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1383.55</v>
      </c>
      <c r="C223">
        <f t="shared" si="3"/>
        <v>4.3005312420946445E-3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1377.6</v>
      </c>
      <c r="C224">
        <f t="shared" si="3"/>
        <v>-8.2389663182347098E-3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1388.95</v>
      </c>
      <c r="C225">
        <f t="shared" si="3"/>
        <v>5.9757370675689939E-3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1380.65</v>
      </c>
      <c r="C226">
        <f t="shared" si="3"/>
        <v>4.4182088146888319E-3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1374.55</v>
      </c>
      <c r="C227">
        <f t="shared" si="3"/>
        <v>-1.0694409079335089E-2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1389.25</v>
      </c>
      <c r="C228">
        <f t="shared" si="3"/>
        <v>-1.0437286305560881E-3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1390.7</v>
      </c>
      <c r="C229">
        <f t="shared" si="3"/>
        <v>-9.3118573380312399E-3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1403.65</v>
      </c>
      <c r="C230">
        <f t="shared" si="3"/>
        <v>-1.2146902717913976E-2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1420.7</v>
      </c>
      <c r="C231">
        <f t="shared" si="3"/>
        <v>1.1684380938973841E-2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1404.1</v>
      </c>
      <c r="C232">
        <f t="shared" si="3"/>
        <v>-1.1074709778505935E-2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1419.65</v>
      </c>
      <c r="C233">
        <f t="shared" si="3"/>
        <v>-2.4653964005206142E-4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1420</v>
      </c>
      <c r="C234">
        <f t="shared" si="3"/>
        <v>-1.0633802816901345E-2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1435.1</v>
      </c>
      <c r="C235">
        <f t="shared" si="3"/>
        <v>-2.5398926904048533E-2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1471.55</v>
      </c>
      <c r="C236">
        <f t="shared" si="3"/>
        <v>-6.0140668003126887E-3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1480.4</v>
      </c>
      <c r="C237">
        <f t="shared" si="3"/>
        <v>-8.3085652526343912E-3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1492.7</v>
      </c>
      <c r="C238">
        <f t="shared" si="3"/>
        <v>-9.881422924901186E-3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1507.45</v>
      </c>
      <c r="C239">
        <f t="shared" si="3"/>
        <v>1.8673919532986229E-2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1479.3</v>
      </c>
      <c r="C240">
        <f t="shared" si="3"/>
        <v>4.8333671331034032E-3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1472.15</v>
      </c>
      <c r="C241">
        <f t="shared" si="3"/>
        <v>-1.6234758686275084E-2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1496.05</v>
      </c>
      <c r="C242">
        <f t="shared" si="3"/>
        <v>5.6816282878246046E-3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1487.55</v>
      </c>
      <c r="C243">
        <f t="shared" si="3"/>
        <v>-1.4621357265302008E-2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1509.3</v>
      </c>
      <c r="C244">
        <f t="shared" si="3"/>
        <v>-2.7396806466574001E-2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1550.65</v>
      </c>
      <c r="C245">
        <f t="shared" si="3"/>
        <v>-3.224454261113373E-5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1550.7</v>
      </c>
      <c r="C246">
        <f t="shared" si="3"/>
        <v>-7.1580576513831876E-3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1561.8</v>
      </c>
      <c r="C247">
        <f t="shared" si="3"/>
        <v>-1.1333077218593959E-2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1579.5</v>
      </c>
      <c r="C248">
        <f t="shared" si="3"/>
        <v>-8.198797087686005E-3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1592.45</v>
      </c>
    </row>
    <row r="250" spans="1:4" x14ac:dyDescent="0.35">
      <c r="A250" s="35" t="s">
        <v>250</v>
      </c>
      <c r="B250" s="35"/>
      <c r="C250">
        <f>AVERAGE(C3:C248)</f>
        <v>1.41976060952471E-4</v>
      </c>
    </row>
  </sheetData>
  <mergeCells count="3">
    <mergeCell ref="A1:C1"/>
    <mergeCell ref="A250:B250"/>
    <mergeCell ref="F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DDE5-6294-40EE-B4E5-82FE1E885C1D}">
  <sheetPr codeName="Sheet4"/>
  <dimension ref="A1:H250"/>
  <sheetViews>
    <sheetView workbookViewId="0">
      <selection activeCell="F2" sqref="F2"/>
    </sheetView>
  </sheetViews>
  <sheetFormatPr defaultRowHeight="14.5" x14ac:dyDescent="0.35"/>
  <cols>
    <col min="1" max="1" width="10.453125" bestFit="1" customWidth="1"/>
    <col min="2" max="2" width="7.1796875" bestFit="1" customWidth="1"/>
    <col min="4" max="4" width="13.26953125" bestFit="1" customWidth="1"/>
  </cols>
  <sheetData>
    <row r="1" spans="1:8" ht="15" thickBot="1" x14ac:dyDescent="0.4">
      <c r="A1" s="36" t="s">
        <v>254</v>
      </c>
      <c r="B1" s="36"/>
      <c r="C1" s="36"/>
      <c r="F1" s="37" t="s">
        <v>293</v>
      </c>
      <c r="G1" s="37"/>
      <c r="H1" s="37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tr">
        <f>A1</f>
        <v>SBI</v>
      </c>
      <c r="H2" s="3" t="s">
        <v>292</v>
      </c>
    </row>
    <row r="3" spans="1:8" x14ac:dyDescent="0.35">
      <c r="A3" t="s">
        <v>2</v>
      </c>
      <c r="B3">
        <v>759.25</v>
      </c>
      <c r="C3">
        <f t="shared" ref="C3:C66" si="0">(B3-B4)/B3</f>
        <v>5.9927560092195645E-3</v>
      </c>
      <c r="D3" s="9" cm="1">
        <f t="array" ref="D3">INDEX('E(R) with CAPM'!$B$4:$B$249, ROWS('E(R) with CAPM'!B4:B$249))</f>
        <v>4.2268395545910853E-3</v>
      </c>
      <c r="F3" t="str">
        <f>A1</f>
        <v>SBI</v>
      </c>
      <c r="G3">
        <f>VARP('4. SBI'!$C$3:$C$248)</f>
        <v>1.7856847654388E-4</v>
      </c>
    </row>
    <row r="4" spans="1:8" ht="15" thickBot="1" x14ac:dyDescent="0.4">
      <c r="A4" t="s">
        <v>3</v>
      </c>
      <c r="B4">
        <v>754.7</v>
      </c>
      <c r="C4">
        <f t="shared" si="0"/>
        <v>-9.2752086921955735E-3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1.1996818325097542E-4</v>
      </c>
      <c r="H4" s="2">
        <f>VARP('4. SBI'!$D$3:$D$248)</f>
        <v>5.6054361427704074E-4</v>
      </c>
    </row>
    <row r="5" spans="1:8" x14ac:dyDescent="0.35">
      <c r="A5" t="s">
        <v>4</v>
      </c>
      <c r="B5">
        <v>761.7</v>
      </c>
      <c r="C5">
        <f t="shared" si="0"/>
        <v>2.4025206774320688E-2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743.4</v>
      </c>
      <c r="C6">
        <f t="shared" si="0"/>
        <v>4.0287866559052907E-2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713.45</v>
      </c>
      <c r="C7">
        <f t="shared" si="0"/>
        <v>7.779101548812205E-3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707.9</v>
      </c>
      <c r="C8">
        <f t="shared" si="0"/>
        <v>-2.4509111456420433E-2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725.25</v>
      </c>
      <c r="C9">
        <f t="shared" si="0"/>
        <v>3.543605653223033E-2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699.55</v>
      </c>
      <c r="C10">
        <f t="shared" si="0"/>
        <v>3.4736616396254673E-2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675.25</v>
      </c>
      <c r="C11">
        <f t="shared" si="0"/>
        <v>3.7023324694557574E-2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650.25</v>
      </c>
      <c r="C12">
        <f t="shared" si="0"/>
        <v>1.1226451364859599E-2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642.95000000000005</v>
      </c>
      <c r="C13">
        <f t="shared" si="0"/>
        <v>-1.0420717007543248E-2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649.65</v>
      </c>
      <c r="C14">
        <f t="shared" si="0"/>
        <v>3.0785807742630647E-3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647.65</v>
      </c>
      <c r="C15">
        <f t="shared" si="0"/>
        <v>1.1039913533544318E-2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640.5</v>
      </c>
      <c r="C16">
        <f t="shared" si="0"/>
        <v>2.1467603434816549E-2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626.75</v>
      </c>
      <c r="C17">
        <f t="shared" si="0"/>
        <v>6.063023534104435E-3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622.95000000000005</v>
      </c>
      <c r="C18">
        <f t="shared" si="0"/>
        <v>1.6373705754876067E-2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612.75</v>
      </c>
      <c r="C19">
        <f t="shared" si="0"/>
        <v>-9.0575275397796074E-3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618.29999999999995</v>
      </c>
      <c r="C20">
        <f t="shared" si="0"/>
        <v>2.1348859776807266E-2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605.1</v>
      </c>
      <c r="C21">
        <f t="shared" si="0"/>
        <v>-4.3463890266071649E-2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631.4</v>
      </c>
      <c r="C22">
        <f t="shared" si="0"/>
        <v>5.78080456129233E-3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627.75</v>
      </c>
      <c r="C23">
        <f t="shared" si="0"/>
        <v>-8.7614496216639509E-4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628.29999999999995</v>
      </c>
      <c r="C24">
        <f t="shared" si="0"/>
        <v>3.6606716536685575E-3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626</v>
      </c>
      <c r="C25">
        <f t="shared" si="0"/>
        <v>-1.7412140575079837E-2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636.9</v>
      </c>
      <c r="C26">
        <f t="shared" si="0"/>
        <v>-5.0243366305543187E-3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640.1</v>
      </c>
      <c r="C27">
        <f t="shared" si="0"/>
        <v>1.0154663333854085E-2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633.6</v>
      </c>
      <c r="C28">
        <f t="shared" si="0"/>
        <v>2.1148989898989862E-2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620.20000000000005</v>
      </c>
      <c r="C29">
        <f t="shared" si="0"/>
        <v>-2.4991938084488138E-3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621.75</v>
      </c>
      <c r="C30">
        <f t="shared" si="0"/>
        <v>-5.8705267390429874E-3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625.4</v>
      </c>
      <c r="C31">
        <f t="shared" si="0"/>
        <v>-2.5583626479053771E-3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627</v>
      </c>
      <c r="C32">
        <f t="shared" si="0"/>
        <v>-2.3843700159489705E-2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641.95000000000005</v>
      </c>
      <c r="C33">
        <f t="shared" si="0"/>
        <v>-1.2462029753095326E-3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642.75</v>
      </c>
      <c r="C34">
        <f t="shared" si="0"/>
        <v>-1.0890704006223967E-3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643.45000000000005</v>
      </c>
      <c r="C35">
        <f t="shared" si="0"/>
        <v>6.216489237703007E-3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639.45000000000005</v>
      </c>
      <c r="C36">
        <f t="shared" si="0"/>
        <v>-2.9713034639142657E-3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641.35</v>
      </c>
      <c r="C37">
        <f t="shared" si="0"/>
        <v>-1.0914477274498039E-3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642.04999999999995</v>
      </c>
      <c r="C38">
        <f t="shared" si="0"/>
        <v>-1.4562728759442447E-2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651.4</v>
      </c>
      <c r="C39">
        <f t="shared" si="0"/>
        <v>4.3751918943813672E-3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648.54999999999995</v>
      </c>
      <c r="C40">
        <f t="shared" si="0"/>
        <v>1.6189962223421481E-2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638.04999999999995</v>
      </c>
      <c r="C41">
        <f t="shared" si="0"/>
        <v>2.037457879476459E-3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636.75</v>
      </c>
      <c r="C42">
        <f t="shared" si="0"/>
        <v>-1.099332548095799E-2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643.75</v>
      </c>
      <c r="C43">
        <f t="shared" si="0"/>
        <v>1.1339805825242648E-2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636.45000000000005</v>
      </c>
      <c r="C44">
        <f t="shared" si="0"/>
        <v>-2.977453059941854E-2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655.4</v>
      </c>
      <c r="C45">
        <f t="shared" si="0"/>
        <v>1.0527921879768046E-2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648.5</v>
      </c>
      <c r="C46">
        <f t="shared" si="0"/>
        <v>3.8550501156515033E-4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648.25</v>
      </c>
      <c r="C47">
        <f t="shared" si="0"/>
        <v>3.7948322406479017E-2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623.65</v>
      </c>
      <c r="C48">
        <f t="shared" si="0"/>
        <v>6.0931612282529536E-3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619.85</v>
      </c>
      <c r="C49">
        <f t="shared" si="0"/>
        <v>1.2019036863757434E-2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612.4</v>
      </c>
      <c r="C50">
        <f t="shared" si="0"/>
        <v>-3.0209013716525519E-3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614.25</v>
      </c>
      <c r="C51">
        <f t="shared" si="0"/>
        <v>1.6280016280019981E-4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614.15</v>
      </c>
      <c r="C52">
        <f t="shared" si="0"/>
        <v>3.9892534397133143E-3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611.70000000000005</v>
      </c>
      <c r="C53">
        <f t="shared" si="0"/>
        <v>5.3130619584763773E-3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608.45000000000005</v>
      </c>
      <c r="C54">
        <f t="shared" si="0"/>
        <v>3.2870408414832023E-4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608.25</v>
      </c>
      <c r="C55">
        <f t="shared" si="0"/>
        <v>2.2277024249897172E-2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594.70000000000005</v>
      </c>
      <c r="C56">
        <f t="shared" si="0"/>
        <v>3.8590886161089702E-2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571.75</v>
      </c>
      <c r="C57">
        <f t="shared" si="0"/>
        <v>1.2243113248797552E-2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564.75</v>
      </c>
      <c r="C58">
        <f t="shared" si="0"/>
        <v>-6.8171757414785704E-3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568.6</v>
      </c>
      <c r="C59">
        <f t="shared" si="0"/>
        <v>7.2986282096376663E-3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564.45000000000005</v>
      </c>
      <c r="C60">
        <f t="shared" si="0"/>
        <v>7.2637080343697803E-3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560.35</v>
      </c>
      <c r="C61">
        <f t="shared" si="0"/>
        <v>7.1383956455782504E-4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559.95000000000005</v>
      </c>
      <c r="C62">
        <f t="shared" si="0"/>
        <v>1.785873738726672E-3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558.95000000000005</v>
      </c>
      <c r="C63">
        <f t="shared" si="0"/>
        <v>-4.5621254137220759E-3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561.5</v>
      </c>
      <c r="C64">
        <f t="shared" si="0"/>
        <v>-4.0071237756010682E-3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563.75</v>
      </c>
      <c r="C65">
        <f t="shared" si="0"/>
        <v>1.2416851441242492E-3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563.04999999999995</v>
      </c>
      <c r="C66">
        <f t="shared" si="0"/>
        <v>-3.8362490009768269E-2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584.65</v>
      </c>
      <c r="C67">
        <f t="shared" ref="C67:C130" si="1">(B67-B68)/B67</f>
        <v>-8.5521252031246414E-5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584.70000000000005</v>
      </c>
      <c r="C68">
        <f t="shared" si="1"/>
        <v>5.7294338977253679E-3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581.35</v>
      </c>
      <c r="C69">
        <f t="shared" si="1"/>
        <v>8.6006708523382139E-5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581.29999999999995</v>
      </c>
      <c r="C70">
        <f t="shared" si="1"/>
        <v>3.0965078272835967E-3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579.5</v>
      </c>
      <c r="C71">
        <f t="shared" si="1"/>
        <v>1.984469370146639E-3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578.35</v>
      </c>
      <c r="C72">
        <f t="shared" si="1"/>
        <v>-3.3716607590558167E-3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580.29999999999995</v>
      </c>
      <c r="C73">
        <f t="shared" si="1"/>
        <v>9.4778562812330611E-4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579.75</v>
      </c>
      <c r="C74">
        <f t="shared" si="1"/>
        <v>9.3143596377748637E-3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574.35</v>
      </c>
      <c r="C75">
        <f t="shared" si="1"/>
        <v>-6.6161748063026972E-3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578.15</v>
      </c>
      <c r="C76">
        <f t="shared" si="1"/>
        <v>1.0464412349736149E-2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572.1</v>
      </c>
      <c r="C77">
        <f t="shared" si="1"/>
        <v>9.9632931305716575E-3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566.4</v>
      </c>
      <c r="C78">
        <f t="shared" si="1"/>
        <v>1.5007062146893057E-3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565.54999999999995</v>
      </c>
      <c r="C79">
        <f t="shared" si="1"/>
        <v>6.188665900449281E-4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565.20000000000005</v>
      </c>
      <c r="C80">
        <f t="shared" si="1"/>
        <v>7.1656050955415211E-3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561.15</v>
      </c>
      <c r="C81">
        <f t="shared" si="1"/>
        <v>2.5216074133475857E-2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547</v>
      </c>
      <c r="C82">
        <f t="shared" si="1"/>
        <v>-1.6819012797075039E-2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556.20000000000005</v>
      </c>
      <c r="C83">
        <f t="shared" si="1"/>
        <v>5.8432218626393376E-3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552.95000000000005</v>
      </c>
      <c r="C84">
        <f t="shared" si="1"/>
        <v>-1.8356090062392579E-2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563.1</v>
      </c>
      <c r="C85">
        <f t="shared" si="1"/>
        <v>-1.4384656366542395E-2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571.20000000000005</v>
      </c>
      <c r="C86">
        <f t="shared" si="1"/>
        <v>-2.5385154061623454E-3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572.65</v>
      </c>
      <c r="C87">
        <f t="shared" si="1"/>
        <v>-6.6358159434210572E-3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576.45000000000005</v>
      </c>
      <c r="C88">
        <f t="shared" si="1"/>
        <v>1.3878046664933094E-3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575.65</v>
      </c>
      <c r="C89">
        <f t="shared" si="1"/>
        <v>-8.6858334057152782E-4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576.15</v>
      </c>
      <c r="C90">
        <f t="shared" si="1"/>
        <v>-1.7183025253840106E-2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586.04999999999995</v>
      </c>
      <c r="C91">
        <f t="shared" si="1"/>
        <v>-3.9245798140091605E-3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588.35</v>
      </c>
      <c r="C92">
        <f t="shared" si="1"/>
        <v>-5.6089062632785833E-3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591.65</v>
      </c>
      <c r="C93">
        <f t="shared" si="1"/>
        <v>1.1070734386884062E-2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585.1</v>
      </c>
      <c r="C94">
        <f t="shared" si="1"/>
        <v>-1.563835241838998E-2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594.25</v>
      </c>
      <c r="C95">
        <f t="shared" si="1"/>
        <v>3.5338662179217883E-3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592.15</v>
      </c>
      <c r="C96">
        <f t="shared" si="1"/>
        <v>9.963691632187752E-3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586.25</v>
      </c>
      <c r="C97">
        <f t="shared" si="1"/>
        <v>-2.8486140724946773E-2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602.95000000000005</v>
      </c>
      <c r="C98">
        <f t="shared" si="1"/>
        <v>7.2974541835974637E-3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598.54999999999995</v>
      </c>
      <c r="C99">
        <f t="shared" si="1"/>
        <v>1.436805613566103E-2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589.95000000000005</v>
      </c>
      <c r="C100">
        <f t="shared" si="1"/>
        <v>3.3901178065945495E-4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589.75</v>
      </c>
      <c r="C101">
        <f t="shared" si="1"/>
        <v>-7.8846969054683809E-3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594.4</v>
      </c>
      <c r="C102">
        <f t="shared" si="1"/>
        <v>5.8882907133247435E-4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594.04999999999995</v>
      </c>
      <c r="C103">
        <f t="shared" si="1"/>
        <v>-6.9017759447858309E-3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598.15</v>
      </c>
      <c r="C104">
        <f t="shared" si="1"/>
        <v>1.6718214494691967E-2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588.15</v>
      </c>
      <c r="C105">
        <f t="shared" si="1"/>
        <v>-2.2018192637932577E-2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601.1</v>
      </c>
      <c r="C106">
        <f t="shared" si="1"/>
        <v>-4.7413076027283691E-3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603.95000000000005</v>
      </c>
      <c r="C107">
        <f t="shared" si="1"/>
        <v>8.5271959599306085E-3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598.79999999999995</v>
      </c>
      <c r="C108">
        <f t="shared" si="1"/>
        <v>2.5050100200400805E-3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597.29999999999995</v>
      </c>
      <c r="C109">
        <f t="shared" si="1"/>
        <v>1.4230704838438123E-3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596.45000000000005</v>
      </c>
      <c r="C110">
        <f t="shared" si="1"/>
        <v>1.3580350406572256E-2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588.35</v>
      </c>
      <c r="C111">
        <f t="shared" si="1"/>
        <v>-5.6938896915101943E-3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591.70000000000005</v>
      </c>
      <c r="C112">
        <f t="shared" si="1"/>
        <v>1.3942876457664356E-2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583.45000000000005</v>
      </c>
      <c r="C113">
        <f t="shared" si="1"/>
        <v>7.5413488730826815E-3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579.04999999999995</v>
      </c>
      <c r="C114">
        <f t="shared" si="1"/>
        <v>1.4765564286330982E-2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570.5</v>
      </c>
      <c r="C115">
        <f t="shared" si="1"/>
        <v>-4.3821209465381246E-3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573</v>
      </c>
      <c r="C116">
        <f t="shared" si="1"/>
        <v>-4.4502617801046324E-3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575.54999999999995</v>
      </c>
      <c r="C117">
        <f t="shared" si="1"/>
        <v>1.0424811050299715E-2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569.54999999999995</v>
      </c>
      <c r="C118">
        <f t="shared" si="1"/>
        <v>1.4397331226406693E-2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561.35</v>
      </c>
      <c r="C119">
        <f t="shared" si="1"/>
        <v>-1.0777589739021919E-2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567.4</v>
      </c>
      <c r="C120">
        <f t="shared" si="1"/>
        <v>-1.3130066972153765E-2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574.85</v>
      </c>
      <c r="C121">
        <f t="shared" si="1"/>
        <v>3.4791684787335827E-3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572.85</v>
      </c>
      <c r="C122">
        <f t="shared" si="1"/>
        <v>5.0624072619358945E-3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569.95000000000005</v>
      </c>
      <c r="C123">
        <f t="shared" si="1"/>
        <v>-1.2281779103430125E-2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576.95000000000005</v>
      </c>
      <c r="C124">
        <f t="shared" si="1"/>
        <v>8.666262241107238E-5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576.9</v>
      </c>
      <c r="C125">
        <f t="shared" si="1"/>
        <v>1.4560582423296893E-2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568.5</v>
      </c>
      <c r="C126">
        <f t="shared" si="1"/>
        <v>-5.6288478452067641E-3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571.70000000000005</v>
      </c>
      <c r="C127">
        <f t="shared" si="1"/>
        <v>-2.1864614308203601E-3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572.95000000000005</v>
      </c>
      <c r="C128">
        <f t="shared" si="1"/>
        <v>1.3962823981151376E-3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572.15</v>
      </c>
      <c r="C129">
        <f t="shared" si="1"/>
        <v>1.1884995193568041E-2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565.35</v>
      </c>
      <c r="C130">
        <f t="shared" si="1"/>
        <v>8.0481117891572796E-3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560.79999999999995</v>
      </c>
      <c r="C131">
        <f t="shared" ref="C131:C194" si="2">(B131-B132)/B131</f>
        <v>-2.3805278174037131E-2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574.15</v>
      </c>
      <c r="C132">
        <f t="shared" si="2"/>
        <v>8.7085256466080301E-4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573.65</v>
      </c>
      <c r="C133">
        <f t="shared" si="2"/>
        <v>-1.7432232197336833E-4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573.75</v>
      </c>
      <c r="C134">
        <f t="shared" si="2"/>
        <v>1.1328976034857992E-3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573.1</v>
      </c>
      <c r="C135">
        <f t="shared" si="2"/>
        <v>9.073460129122397E-3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567.9</v>
      </c>
      <c r="C136">
        <f t="shared" si="2"/>
        <v>-9.5087163232963155E-3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573.29999999999995</v>
      </c>
      <c r="C137">
        <f t="shared" si="2"/>
        <v>-3.0001744287458654E-2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590.5</v>
      </c>
      <c r="C138">
        <f t="shared" si="2"/>
        <v>-1.3463166807790085E-2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598.45000000000005</v>
      </c>
      <c r="C139">
        <f t="shared" si="2"/>
        <v>-2.2391177207786744E-2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611.85</v>
      </c>
      <c r="C140">
        <f t="shared" si="2"/>
        <v>-1.3647135735883014E-2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620.20000000000005</v>
      </c>
      <c r="C141">
        <f t="shared" si="2"/>
        <v>6.6913898742342638E-3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616.04999999999995</v>
      </c>
      <c r="C142">
        <f t="shared" si="2"/>
        <v>-8.1162243324405491E-4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616.54999999999995</v>
      </c>
      <c r="C143">
        <f t="shared" si="2"/>
        <v>2.2706998621360433E-3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615.15</v>
      </c>
      <c r="C144">
        <f t="shared" si="2"/>
        <v>9.0221897098267979E-3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609.6</v>
      </c>
      <c r="C145">
        <f t="shared" si="2"/>
        <v>-1.3205380577427747E-2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617.65</v>
      </c>
      <c r="C146">
        <f t="shared" si="2"/>
        <v>4.1285517688010274E-3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615.1</v>
      </c>
      <c r="C147">
        <f t="shared" si="2"/>
        <v>8.2100471468055086E-3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610.04999999999995</v>
      </c>
      <c r="C148">
        <f t="shared" si="2"/>
        <v>1.409720514711894E-2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601.45000000000005</v>
      </c>
      <c r="C149">
        <f t="shared" si="2"/>
        <v>1.5130102252888888E-2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592.35</v>
      </c>
      <c r="C150">
        <f t="shared" si="2"/>
        <v>-1.4771672153287752E-2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601.1</v>
      </c>
      <c r="C151">
        <f t="shared" si="2"/>
        <v>2.7782398935285384E-2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584.4</v>
      </c>
      <c r="C152">
        <f t="shared" si="2"/>
        <v>-2.138945927446954E-3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585.65</v>
      </c>
      <c r="C153">
        <f t="shared" si="2"/>
        <v>-6.1470161359173962E-3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589.25</v>
      </c>
      <c r="C154">
        <f t="shared" si="2"/>
        <v>1.1879507848961315E-3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588.54999999999995</v>
      </c>
      <c r="C155">
        <f t="shared" si="2"/>
        <v>-6.8813184946055024E-3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592.6</v>
      </c>
      <c r="C156">
        <f t="shared" si="2"/>
        <v>-1.6874789065136685E-3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593.6</v>
      </c>
      <c r="C157">
        <f t="shared" si="2"/>
        <v>1.8530997304582592E-3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592.5</v>
      </c>
      <c r="C158">
        <f t="shared" si="2"/>
        <v>3.2067510548522823E-3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590.6</v>
      </c>
      <c r="C159">
        <f t="shared" si="2"/>
        <v>2.2858110396207633E-3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589.25</v>
      </c>
      <c r="C160">
        <f t="shared" si="2"/>
        <v>6.4488756894356463E-3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585.45000000000005</v>
      </c>
      <c r="C161">
        <f t="shared" si="2"/>
        <v>2.1521906225980051E-2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572.85</v>
      </c>
      <c r="C162">
        <f t="shared" si="2"/>
        <v>5.3242559134154977E-3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569.79999999999995</v>
      </c>
      <c r="C163">
        <f t="shared" si="2"/>
        <v>6.4935064935063742E-3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566.1</v>
      </c>
      <c r="C164">
        <f t="shared" si="2"/>
        <v>1.5986574810104341E-2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557.04999999999995</v>
      </c>
      <c r="C165">
        <f t="shared" si="2"/>
        <v>4.3981689255900404E-3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554.6</v>
      </c>
      <c r="C166">
        <f t="shared" si="2"/>
        <v>-1.5055896141363184E-2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562.95000000000005</v>
      </c>
      <c r="C167">
        <f t="shared" si="2"/>
        <v>-6.0396127542410106E-3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566.35</v>
      </c>
      <c r="C168">
        <f t="shared" si="2"/>
        <v>-1.853977222565471E-3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567.4</v>
      </c>
      <c r="C169">
        <f t="shared" si="2"/>
        <v>-2.5555163905534818E-3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568.85</v>
      </c>
      <c r="C170">
        <f t="shared" si="2"/>
        <v>-4.2190384108288254E-3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571.25</v>
      </c>
      <c r="C171">
        <f t="shared" si="2"/>
        <v>8.3150984682713348E-3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566.5</v>
      </c>
      <c r="C172">
        <f t="shared" si="2"/>
        <v>-1.7740511915269118E-2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576.54999999999995</v>
      </c>
      <c r="C173">
        <f t="shared" si="2"/>
        <v>2.6016824212987124E-4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576.4</v>
      </c>
      <c r="C174">
        <f t="shared" si="2"/>
        <v>-3.9035392088827203E-3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578.65</v>
      </c>
      <c r="C175">
        <f t="shared" si="2"/>
        <v>-8.6408018664249918E-5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578.70000000000005</v>
      </c>
      <c r="C176">
        <f t="shared" si="2"/>
        <v>-1.6934508380853558E-2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588.5</v>
      </c>
      <c r="C177">
        <f t="shared" si="2"/>
        <v>-1.1894647408666873E-3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589.20000000000005</v>
      </c>
      <c r="C178">
        <f t="shared" si="2"/>
        <v>6.5342837746096786E-3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585.35</v>
      </c>
      <c r="C179">
        <f t="shared" si="2"/>
        <v>-3.1605022636030113E-3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587.20000000000005</v>
      </c>
      <c r="C180">
        <f t="shared" si="2"/>
        <v>0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587.20000000000005</v>
      </c>
      <c r="C181">
        <f t="shared" si="2"/>
        <v>7.5783378746594778E-3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582.75</v>
      </c>
      <c r="C182">
        <f t="shared" si="2"/>
        <v>4.9764049764049372E-3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579.85</v>
      </c>
      <c r="C183">
        <f t="shared" si="2"/>
        <v>-2.2333362076398949E-2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592.79999999999995</v>
      </c>
      <c r="C184">
        <f t="shared" si="2"/>
        <v>-3.7112010796222093E-3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595</v>
      </c>
      <c r="C185">
        <f t="shared" si="2"/>
        <v>1.5126050420168067E-2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586</v>
      </c>
      <c r="C186">
        <f t="shared" si="2"/>
        <v>8.1058020477815691E-3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581.25</v>
      </c>
      <c r="C187">
        <f t="shared" si="2"/>
        <v>-2.4946236559140566E-3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582.70000000000005</v>
      </c>
      <c r="C188">
        <f t="shared" si="2"/>
        <v>1.887763857902905E-3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581.6</v>
      </c>
      <c r="C189">
        <f t="shared" si="2"/>
        <v>7.6513067400275879E-3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577.15</v>
      </c>
      <c r="C190">
        <f t="shared" si="2"/>
        <v>3.465303647232089E-3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575.15</v>
      </c>
      <c r="C191">
        <f t="shared" si="2"/>
        <v>1.651743023558953E-3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574.20000000000005</v>
      </c>
      <c r="C192">
        <f t="shared" si="2"/>
        <v>-2.1072796934865742E-2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586.29999999999995</v>
      </c>
      <c r="C193">
        <f t="shared" si="2"/>
        <v>0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586.29999999999995</v>
      </c>
      <c r="C194">
        <f t="shared" si="2"/>
        <v>7.5046904315196616E-3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581.9</v>
      </c>
      <c r="C195">
        <f t="shared" ref="C195:C248" si="3">(B195-B196)/B195</f>
        <v>6.4444062553703392E-3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578.15</v>
      </c>
      <c r="C196">
        <f t="shared" si="3"/>
        <v>8.1293781890511667E-3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573.45000000000005</v>
      </c>
      <c r="C197">
        <f t="shared" si="3"/>
        <v>2.1797889964251457E-3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572.20000000000005</v>
      </c>
      <c r="C198">
        <f t="shared" si="3"/>
        <v>-2.2719328905976134E-3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573.5</v>
      </c>
      <c r="C199">
        <f t="shared" si="3"/>
        <v>-1.7611159546643457E-2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583.6</v>
      </c>
      <c r="C200">
        <f t="shared" si="3"/>
        <v>1.2165867032213883E-2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576.5</v>
      </c>
      <c r="C201">
        <f t="shared" si="3"/>
        <v>-6.0711188204683438E-3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580</v>
      </c>
      <c r="C202">
        <f t="shared" si="3"/>
        <v>1.6379310344827588E-2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570.5</v>
      </c>
      <c r="C203">
        <f t="shared" si="3"/>
        <v>-8.4136722173531187E-3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575.29999999999995</v>
      </c>
      <c r="C204">
        <f t="shared" si="3"/>
        <v>-5.2146706066400145E-3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578.29999999999995</v>
      </c>
      <c r="C205">
        <f t="shared" si="3"/>
        <v>2.3430745287912773E-2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564.75</v>
      </c>
      <c r="C206">
        <f t="shared" si="3"/>
        <v>-2.8331119964586501E-3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566.35</v>
      </c>
      <c r="C207">
        <f t="shared" si="3"/>
        <v>8.0339012977841753E-3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561.79999999999995</v>
      </c>
      <c r="C208">
        <f t="shared" si="3"/>
        <v>1.2815948736204934E-2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554.6</v>
      </c>
      <c r="C209">
        <f t="shared" si="3"/>
        <v>2.0645510277677685E-2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543.15</v>
      </c>
      <c r="C210">
        <f t="shared" si="3"/>
        <v>-3.0378348522507176E-3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544.79999999999995</v>
      </c>
      <c r="C211">
        <f t="shared" si="3"/>
        <v>8.2599118942731278E-3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540.29999999999995</v>
      </c>
      <c r="C212">
        <f t="shared" si="3"/>
        <v>-1.0272071071627002E-2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545.85</v>
      </c>
      <c r="C213">
        <f t="shared" si="3"/>
        <v>3.389209489786613E-3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544</v>
      </c>
      <c r="C214">
        <f t="shared" si="3"/>
        <v>2.0312499999999917E-2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532.95000000000005</v>
      </c>
      <c r="C215">
        <f t="shared" si="3"/>
        <v>8.9126559714794995E-3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528.20000000000005</v>
      </c>
      <c r="C216">
        <f t="shared" si="3"/>
        <v>-7.3835668307458855E-3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532.1</v>
      </c>
      <c r="C217">
        <f t="shared" si="3"/>
        <v>1.0900206728058763E-2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526.29999999999995</v>
      </c>
      <c r="C218">
        <f t="shared" si="3"/>
        <v>-2.5650769523086125E-3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527.65</v>
      </c>
      <c r="C219">
        <f t="shared" si="3"/>
        <v>8.812659907135369E-3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523</v>
      </c>
      <c r="C220">
        <f t="shared" si="3"/>
        <v>-7.1701720841300188E-3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526.75</v>
      </c>
      <c r="C221">
        <f t="shared" si="3"/>
        <v>5.6953013763644993E-3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523.75</v>
      </c>
      <c r="C222">
        <f t="shared" si="3"/>
        <v>1.3842482100238664E-2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516.5</v>
      </c>
      <c r="C223">
        <f t="shared" si="3"/>
        <v>1.6263310745401698E-2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508.1</v>
      </c>
      <c r="C224">
        <f t="shared" si="3"/>
        <v>-4.0346388506198672E-3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510.15</v>
      </c>
      <c r="C225">
        <f t="shared" si="3"/>
        <v>9.408997353719405E-3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505.35</v>
      </c>
      <c r="C226">
        <f t="shared" si="3"/>
        <v>-1.4643316513307563E-2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512.75</v>
      </c>
      <c r="C227">
        <f t="shared" si="3"/>
        <v>-1.7162359824475778E-2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521.54999999999995</v>
      </c>
      <c r="C228">
        <f t="shared" si="3"/>
        <v>-5.7520851308612449E-4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521.85</v>
      </c>
      <c r="C229">
        <f t="shared" si="3"/>
        <v>5.0780875730573483E-3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519.20000000000005</v>
      </c>
      <c r="C230">
        <f t="shared" si="3"/>
        <v>-2.041602465331261E-2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529.79999999999995</v>
      </c>
      <c r="C231">
        <f t="shared" si="3"/>
        <v>1.0003775009437438E-2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524.5</v>
      </c>
      <c r="C232">
        <f t="shared" si="3"/>
        <v>1.3250714966634977E-2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517.54999999999995</v>
      </c>
      <c r="C233">
        <f t="shared" si="3"/>
        <v>-1.516761665539566E-2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525.4</v>
      </c>
      <c r="C234">
        <f t="shared" si="3"/>
        <v>-8.7552341073468265E-3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530</v>
      </c>
      <c r="C235">
        <f t="shared" si="3"/>
        <v>-3.2735849056603816E-2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547.35</v>
      </c>
      <c r="C236">
        <f t="shared" si="3"/>
        <v>-2.1101671690874128E-2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558.9</v>
      </c>
      <c r="C237">
        <f t="shared" si="3"/>
        <v>-1.05564501699767E-2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564.79999999999995</v>
      </c>
      <c r="C238">
        <f t="shared" si="3"/>
        <v>5.4886685552406325E-3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561.70000000000005</v>
      </c>
      <c r="C239">
        <f t="shared" si="3"/>
        <v>8.9015488695032925E-4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561.20000000000005</v>
      </c>
      <c r="C240">
        <f t="shared" si="3"/>
        <v>4.8913043478260948E-2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533.75</v>
      </c>
      <c r="C241">
        <f t="shared" si="3"/>
        <v>-5.5269320843092185E-3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536.70000000000005</v>
      </c>
      <c r="C242">
        <f t="shared" si="3"/>
        <v>2.5899012483696832E-2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522.79999999999995</v>
      </c>
      <c r="C243">
        <f t="shared" si="3"/>
        <v>-9.372609028309279E-3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527.70000000000005</v>
      </c>
      <c r="C244">
        <f t="shared" si="3"/>
        <v>1.2601857115785655E-2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521.04999999999995</v>
      </c>
      <c r="C245">
        <f t="shared" si="3"/>
        <v>9.596008060638044E-5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521</v>
      </c>
      <c r="C246">
        <f t="shared" si="3"/>
        <v>8.9251439539346968E-3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516.35</v>
      </c>
      <c r="C247">
        <f t="shared" si="3"/>
        <v>-1.3750363125786817E-2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523.45000000000005</v>
      </c>
      <c r="C248">
        <f t="shared" si="3"/>
        <v>-3.2476836374055432E-3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525.15</v>
      </c>
    </row>
    <row r="250" spans="1:4" x14ac:dyDescent="0.35">
      <c r="C250">
        <f>AVERAGE(C3:C248)</f>
        <v>1.4079364606100677E-3</v>
      </c>
    </row>
  </sheetData>
  <mergeCells count="2">
    <mergeCell ref="A1:C1"/>
    <mergeCell ref="F1:H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E7D4-F475-4C96-B0EF-2835F7E62690}">
  <sheetPr codeName="Sheet5"/>
  <dimension ref="A1:H250"/>
  <sheetViews>
    <sheetView workbookViewId="0">
      <selection activeCell="I12" sqref="I12"/>
    </sheetView>
  </sheetViews>
  <sheetFormatPr defaultRowHeight="14.5" x14ac:dyDescent="0.35"/>
  <cols>
    <col min="1" max="1" width="10.453125" bestFit="1" customWidth="1"/>
    <col min="2" max="2" width="7.81640625" bestFit="1" customWidth="1"/>
    <col min="4" max="4" width="13.26953125" bestFit="1" customWidth="1"/>
  </cols>
  <sheetData>
    <row r="1" spans="1:8" ht="15" thickBot="1" x14ac:dyDescent="0.4">
      <c r="A1" s="36" t="s">
        <v>255</v>
      </c>
      <c r="B1" s="36"/>
      <c r="C1" s="36"/>
      <c r="F1" s="37" t="s">
        <v>293</v>
      </c>
      <c r="G1" s="37"/>
      <c r="H1" s="37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tr">
        <f>A1</f>
        <v>ICBK</v>
      </c>
      <c r="H2" s="3" t="s">
        <v>292</v>
      </c>
    </row>
    <row r="3" spans="1:8" x14ac:dyDescent="0.35">
      <c r="A3" t="s">
        <v>2</v>
      </c>
      <c r="B3">
        <v>1043.75</v>
      </c>
      <c r="C3">
        <f t="shared" ref="C3:C66" si="0">(B3-B4)/B3</f>
        <v>1.9640718562874252E-2</v>
      </c>
      <c r="D3" s="9" cm="1">
        <f t="array" ref="D3">INDEX('E(R) with CAPM'!$B$4:$B$249, ROWS('E(R) with CAPM'!B4:B$249))</f>
        <v>4.2268395545910853E-3</v>
      </c>
      <c r="F3" t="str">
        <f>A1</f>
        <v>ICBK</v>
      </c>
      <c r="G3">
        <f>VARP('5. ICBK'!$C$3:$C$248)</f>
        <v>9.8492933933173329E-5</v>
      </c>
    </row>
    <row r="4" spans="1:8" ht="15" thickBot="1" x14ac:dyDescent="0.4">
      <c r="A4" t="s">
        <v>3</v>
      </c>
      <c r="B4">
        <v>1023.25</v>
      </c>
      <c r="C4">
        <f t="shared" si="0"/>
        <v>6.4500366479355222E-3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5.7735508523370225E-5</v>
      </c>
      <c r="H4" s="2">
        <f>VARP('5. ICBK'!$D$3:$D$248)</f>
        <v>5.6054361427704074E-4</v>
      </c>
    </row>
    <row r="5" spans="1:8" x14ac:dyDescent="0.35">
      <c r="A5" t="s">
        <v>4</v>
      </c>
      <c r="B5">
        <v>1016.65</v>
      </c>
      <c r="C5">
        <f t="shared" si="0"/>
        <v>-5.9509172281513485E-3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1022.7</v>
      </c>
      <c r="C6">
        <f t="shared" si="0"/>
        <v>2.835631172386908E-3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1019.8</v>
      </c>
      <c r="C7">
        <f t="shared" si="0"/>
        <v>2.3239850951166829E-2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996.1</v>
      </c>
      <c r="C8">
        <f t="shared" si="0"/>
        <v>-1.4657162935448271E-2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1010.7</v>
      </c>
      <c r="C9">
        <f t="shared" si="0"/>
        <v>2.1173444147620551E-2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989.3</v>
      </c>
      <c r="C10">
        <f t="shared" si="0"/>
        <v>-3.3205296674416275E-2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1022.15</v>
      </c>
      <c r="C11">
        <f t="shared" si="0"/>
        <v>-4.1579024605000381E-3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1026.4000000000001</v>
      </c>
      <c r="C12">
        <f t="shared" si="0"/>
        <v>2.8254091971941647E-3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1023.5</v>
      </c>
      <c r="C13">
        <f t="shared" si="0"/>
        <v>-4.8851978505129456E-4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1024</v>
      </c>
      <c r="C14">
        <f t="shared" si="0"/>
        <v>-1.1230468750000888E-3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1025.1500000000001</v>
      </c>
      <c r="C15">
        <f t="shared" si="0"/>
        <v>-2.9264010144856847E-3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1028.1500000000001</v>
      </c>
      <c r="C16">
        <f t="shared" si="0"/>
        <v>1.0941983173661541E-2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1016.9</v>
      </c>
      <c r="C17">
        <f t="shared" si="0"/>
        <v>4.91690431704199E-4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1016.4</v>
      </c>
      <c r="C18">
        <f t="shared" si="0"/>
        <v>6.3459268004721877E-3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1009.95</v>
      </c>
      <c r="C19">
        <f t="shared" si="0"/>
        <v>1.0644091291648101E-2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999.2</v>
      </c>
      <c r="C20">
        <f t="shared" si="0"/>
        <v>-2.9873899119295343E-2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1029.05</v>
      </c>
      <c r="C21">
        <f t="shared" si="0"/>
        <v>1.9775521111704882E-2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1008.7</v>
      </c>
      <c r="C22">
        <f t="shared" si="0"/>
        <v>9.4180628531773565E-3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999.2</v>
      </c>
      <c r="C23">
        <f t="shared" si="0"/>
        <v>1.286028823058449E-2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986.35</v>
      </c>
      <c r="C24">
        <f t="shared" si="0"/>
        <v>4.6636589445937272E-3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981.75</v>
      </c>
      <c r="C25">
        <f t="shared" si="0"/>
        <v>-2.7807486631015996E-2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1009.05</v>
      </c>
      <c r="C26">
        <f t="shared" si="0"/>
        <v>-7.9282493434425271E-4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1009.85</v>
      </c>
      <c r="C27">
        <f t="shared" si="0"/>
        <v>6.2880625835520353E-3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1003.5</v>
      </c>
      <c r="C28">
        <f t="shared" si="0"/>
        <v>1.2306925759840581E-2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991.15</v>
      </c>
      <c r="C29">
        <f t="shared" si="0"/>
        <v>-1.9169651415022724E-3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993.05</v>
      </c>
      <c r="C30">
        <f t="shared" si="0"/>
        <v>1.3393081919339364E-2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979.75</v>
      </c>
      <c r="C31">
        <f t="shared" si="0"/>
        <v>-2.2965042102577188E-3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982</v>
      </c>
      <c r="C32">
        <f t="shared" si="0"/>
        <v>-1.191446028513243E-2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993.7</v>
      </c>
      <c r="C33">
        <f t="shared" si="0"/>
        <v>6.5915266176915241E-3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987.15</v>
      </c>
      <c r="C34">
        <f t="shared" si="0"/>
        <v>3.1403535430279319E-3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984.05</v>
      </c>
      <c r="C35">
        <f t="shared" si="0"/>
        <v>1.8291753467811133E-3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982.25</v>
      </c>
      <c r="C36">
        <f t="shared" si="0"/>
        <v>-1.7459913463985725E-2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999.4</v>
      </c>
      <c r="C37">
        <f t="shared" si="0"/>
        <v>2.8016810086051178E-3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996.6</v>
      </c>
      <c r="C38">
        <f t="shared" si="0"/>
        <v>-9.3317278747741868E-3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1005.9</v>
      </c>
      <c r="C39">
        <f t="shared" si="0"/>
        <v>3.6285913112635224E-3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1002.25</v>
      </c>
      <c r="C40">
        <f t="shared" si="0"/>
        <v>7.133948615614844E-3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995.1</v>
      </c>
      <c r="C41">
        <f t="shared" si="0"/>
        <v>8.0393930258272357E-4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994.3</v>
      </c>
      <c r="C42">
        <f t="shared" si="0"/>
        <v>-1.0157900030172003E-2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1004.4</v>
      </c>
      <c r="C43">
        <f t="shared" si="0"/>
        <v>-2.2401433691756271E-3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1006.65</v>
      </c>
      <c r="C44">
        <f t="shared" si="0"/>
        <v>-8.7418665871952204E-3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1015.45</v>
      </c>
      <c r="C45">
        <f t="shared" si="0"/>
        <v>-5.9087104239499725E-3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1021.45</v>
      </c>
      <c r="C46">
        <f t="shared" si="0"/>
        <v>-1.5615057026775707E-2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1037.4000000000001</v>
      </c>
      <c r="C47">
        <f t="shared" si="0"/>
        <v>3.6148062463851934E-3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1033.6500000000001</v>
      </c>
      <c r="C48">
        <f t="shared" si="0"/>
        <v>1.9107047840178117E-2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1013.9</v>
      </c>
      <c r="C49">
        <f t="shared" si="0"/>
        <v>-1.7753230101588602E-3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1015.7</v>
      </c>
      <c r="C50">
        <f t="shared" si="0"/>
        <v>-1.3783597518952223E-3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1017.1</v>
      </c>
      <c r="C51">
        <f t="shared" si="0"/>
        <v>6.1449218365942386E-3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1010.85</v>
      </c>
      <c r="C52">
        <f t="shared" si="0"/>
        <v>1.172280753821044E-2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999</v>
      </c>
      <c r="C53">
        <f t="shared" si="0"/>
        <v>-4.2542542542542547E-3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1003.25</v>
      </c>
      <c r="C54">
        <f t="shared" si="0"/>
        <v>-1.0166957388487462E-2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1013.45</v>
      </c>
      <c r="C55">
        <f t="shared" si="0"/>
        <v>2.1954709161774139E-2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991.2</v>
      </c>
      <c r="C56">
        <f t="shared" si="0"/>
        <v>4.4895076674737688E-2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946.7</v>
      </c>
      <c r="C57">
        <f t="shared" si="0"/>
        <v>1.2411534805112496E-2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934.95</v>
      </c>
      <c r="C58">
        <f t="shared" si="0"/>
        <v>-4.9735279961495025E-3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939.6</v>
      </c>
      <c r="C59">
        <f t="shared" si="0"/>
        <v>1.5006385696040892E-2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925.5</v>
      </c>
      <c r="C60">
        <f t="shared" si="0"/>
        <v>-4.2139384116693431E-3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929.4</v>
      </c>
      <c r="C61">
        <f t="shared" si="0"/>
        <v>6.8861631159887861E-3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923</v>
      </c>
      <c r="C62">
        <f t="shared" si="0"/>
        <v>2.7085590465872155E-4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922.75</v>
      </c>
      <c r="C63">
        <f t="shared" si="0"/>
        <v>-3.6304524519100759E-3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926.1</v>
      </c>
      <c r="C64">
        <f t="shared" si="0"/>
        <v>5.0210560414641805E-3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921.45</v>
      </c>
      <c r="C65">
        <f t="shared" si="0"/>
        <v>-4.3409843181939036E-4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921.85</v>
      </c>
      <c r="C66">
        <f t="shared" si="0"/>
        <v>-1.5349568801865788E-2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936</v>
      </c>
      <c r="C67">
        <f t="shared" ref="C67:C130" si="1">(B67-B68)/B67</f>
        <v>-5.4487179487179727E-3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941.1</v>
      </c>
      <c r="C68">
        <f t="shared" si="1"/>
        <v>7.0661991286791806E-3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934.45</v>
      </c>
      <c r="C69">
        <f t="shared" si="1"/>
        <v>-8.4541709026699947E-3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942.35</v>
      </c>
      <c r="C70">
        <f t="shared" si="1"/>
        <v>3.9794131692046479E-3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938.6</v>
      </c>
      <c r="C71">
        <f t="shared" si="1"/>
        <v>1.3317707223524397E-3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937.35</v>
      </c>
      <c r="C72">
        <f t="shared" si="1"/>
        <v>1.7069397770310159E-3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935.75</v>
      </c>
      <c r="C73">
        <f t="shared" si="1"/>
        <v>-1.3197969543147232E-2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948.1</v>
      </c>
      <c r="C74">
        <f t="shared" si="1"/>
        <v>2.7950638118341706E-3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945.45</v>
      </c>
      <c r="C75">
        <f t="shared" si="1"/>
        <v>1.2322174625839642E-2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933.8</v>
      </c>
      <c r="C76">
        <f t="shared" si="1"/>
        <v>1.483186977939592E-2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919.95</v>
      </c>
      <c r="C77">
        <f t="shared" si="1"/>
        <v>6.4133920321757599E-3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914.05</v>
      </c>
      <c r="C78">
        <f t="shared" si="1"/>
        <v>-1.422241671681055E-3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915.35</v>
      </c>
      <c r="C79">
        <f t="shared" si="1"/>
        <v>-1.0433167640793089E-2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924.9</v>
      </c>
      <c r="C80">
        <f t="shared" si="1"/>
        <v>1.3136555303276006E-2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912.75</v>
      </c>
      <c r="C81">
        <f t="shared" si="1"/>
        <v>4.4919200219118299E-3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908.65</v>
      </c>
      <c r="C82">
        <f t="shared" si="1"/>
        <v>-8.1989765036042991E-3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916.1</v>
      </c>
      <c r="C83">
        <f t="shared" si="1"/>
        <v>-1.5118436851872091E-2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929.95</v>
      </c>
      <c r="C84">
        <f t="shared" si="1"/>
        <v>-3.0109145652991607E-3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932.75</v>
      </c>
      <c r="C85">
        <f t="shared" si="1"/>
        <v>-3.2162958992227285E-3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935.75</v>
      </c>
      <c r="C86">
        <f t="shared" si="1"/>
        <v>-8.5492920117552773E-3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943.75</v>
      </c>
      <c r="C87">
        <f t="shared" si="1"/>
        <v>-1.0754966887417195E-2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953.9</v>
      </c>
      <c r="C88">
        <f t="shared" si="1"/>
        <v>2.6208197924310725E-3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951.4</v>
      </c>
      <c r="C89">
        <f t="shared" si="1"/>
        <v>1.0510826150937853E-4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951.3</v>
      </c>
      <c r="C90">
        <f t="shared" si="1"/>
        <v>-3.1010196573110962E-3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954.25</v>
      </c>
      <c r="C91">
        <f t="shared" si="1"/>
        <v>1.2051349227141495E-3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953.1</v>
      </c>
      <c r="C92">
        <f t="shared" si="1"/>
        <v>1.9934949113419131E-3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951.2</v>
      </c>
      <c r="C93">
        <f t="shared" si="1"/>
        <v>1.3246425567703977E-2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938.6</v>
      </c>
      <c r="C94">
        <f t="shared" si="1"/>
        <v>-7.0317494140209064E-3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945.2</v>
      </c>
      <c r="C95">
        <f t="shared" si="1"/>
        <v>4.6022005924672262E-3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940.85</v>
      </c>
      <c r="C96">
        <f t="shared" si="1"/>
        <v>1.1478981771802167E-2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930.05</v>
      </c>
      <c r="C97">
        <f t="shared" si="1"/>
        <v>-1.1020912854147627E-2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940.3</v>
      </c>
      <c r="C98">
        <f t="shared" si="1"/>
        <v>-1.2336488354780415E-2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951.9</v>
      </c>
      <c r="C99">
        <f t="shared" si="1"/>
        <v>9.7699338165773246E-3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942.6</v>
      </c>
      <c r="C100">
        <f t="shared" si="1"/>
        <v>-5.3044769785699124E-4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943.1</v>
      </c>
      <c r="C101">
        <f t="shared" si="1"/>
        <v>-5.937864489449711E-3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948.7</v>
      </c>
      <c r="C102">
        <f t="shared" si="1"/>
        <v>-8.0636660693580442E-3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956.35</v>
      </c>
      <c r="C103">
        <f t="shared" si="1"/>
        <v>6.3261358289329935E-3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950.3</v>
      </c>
      <c r="C104">
        <f t="shared" si="1"/>
        <v>-9.4706934652215094E-3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959.3</v>
      </c>
      <c r="C105">
        <f t="shared" si="1"/>
        <v>-2.9031585531116465E-2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987.15</v>
      </c>
      <c r="C106">
        <f t="shared" si="1"/>
        <v>-3.0897026794307536E-3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990.2</v>
      </c>
      <c r="C107">
        <f t="shared" si="1"/>
        <v>-2.2722682286406785E-3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992.45</v>
      </c>
      <c r="C108">
        <f t="shared" si="1"/>
        <v>4.7861353216786737E-3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987.7</v>
      </c>
      <c r="C109">
        <f t="shared" si="1"/>
        <v>-2.1261516654853792E-3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989.8</v>
      </c>
      <c r="C110">
        <f t="shared" si="1"/>
        <v>-7.0721357850075321E-4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990.5</v>
      </c>
      <c r="C111">
        <f t="shared" si="1"/>
        <v>1.2367491166077738E-2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978.25</v>
      </c>
      <c r="C112">
        <f t="shared" si="1"/>
        <v>7.8711985688730331E-3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970.55</v>
      </c>
      <c r="C113">
        <f t="shared" si="1"/>
        <v>5.0486837360259416E-3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965.65</v>
      </c>
      <c r="C114">
        <f t="shared" si="1"/>
        <v>8.4399109408170424E-3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957.5</v>
      </c>
      <c r="C115">
        <f t="shared" si="1"/>
        <v>-1.138381201044384E-2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968.4</v>
      </c>
      <c r="C116">
        <f t="shared" si="1"/>
        <v>1.0842627013630261E-3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967.35</v>
      </c>
      <c r="C117">
        <f t="shared" si="1"/>
        <v>-1.3955652039076059E-3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968.7</v>
      </c>
      <c r="C118">
        <f t="shared" si="1"/>
        <v>1.0271497883761789E-2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958.75</v>
      </c>
      <c r="C119">
        <f t="shared" si="1"/>
        <v>-1.5645371577572596E-4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958.9</v>
      </c>
      <c r="C120">
        <f t="shared" si="1"/>
        <v>-9.2293252685368889E-3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967.75</v>
      </c>
      <c r="C121">
        <f t="shared" si="1"/>
        <v>-2.8933092224230996E-3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970.55</v>
      </c>
      <c r="C122">
        <f t="shared" si="1"/>
        <v>1.5455154293954692E-4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970.4</v>
      </c>
      <c r="C123">
        <f t="shared" si="1"/>
        <v>1.4942291838416445E-3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968.95</v>
      </c>
      <c r="C124">
        <f t="shared" si="1"/>
        <v>2.1672944940399636E-3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966.85</v>
      </c>
      <c r="C125">
        <f t="shared" si="1"/>
        <v>1.5359156022133757E-2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952</v>
      </c>
      <c r="C126">
        <f t="shared" si="1"/>
        <v>-3.361344537815174E-3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955.2</v>
      </c>
      <c r="C127">
        <f t="shared" si="1"/>
        <v>4.7634003350084464E-3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950.65</v>
      </c>
      <c r="C128">
        <f t="shared" si="1"/>
        <v>-1.0519118497869879E-3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951.65</v>
      </c>
      <c r="C129">
        <f t="shared" si="1"/>
        <v>-5.0964114958230678E-3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956.5</v>
      </c>
      <c r="C130">
        <f t="shared" si="1"/>
        <v>-3.1887088342916407E-3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959.55</v>
      </c>
      <c r="C131">
        <f t="shared" ref="C131:C194" si="2">(B131-B132)/B131</f>
        <v>6.9824396852690655E-3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952.85</v>
      </c>
      <c r="C132">
        <f t="shared" si="2"/>
        <v>-1.1806685207535288E-2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964.1</v>
      </c>
      <c r="C133">
        <f t="shared" si="2"/>
        <v>-8.9202364899906884E-3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972.7</v>
      </c>
      <c r="C134">
        <f t="shared" si="2"/>
        <v>-7.402076693739006E-3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979.9</v>
      </c>
      <c r="C135">
        <f t="shared" si="2"/>
        <v>4.3371772629860195E-3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975.65</v>
      </c>
      <c r="C136">
        <f t="shared" si="2"/>
        <v>5.2785322605442293E-3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970.5</v>
      </c>
      <c r="C137">
        <f t="shared" si="2"/>
        <v>5.6671818650180323E-3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965</v>
      </c>
      <c r="C138">
        <f t="shared" si="2"/>
        <v>-2.2746113989637353E-2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986.95</v>
      </c>
      <c r="C139">
        <f t="shared" si="2"/>
        <v>-7.7004914129387599E-3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994.55</v>
      </c>
      <c r="C140">
        <f t="shared" si="2"/>
        <v>-3.7705494947463678E-3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998.3</v>
      </c>
      <c r="C141">
        <f t="shared" si="2"/>
        <v>2.1035760793347781E-3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996.2</v>
      </c>
      <c r="C142">
        <f t="shared" si="2"/>
        <v>5.9726962457338339E-3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990.25</v>
      </c>
      <c r="C143">
        <f t="shared" si="2"/>
        <v>-6.2610451906084785E-3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996.45</v>
      </c>
      <c r="C144">
        <f t="shared" si="2"/>
        <v>1.7562346329469617E-3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994.7</v>
      </c>
      <c r="C145">
        <f t="shared" si="2"/>
        <v>2.7143862471097268E-3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992</v>
      </c>
      <c r="C146">
        <f t="shared" si="2"/>
        <v>-5.0403225806451612E-3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997</v>
      </c>
      <c r="C147">
        <f t="shared" si="2"/>
        <v>1.4042126379137183E-3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995.6</v>
      </c>
      <c r="C148">
        <f t="shared" si="2"/>
        <v>2.22478907191643E-2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973.45</v>
      </c>
      <c r="C149">
        <f t="shared" si="2"/>
        <v>-2.0545482562021673E-3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975.45</v>
      </c>
      <c r="C150">
        <f t="shared" si="2"/>
        <v>6.9198831308626783E-3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968.7</v>
      </c>
      <c r="C151">
        <f t="shared" si="2"/>
        <v>8.9294931351296489E-3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960.05</v>
      </c>
      <c r="C152">
        <f t="shared" si="2"/>
        <v>4.5310140096869013E-3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955.7</v>
      </c>
      <c r="C153">
        <f t="shared" si="2"/>
        <v>1.1823794077639498E-2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944.4</v>
      </c>
      <c r="C154">
        <f t="shared" si="2"/>
        <v>-5.8238034731053392E-4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944.95</v>
      </c>
      <c r="C155">
        <f t="shared" si="2"/>
        <v>-3.6509868246996473E-3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948.4</v>
      </c>
      <c r="C156">
        <f t="shared" si="2"/>
        <v>2.1088148460565162E-3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946.4</v>
      </c>
      <c r="C157">
        <f t="shared" si="2"/>
        <v>-1.3736263736263736E-2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959.4</v>
      </c>
      <c r="C158">
        <f t="shared" si="2"/>
        <v>1.4592453616843624E-3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958</v>
      </c>
      <c r="C159">
        <f t="shared" si="2"/>
        <v>1.3883089770354859E-2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944.7</v>
      </c>
      <c r="C160">
        <f t="shared" si="2"/>
        <v>2.2758547687097394E-3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942.55</v>
      </c>
      <c r="C161">
        <f t="shared" si="2"/>
        <v>8.4345658055274865E-3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934.6</v>
      </c>
      <c r="C162">
        <f t="shared" si="2"/>
        <v>-3.0494329124759498E-3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937.45</v>
      </c>
      <c r="C163">
        <f t="shared" si="2"/>
        <v>1.4400768040962427E-3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936.1</v>
      </c>
      <c r="C164">
        <f t="shared" si="2"/>
        <v>9.2404657622048685E-3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927.45</v>
      </c>
      <c r="C165">
        <f t="shared" si="2"/>
        <v>4.2589897029489945E-3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923.5</v>
      </c>
      <c r="C166">
        <f t="shared" si="2"/>
        <v>-2.4363833243096914E-3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925.75</v>
      </c>
      <c r="C167">
        <f t="shared" si="2"/>
        <v>1.1342155009451305E-3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924.7</v>
      </c>
      <c r="C168">
        <f t="shared" si="2"/>
        <v>-9.1921704336531736E-4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925.55</v>
      </c>
      <c r="C169">
        <f t="shared" si="2"/>
        <v>2.5930527794284235E-3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923.15</v>
      </c>
      <c r="C170">
        <f t="shared" si="2"/>
        <v>-1.1969885717380781E-2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934.2</v>
      </c>
      <c r="C171">
        <f t="shared" si="2"/>
        <v>8.1353029329908188E-3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926.6</v>
      </c>
      <c r="C172">
        <f t="shared" si="2"/>
        <v>-1.4245629181955462E-2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939.8</v>
      </c>
      <c r="C173">
        <f t="shared" si="2"/>
        <v>-3.9902106831240696E-3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943.55</v>
      </c>
      <c r="C174">
        <f t="shared" si="2"/>
        <v>8.0546870860048851E-3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935.95</v>
      </c>
      <c r="C175">
        <f t="shared" si="2"/>
        <v>-2.2437095998716909E-3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938.05</v>
      </c>
      <c r="C176">
        <f t="shared" si="2"/>
        <v>1.5990618836946567E-4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937.9</v>
      </c>
      <c r="C177">
        <f t="shared" si="2"/>
        <v>-2.4522870242030797E-3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940.2</v>
      </c>
      <c r="C178">
        <f t="shared" si="2"/>
        <v>-2.0208466283769167E-3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942.1</v>
      </c>
      <c r="C179">
        <f t="shared" si="2"/>
        <v>-4.9357817641439098E-3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946.75</v>
      </c>
      <c r="C180">
        <f t="shared" si="2"/>
        <v>9.083707420121493E-3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938.15</v>
      </c>
      <c r="C181">
        <f t="shared" si="2"/>
        <v>2.1851516282043967E-3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936.1</v>
      </c>
      <c r="C182">
        <f t="shared" si="2"/>
        <v>-1.3940818288644326E-2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949.15</v>
      </c>
      <c r="C183">
        <f t="shared" si="2"/>
        <v>-8.4285940051632329E-4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949.95</v>
      </c>
      <c r="C184">
        <f t="shared" si="2"/>
        <v>1.8948365703458795E-3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948.15</v>
      </c>
      <c r="C185">
        <f t="shared" si="2"/>
        <v>-2.6894478721721966E-3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950.7</v>
      </c>
      <c r="C186">
        <f t="shared" si="2"/>
        <v>1.1412643315451795E-2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939.85</v>
      </c>
      <c r="C187">
        <f t="shared" si="2"/>
        <v>-8.5119965952008781E-4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940.65</v>
      </c>
      <c r="C188">
        <f t="shared" si="2"/>
        <v>-1.3554457024398022E-2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953.4</v>
      </c>
      <c r="C189">
        <f t="shared" si="2"/>
        <v>3.1990769876231954E-3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950.35</v>
      </c>
      <c r="C190">
        <f t="shared" si="2"/>
        <v>-4.1563634450464898E-3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954.3</v>
      </c>
      <c r="C191">
        <f t="shared" si="2"/>
        <v>8.1735303363721628E-3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946.5</v>
      </c>
      <c r="C192">
        <f t="shared" si="2"/>
        <v>7.5541468568409691E-3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939.35</v>
      </c>
      <c r="C193">
        <f t="shared" si="2"/>
        <v>-7.4519614627135784E-3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946.35</v>
      </c>
      <c r="C194">
        <f t="shared" si="2"/>
        <v>6.3401489935015871E-4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945.75</v>
      </c>
      <c r="C195">
        <f t="shared" ref="C195:C248" si="3">(B195-B196)/B195</f>
        <v>1.9561194818927016E-3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943.9</v>
      </c>
      <c r="C196">
        <f t="shared" si="3"/>
        <v>4.9793410318888995E-3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939.2</v>
      </c>
      <c r="C197">
        <f t="shared" si="3"/>
        <v>3.3539182282794834E-3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936.05</v>
      </c>
      <c r="C198">
        <f t="shared" si="3"/>
        <v>1.7627263500881122E-3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934.4</v>
      </c>
      <c r="C199">
        <f t="shared" si="3"/>
        <v>-3.745719178082192E-3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937.9</v>
      </c>
      <c r="C200">
        <f t="shared" si="3"/>
        <v>1.1675018658705547E-2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926.95</v>
      </c>
      <c r="C201">
        <f t="shared" si="3"/>
        <v>5.6637359080856566E-3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921.7</v>
      </c>
      <c r="C202">
        <f t="shared" si="3"/>
        <v>-1.2476944775957222E-3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922.85</v>
      </c>
      <c r="C203">
        <f t="shared" si="3"/>
        <v>8.1269978869805495E-4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922.1</v>
      </c>
      <c r="C204">
        <f t="shared" si="3"/>
        <v>4.8259407873333104E-3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917.65</v>
      </c>
      <c r="C205">
        <f t="shared" si="3"/>
        <v>-7.6281806789085761E-4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918.35</v>
      </c>
      <c r="C206">
        <f t="shared" si="3"/>
        <v>3.7022921544073361E-3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914.95</v>
      </c>
      <c r="C207">
        <f t="shared" si="3"/>
        <v>1.639433848844199E-3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913.45</v>
      </c>
      <c r="C208">
        <f t="shared" si="3"/>
        <v>9.5243308336526843E-3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904.75</v>
      </c>
      <c r="C209">
        <f t="shared" si="3"/>
        <v>2.1110804089527518E-2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885.65</v>
      </c>
      <c r="C210">
        <f t="shared" si="3"/>
        <v>-9.8797493366454027E-3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894.4</v>
      </c>
      <c r="C211">
        <f t="shared" si="3"/>
        <v>2.7951699463327371E-3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891.9</v>
      </c>
      <c r="C212">
        <f t="shared" si="3"/>
        <v>-5.5499495459132705E-3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896.85</v>
      </c>
      <c r="C213">
        <f t="shared" si="3"/>
        <v>-4.9618107821820055E-3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901.3</v>
      </c>
      <c r="C214">
        <f t="shared" si="3"/>
        <v>2.5518695218017915E-3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899</v>
      </c>
      <c r="C215">
        <f t="shared" si="3"/>
        <v>9.8442714126807818E-3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890.15</v>
      </c>
      <c r="C216">
        <f t="shared" si="3"/>
        <v>9.2681008818738409E-3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881.9</v>
      </c>
      <c r="C217">
        <f t="shared" si="3"/>
        <v>1.5251162263295081E-2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868.45</v>
      </c>
      <c r="C218">
        <f t="shared" si="3"/>
        <v>-7.5421728366629678E-3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875</v>
      </c>
      <c r="C219">
        <f t="shared" si="3"/>
        <v>-1.0971428571428597E-2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884.6</v>
      </c>
      <c r="C220">
        <f t="shared" si="3"/>
        <v>9.0436355414884491E-4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883.8</v>
      </c>
      <c r="C221">
        <f t="shared" si="3"/>
        <v>7.4111789997736537E-3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877.25</v>
      </c>
      <c r="C222">
        <f t="shared" si="3"/>
        <v>2.9923055001424906E-2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851</v>
      </c>
      <c r="C223">
        <f t="shared" si="3"/>
        <v>-4.4065804935370153E-3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854.75</v>
      </c>
      <c r="C224">
        <f t="shared" si="3"/>
        <v>7.0780930096518918E-3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848.7</v>
      </c>
      <c r="C225">
        <f t="shared" si="3"/>
        <v>-4.3596088134793586E-3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852.4</v>
      </c>
      <c r="C226">
        <f t="shared" si="3"/>
        <v>-3.5781323322384658E-3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855.45</v>
      </c>
      <c r="C227">
        <f t="shared" si="3"/>
        <v>-5.5526331170728856E-3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860.2</v>
      </c>
      <c r="C228">
        <f t="shared" si="3"/>
        <v>9.0676586840270496E-3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852.4</v>
      </c>
      <c r="C229">
        <f t="shared" si="3"/>
        <v>1.8711872360394101E-2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836.45</v>
      </c>
      <c r="C230">
        <f t="shared" si="3"/>
        <v>2.3910574451556634E-4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836.25</v>
      </c>
      <c r="C231">
        <f t="shared" si="3"/>
        <v>1.4768310911808696E-2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823.9</v>
      </c>
      <c r="C232">
        <f t="shared" si="3"/>
        <v>-2.4274790629930819E-3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825.9</v>
      </c>
      <c r="C233">
        <f t="shared" si="3"/>
        <v>-5.3880615086572773E-3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830.35</v>
      </c>
      <c r="C234">
        <f t="shared" si="3"/>
        <v>2.3484072981273503E-3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828.4</v>
      </c>
      <c r="C235">
        <f t="shared" si="3"/>
        <v>-1.7201834862385322E-2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842.65</v>
      </c>
      <c r="C236">
        <f t="shared" si="3"/>
        <v>-1.5783540022547997E-2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855.95</v>
      </c>
      <c r="C237">
        <f t="shared" si="3"/>
        <v>-1.8867924528301858E-2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872.1</v>
      </c>
      <c r="C238">
        <f t="shared" si="3"/>
        <v>4.9879600963192551E-3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867.75</v>
      </c>
      <c r="C239">
        <f t="shared" si="3"/>
        <v>-9.2192451743008301E-4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868.55</v>
      </c>
      <c r="C240">
        <f t="shared" si="3"/>
        <v>1.6752058027747343E-2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854</v>
      </c>
      <c r="C241">
        <f t="shared" si="3"/>
        <v>-2.6932084309132958E-3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856.3</v>
      </c>
      <c r="C242">
        <f t="shared" si="3"/>
        <v>1.6933317762465629E-3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854.85</v>
      </c>
      <c r="C243">
        <f t="shared" si="3"/>
        <v>-1.8131835994618407E-3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856.4</v>
      </c>
      <c r="C244">
        <f t="shared" si="3"/>
        <v>1.9500233535730889E-2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839.7</v>
      </c>
      <c r="C245">
        <f t="shared" si="3"/>
        <v>-5.9545075622191878E-5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839.75</v>
      </c>
      <c r="C246">
        <f t="shared" si="3"/>
        <v>5.9541530217326586E-4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839.25</v>
      </c>
      <c r="C247">
        <f t="shared" si="3"/>
        <v>-1.7813523979743874E-2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854.2</v>
      </c>
      <c r="C248">
        <f t="shared" si="3"/>
        <v>2.4584406462187106E-3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852.1</v>
      </c>
    </row>
    <row r="250" spans="1:4" x14ac:dyDescent="0.35">
      <c r="C250">
        <f>AVERAGE(C3:C248)</f>
        <v>7.7502016403297748E-4</v>
      </c>
    </row>
  </sheetData>
  <mergeCells count="2">
    <mergeCell ref="A1:C1"/>
    <mergeCell ref="F1:H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2896-BB2C-40A6-BC55-361646A4A94B}">
  <sheetPr codeName="Sheet6"/>
  <dimension ref="A1:H250"/>
  <sheetViews>
    <sheetView workbookViewId="0">
      <selection activeCell="F2" sqref="F2"/>
    </sheetView>
  </sheetViews>
  <sheetFormatPr defaultRowHeight="14.5" x14ac:dyDescent="0.35"/>
  <cols>
    <col min="1" max="1" width="10.453125" bestFit="1" customWidth="1"/>
    <col min="2" max="2" width="7.1796875" bestFit="1" customWidth="1"/>
    <col min="4" max="4" width="13.26953125" bestFit="1" customWidth="1"/>
  </cols>
  <sheetData>
    <row r="1" spans="1:8" ht="15" thickBot="1" x14ac:dyDescent="0.4">
      <c r="A1" s="36" t="s">
        <v>256</v>
      </c>
      <c r="B1" s="36"/>
      <c r="C1" s="36"/>
      <c r="F1" s="37" t="s">
        <v>293</v>
      </c>
      <c r="G1" s="37"/>
      <c r="H1" s="37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tr">
        <f>A1</f>
        <v>ITC</v>
      </c>
      <c r="H2" s="3" t="s">
        <v>292</v>
      </c>
    </row>
    <row r="3" spans="1:8" x14ac:dyDescent="0.35">
      <c r="A3" t="s">
        <v>2</v>
      </c>
      <c r="B3">
        <v>409.25</v>
      </c>
      <c r="C3">
        <f t="shared" ref="C3:C66" si="0">(B3-B4)/B3</f>
        <v>1.136224801466091E-2</v>
      </c>
      <c r="D3" s="9" cm="1">
        <f t="array" ref="D3">INDEX('E(R) with CAPM'!$B$4:$B$249, ROWS('E(R) with CAPM'!B4:B$249))</f>
        <v>4.2268395545910853E-3</v>
      </c>
      <c r="F3" t="str">
        <f>A1</f>
        <v>ITC</v>
      </c>
      <c r="G3">
        <f>VARP('6.ITC'!$C$3:$C$248)</f>
        <v>1.1656715562736786E-4</v>
      </c>
    </row>
    <row r="4" spans="1:8" ht="15" thickBot="1" x14ac:dyDescent="0.4">
      <c r="A4" t="s">
        <v>3</v>
      </c>
      <c r="B4">
        <v>404.6</v>
      </c>
      <c r="C4">
        <f t="shared" si="0"/>
        <v>1.7301038062284861E-3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1.210727297227215E-6</v>
      </c>
      <c r="H4" s="2">
        <f>VARP('6.ITC'!$D$3:$D$248)</f>
        <v>5.6054361427704074E-4</v>
      </c>
    </row>
    <row r="5" spans="1:8" x14ac:dyDescent="0.35">
      <c r="A5" t="s">
        <v>4</v>
      </c>
      <c r="B5">
        <v>403.9</v>
      </c>
      <c r="C5">
        <f t="shared" si="0"/>
        <v>-1.8940331765288525E-2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411.55</v>
      </c>
      <c r="C6">
        <f t="shared" si="0"/>
        <v>1.1663224395577721E-2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406.75</v>
      </c>
      <c r="C7">
        <f t="shared" si="0"/>
        <v>-2.4585125998776336E-4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406.85</v>
      </c>
      <c r="C8">
        <f t="shared" si="0"/>
        <v>-2.126090696817003E-2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415.5</v>
      </c>
      <c r="C9">
        <f t="shared" si="0"/>
        <v>2.2864019253910676E-3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414.55</v>
      </c>
      <c r="C10">
        <f t="shared" si="0"/>
        <v>-4.1611385840067544E-2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431.8</v>
      </c>
      <c r="C11">
        <f t="shared" si="0"/>
        <v>9.2635479388613728E-4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431.4</v>
      </c>
      <c r="C12">
        <f t="shared" si="0"/>
        <v>-1.5414928140936566E-2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438.05</v>
      </c>
      <c r="C13">
        <f t="shared" si="0"/>
        <v>-4.6798310695126384E-3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440.1</v>
      </c>
      <c r="C14">
        <f t="shared" si="0"/>
        <v>-6.3621904112700625E-3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442.9</v>
      </c>
      <c r="C15">
        <f t="shared" si="0"/>
        <v>3.0480921201173311E-3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441.55</v>
      </c>
      <c r="C16">
        <f t="shared" si="0"/>
        <v>7.9266221265994787E-3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438.05</v>
      </c>
      <c r="C17">
        <f t="shared" si="0"/>
        <v>-2.6823421983791805E-2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449.8</v>
      </c>
      <c r="C18">
        <f t="shared" si="0"/>
        <v>-1.3005780346820733E-2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455.65</v>
      </c>
      <c r="C19">
        <f t="shared" si="0"/>
        <v>-1.7447602326347077E-2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463.6</v>
      </c>
      <c r="C20">
        <f t="shared" si="0"/>
        <v>9.2752372735116721E-3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459.3</v>
      </c>
      <c r="C21">
        <f t="shared" si="0"/>
        <v>-1.9812758545612815E-2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468.4</v>
      </c>
      <c r="C22">
        <f t="shared" si="0"/>
        <v>-6.6182749786507745E-3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471.5</v>
      </c>
      <c r="C23">
        <f t="shared" si="0"/>
        <v>1.2725344644750796E-2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465.5</v>
      </c>
      <c r="C24">
        <f t="shared" si="0"/>
        <v>-2.3630504833512841E-3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466.6</v>
      </c>
      <c r="C25">
        <f t="shared" si="0"/>
        <v>-1.2216030861551624E-2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472.3</v>
      </c>
      <c r="C26">
        <f t="shared" si="0"/>
        <v>9.9513021384712869E-3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467.6</v>
      </c>
      <c r="C27">
        <f t="shared" si="0"/>
        <v>1.9247219846022969E-3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466.7</v>
      </c>
      <c r="C28">
        <f t="shared" si="0"/>
        <v>8.6779515748875331E-3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462.65</v>
      </c>
      <c r="C29">
        <f t="shared" si="0"/>
        <v>-1.404949746028389E-3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463.3</v>
      </c>
      <c r="C30">
        <f t="shared" si="0"/>
        <v>-2.6980358299158211E-3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464.55</v>
      </c>
      <c r="C31">
        <f t="shared" si="0"/>
        <v>-2.0449897750511002E-3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465.5</v>
      </c>
      <c r="C32">
        <f t="shared" si="0"/>
        <v>-1.8152524167561739E-2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473.95</v>
      </c>
      <c r="C33">
        <f t="shared" si="0"/>
        <v>-5.1693216584027613E-3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476.4</v>
      </c>
      <c r="C34">
        <f t="shared" si="0"/>
        <v>-1.7842149454240612E-3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477.25</v>
      </c>
      <c r="C35">
        <f t="shared" si="0"/>
        <v>1.4457831325301157E-2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470.35</v>
      </c>
      <c r="C36">
        <f t="shared" si="0"/>
        <v>4.8899755501222737E-3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468.05</v>
      </c>
      <c r="C37">
        <f t="shared" si="0"/>
        <v>1.2712317060143122E-2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462.1</v>
      </c>
      <c r="C38">
        <f t="shared" si="0"/>
        <v>-4.3280675178532782E-3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464.1</v>
      </c>
      <c r="C39">
        <f t="shared" si="0"/>
        <v>1.5082956259426846E-2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457.1</v>
      </c>
      <c r="C40">
        <f t="shared" si="0"/>
        <v>1.4220083132794445E-3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456.45</v>
      </c>
      <c r="C41">
        <f t="shared" si="0"/>
        <v>2.738525577828897E-3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455.2</v>
      </c>
      <c r="C42">
        <f t="shared" si="0"/>
        <v>8.238137082601054E-3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451.45</v>
      </c>
      <c r="C43">
        <f t="shared" si="0"/>
        <v>9.967881271458381E-4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451</v>
      </c>
      <c r="C44">
        <f t="shared" si="0"/>
        <v>-1.1308203991130871E-2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456.1</v>
      </c>
      <c r="C45">
        <f t="shared" si="0"/>
        <v>9.7566323174743379E-3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451.65</v>
      </c>
      <c r="C46">
        <f t="shared" si="0"/>
        <v>-1.4502380161629606E-2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458.2</v>
      </c>
      <c r="C47">
        <f t="shared" si="0"/>
        <v>-4.1466608467918683E-3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460.1</v>
      </c>
      <c r="C48">
        <f t="shared" si="0"/>
        <v>9.6718104759835801E-3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455.65</v>
      </c>
      <c r="C49">
        <f t="shared" si="0"/>
        <v>5.5964007461866668E-3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453.1</v>
      </c>
      <c r="C50">
        <f t="shared" si="0"/>
        <v>1.4345619068639021E-3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452.45</v>
      </c>
      <c r="C51">
        <f t="shared" si="0"/>
        <v>7.2936236048182371E-3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449.15</v>
      </c>
      <c r="C52">
        <f t="shared" si="0"/>
        <v>-1.9926527886007003E-2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458.1</v>
      </c>
      <c r="C53">
        <f t="shared" si="0"/>
        <v>-1.1242086880593707E-2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463.25</v>
      </c>
      <c r="C54">
        <f t="shared" si="0"/>
        <v>2.48246087425796E-2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451.75</v>
      </c>
      <c r="C55">
        <f t="shared" si="0"/>
        <v>-5.0913115661317355E-3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454.05</v>
      </c>
      <c r="C56">
        <f t="shared" si="0"/>
        <v>9.3602026208567338E-3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449.8</v>
      </c>
      <c r="C57">
        <f t="shared" si="0"/>
        <v>3.1124944419742107E-2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435.8</v>
      </c>
      <c r="C58">
        <f t="shared" si="0"/>
        <v>-3.2124827902707143E-3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437.2</v>
      </c>
      <c r="C59">
        <f t="shared" si="0"/>
        <v>4.4602012808782907E-3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435.25</v>
      </c>
      <c r="C60">
        <f t="shared" si="0"/>
        <v>-5.8587018954624039E-3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437.8</v>
      </c>
      <c r="C61">
        <f t="shared" si="0"/>
        <v>-5.8245774326176596E-3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440.35</v>
      </c>
      <c r="C62">
        <f t="shared" si="0"/>
        <v>1.4760985579653323E-3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439.7</v>
      </c>
      <c r="C63">
        <f t="shared" si="0"/>
        <v>7.8462588128269013E-3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436.25</v>
      </c>
      <c r="C64">
        <f t="shared" si="0"/>
        <v>-1.2607449856733785E-3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436.8</v>
      </c>
      <c r="C65">
        <f t="shared" si="0"/>
        <v>-5.608974358974333E-3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439.25</v>
      </c>
      <c r="C66">
        <f t="shared" si="0"/>
        <v>1.3659647125783101E-3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438.65</v>
      </c>
      <c r="C67">
        <f t="shared" ref="C67:C130" si="1">(B67-B68)/B67</f>
        <v>-7.5230821839735815E-3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441.95</v>
      </c>
      <c r="C68">
        <f t="shared" si="1"/>
        <v>1.3463061432288695E-2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436</v>
      </c>
      <c r="C69">
        <f t="shared" si="1"/>
        <v>-5.6192660550458459E-3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438.45</v>
      </c>
      <c r="C70">
        <f t="shared" si="1"/>
        <v>4.3334473714220032E-3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436.55</v>
      </c>
      <c r="C71">
        <f t="shared" si="1"/>
        <v>4.9249799564769995E-3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434.4</v>
      </c>
      <c r="C72">
        <f t="shared" si="1"/>
        <v>-5.8701657458563802E-3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436.95</v>
      </c>
      <c r="C73">
        <f t="shared" si="1"/>
        <v>9.7265133310447428E-3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432.7</v>
      </c>
      <c r="C74">
        <f t="shared" si="1"/>
        <v>-6.1243355673677698E-3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435.35</v>
      </c>
      <c r="C75">
        <f t="shared" si="1"/>
        <v>4.8237050648903702E-3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433.25</v>
      </c>
      <c r="C76">
        <f t="shared" si="1"/>
        <v>4.8470859780727592E-3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431.15</v>
      </c>
      <c r="C77">
        <f t="shared" si="1"/>
        <v>7.0741041400903502E-3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428.1</v>
      </c>
      <c r="C78">
        <f t="shared" si="1"/>
        <v>-7.0077084793261971E-4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428.4</v>
      </c>
      <c r="C79">
        <f t="shared" si="1"/>
        <v>-4.7852474323062822E-3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430.45</v>
      </c>
      <c r="C80">
        <f t="shared" si="1"/>
        <v>-7.6663956324776661E-3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433.75</v>
      </c>
      <c r="C81">
        <f t="shared" si="1"/>
        <v>-1.3832853025937124E-3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434.35</v>
      </c>
      <c r="C82">
        <f t="shared" si="1"/>
        <v>3.798779785887036E-3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432.7</v>
      </c>
      <c r="C83">
        <f t="shared" si="1"/>
        <v>-7.3954240813496391E-3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435.9</v>
      </c>
      <c r="C84">
        <f t="shared" si="1"/>
        <v>-5.5058499655885164E-3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438.3</v>
      </c>
      <c r="C85">
        <f t="shared" si="1"/>
        <v>-2.7606662103581942E-2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450.4</v>
      </c>
      <c r="C86">
        <f t="shared" si="1"/>
        <v>-2.7753108348134992E-3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451.65</v>
      </c>
      <c r="C87">
        <f t="shared" si="1"/>
        <v>-3.9853869146463227E-3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453.45</v>
      </c>
      <c r="C88">
        <f t="shared" si="1"/>
        <v>9.9239166391002324E-3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448.95</v>
      </c>
      <c r="C89">
        <f t="shared" si="1"/>
        <v>1.3364517206815145E-3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448.35</v>
      </c>
      <c r="C90">
        <f t="shared" si="1"/>
        <v>-5.2414408386304576E-3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450.7</v>
      </c>
      <c r="C91">
        <f t="shared" si="1"/>
        <v>5.4359884623918098E-3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448.25</v>
      </c>
      <c r="C92">
        <f t="shared" si="1"/>
        <v>8.588957055214775E-3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444.4</v>
      </c>
      <c r="C93">
        <f t="shared" si="1"/>
        <v>8.888388838883864E-3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440.45</v>
      </c>
      <c r="C94">
        <f t="shared" si="1"/>
        <v>-3.8596889544783488E-3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442.15</v>
      </c>
      <c r="C95">
        <f t="shared" si="1"/>
        <v>1.3796223001243845E-2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436.05</v>
      </c>
      <c r="C96">
        <f t="shared" si="1"/>
        <v>-1.1466574934069801E-4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436.1</v>
      </c>
      <c r="C97">
        <f t="shared" si="1"/>
        <v>-8.3696399908277392E-3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439.75</v>
      </c>
      <c r="C98">
        <f t="shared" si="1"/>
        <v>-1.0574189880613934E-2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444.4</v>
      </c>
      <c r="C99">
        <f t="shared" si="1"/>
        <v>8.2133213321331621E-3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440.75</v>
      </c>
      <c r="C100">
        <f t="shared" si="1"/>
        <v>-1.9058423142370908E-2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449.15</v>
      </c>
      <c r="C101">
        <f t="shared" si="1"/>
        <v>1.4917065568295645E-2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442.45</v>
      </c>
      <c r="C102">
        <f t="shared" si="1"/>
        <v>-3.3902135834565285E-4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442.6</v>
      </c>
      <c r="C103">
        <f t="shared" si="1"/>
        <v>-1.1296882060551287E-3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443.1</v>
      </c>
      <c r="C104">
        <f t="shared" si="1"/>
        <v>-9.9300383660572717E-3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447.5</v>
      </c>
      <c r="C105">
        <f t="shared" si="1"/>
        <v>-1.2178770949720644E-2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452.95</v>
      </c>
      <c r="C106">
        <f t="shared" si="1"/>
        <v>1.9869742797217734E-3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452.05</v>
      </c>
      <c r="C107">
        <f t="shared" si="1"/>
        <v>8.1849352947682523E-3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448.35</v>
      </c>
      <c r="C108">
        <f t="shared" si="1"/>
        <v>-3.5686405709824151E-3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449.95</v>
      </c>
      <c r="C109">
        <f t="shared" si="1"/>
        <v>-7.889765529503304E-3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453.5</v>
      </c>
      <c r="C110">
        <f t="shared" si="1"/>
        <v>5.1819184123484512E-3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451.15</v>
      </c>
      <c r="C111">
        <f t="shared" si="1"/>
        <v>8.7554028593593899E-3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447.2</v>
      </c>
      <c r="C112">
        <f t="shared" si="1"/>
        <v>1.0174418604651188E-2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442.65</v>
      </c>
      <c r="C113">
        <f t="shared" si="1"/>
        <v>-7.3421439060205587E-3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445.9</v>
      </c>
      <c r="C114">
        <f t="shared" si="1"/>
        <v>-3.4761157210137059E-3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447.45</v>
      </c>
      <c r="C115">
        <f t="shared" si="1"/>
        <v>9.7217566208514152E-3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443.1</v>
      </c>
      <c r="C116">
        <f t="shared" si="1"/>
        <v>1.2638230647709371E-2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437.5</v>
      </c>
      <c r="C117">
        <f t="shared" si="1"/>
        <v>-8.1142857142857405E-3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441.05</v>
      </c>
      <c r="C118">
        <f t="shared" si="1"/>
        <v>3.0608774515361583E-3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439.7</v>
      </c>
      <c r="C119">
        <f t="shared" si="1"/>
        <v>-7.0502615419604795E-3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442.8</v>
      </c>
      <c r="C120">
        <f t="shared" si="1"/>
        <v>6.0975609756097303E-3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440.1</v>
      </c>
      <c r="C121">
        <f t="shared" si="1"/>
        <v>-2.9538741195181879E-3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441.4</v>
      </c>
      <c r="C122">
        <f t="shared" si="1"/>
        <v>-4.4177616674219424E-3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443.35</v>
      </c>
      <c r="C123">
        <f t="shared" si="1"/>
        <v>-1.7029434983647129E-2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450.9</v>
      </c>
      <c r="C124">
        <f t="shared" si="1"/>
        <v>9.9800399201594283E-4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450.45</v>
      </c>
      <c r="C125">
        <f t="shared" si="1"/>
        <v>-8.436008436008462E-3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454.25</v>
      </c>
      <c r="C126">
        <f t="shared" si="1"/>
        <v>1.4199229499174439E-2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447.8</v>
      </c>
      <c r="C127">
        <f t="shared" si="1"/>
        <v>1.3733809736489581E-2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441.65</v>
      </c>
      <c r="C128">
        <f t="shared" si="1"/>
        <v>1.4717536510811214E-3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441</v>
      </c>
      <c r="C129">
        <f t="shared" si="1"/>
        <v>-2.0975056689342405E-2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450.25</v>
      </c>
      <c r="C130">
        <f t="shared" si="1"/>
        <v>2.3320377568018021E-3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449.2</v>
      </c>
      <c r="C131">
        <f t="shared" ref="C131:C194" si="2">(B131-B132)/B131</f>
        <v>1.0017809439002419E-3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448.75</v>
      </c>
      <c r="C132">
        <f t="shared" si="2"/>
        <v>-6.6852367688022283E-3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451.75</v>
      </c>
      <c r="C133">
        <f t="shared" si="2"/>
        <v>-1.5273934698395079E-2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458.65</v>
      </c>
      <c r="C134">
        <f t="shared" si="2"/>
        <v>1.3735964242886634E-2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452.35</v>
      </c>
      <c r="C135">
        <f t="shared" si="2"/>
        <v>-5.6372278103237637E-3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454.9</v>
      </c>
      <c r="C136">
        <f t="shared" si="2"/>
        <v>-1.0991426687186496E-4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454.95</v>
      </c>
      <c r="C137">
        <f t="shared" si="2"/>
        <v>-2.4178481151775422E-3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456.05</v>
      </c>
      <c r="C138">
        <f t="shared" si="2"/>
        <v>-8.8806051967986206E-3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460.1</v>
      </c>
      <c r="C139">
        <f t="shared" si="2"/>
        <v>-1.0215170615083652E-2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464.8</v>
      </c>
      <c r="C140">
        <f t="shared" si="2"/>
        <v>-1.936316695352791E-3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465.7</v>
      </c>
      <c r="C141">
        <f t="shared" si="2"/>
        <v>-5.9050891131629804E-3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468.45</v>
      </c>
      <c r="C142">
        <f t="shared" si="2"/>
        <v>7.2579784395345875E-3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465.05</v>
      </c>
      <c r="C143">
        <f t="shared" si="2"/>
        <v>-1.5482206214385525E-2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472.25</v>
      </c>
      <c r="C144">
        <f t="shared" si="2"/>
        <v>2.1069348861831632E-2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462.3</v>
      </c>
      <c r="C145">
        <f t="shared" si="2"/>
        <v>-1.9576032879082869E-2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471.35</v>
      </c>
      <c r="C146">
        <f t="shared" si="2"/>
        <v>-4.0521905166012444E-2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490.45</v>
      </c>
      <c r="C147">
        <f t="shared" si="2"/>
        <v>-3.4662045060658347E-3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492.15</v>
      </c>
      <c r="C148">
        <f t="shared" si="2"/>
        <v>2.7024281215076613E-2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478.85</v>
      </c>
      <c r="C149">
        <f t="shared" si="2"/>
        <v>1.3260937663151347E-2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472.5</v>
      </c>
      <c r="C150">
        <f t="shared" si="2"/>
        <v>3.1746031746026932E-4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472.35</v>
      </c>
      <c r="C151">
        <f t="shared" si="2"/>
        <v>-1.1643908118978607E-3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472.9</v>
      </c>
      <c r="C152">
        <f t="shared" si="2"/>
        <v>1.9031507718333205E-3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472</v>
      </c>
      <c r="C153">
        <f t="shared" si="2"/>
        <v>-6.3559322033900718E-4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472.3</v>
      </c>
      <c r="C154">
        <f t="shared" si="2"/>
        <v>-1.7997035782341009E-3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473.15</v>
      </c>
      <c r="C155">
        <f t="shared" si="2"/>
        <v>1.542851104300952E-2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465.85</v>
      </c>
      <c r="C156">
        <f t="shared" si="2"/>
        <v>-5.4738649779971114E-3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468.4</v>
      </c>
      <c r="C157">
        <f t="shared" si="2"/>
        <v>-1.174210076857387E-2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473.9</v>
      </c>
      <c r="C158">
        <f t="shared" si="2"/>
        <v>-2.5321797847648142E-3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475.1</v>
      </c>
      <c r="C159">
        <f t="shared" si="2"/>
        <v>1.8417175331509154E-2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466.35</v>
      </c>
      <c r="C160">
        <f t="shared" si="2"/>
        <v>6.6473678567599923E-3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463.25</v>
      </c>
      <c r="C161">
        <f t="shared" si="2"/>
        <v>2.5148407987047983E-2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451.6</v>
      </c>
      <c r="C162">
        <f t="shared" si="2"/>
        <v>4.9822852081488041E-3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449.35</v>
      </c>
      <c r="C163">
        <f t="shared" si="2"/>
        <v>9.4581061533325905E-3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445.1</v>
      </c>
      <c r="C164">
        <f t="shared" si="2"/>
        <v>-1.3480116827678406E-3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445.7</v>
      </c>
      <c r="C165">
        <f t="shared" si="2"/>
        <v>2.1314785730311616E-3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444.75</v>
      </c>
      <c r="C166">
        <f t="shared" si="2"/>
        <v>-6.5205171444631307E-3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447.65</v>
      </c>
      <c r="C167">
        <f t="shared" si="2"/>
        <v>1.3403328493241727E-3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447.05</v>
      </c>
      <c r="C168">
        <f t="shared" si="2"/>
        <v>-1.2973940275137034E-2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452.85</v>
      </c>
      <c r="C169">
        <f t="shared" si="2"/>
        <v>-1.6561775422325273E-3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453.6</v>
      </c>
      <c r="C170">
        <f t="shared" si="2"/>
        <v>1.1022927689594356E-3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453.1</v>
      </c>
      <c r="C171">
        <f t="shared" si="2"/>
        <v>1.1035091591260206E-2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448.1</v>
      </c>
      <c r="C172">
        <f t="shared" si="2"/>
        <v>8.0339209997768862E-3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444.5</v>
      </c>
      <c r="C173">
        <f t="shared" si="2"/>
        <v>-2.0247469066366191E-3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445.4</v>
      </c>
      <c r="C174">
        <f t="shared" si="2"/>
        <v>1.897171082173325E-2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436.95</v>
      </c>
      <c r="C175">
        <f t="shared" si="2"/>
        <v>-3.4328870580157913E-3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438.45</v>
      </c>
      <c r="C176">
        <f t="shared" si="2"/>
        <v>-1.0149389896225314E-2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442.9</v>
      </c>
      <c r="C177">
        <f t="shared" si="2"/>
        <v>-2.3707383156468986E-3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443.95</v>
      </c>
      <c r="C178">
        <f t="shared" si="2"/>
        <v>2.590381799752173E-3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442.8</v>
      </c>
      <c r="C179">
        <f t="shared" si="2"/>
        <v>4.8554652213189569E-3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440.65</v>
      </c>
      <c r="C180">
        <f t="shared" si="2"/>
        <v>-6.2407806649268129E-3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443.4</v>
      </c>
      <c r="C181">
        <f t="shared" si="2"/>
        <v>8.3446098331077783E-3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439.7</v>
      </c>
      <c r="C182">
        <f t="shared" si="2"/>
        <v>-1.319081191721631E-2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445.5</v>
      </c>
      <c r="C183">
        <f t="shared" si="2"/>
        <v>-9.8765432098764927E-3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449.9</v>
      </c>
      <c r="C184">
        <f t="shared" si="2"/>
        <v>7.8906423649698926E-3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446.35</v>
      </c>
      <c r="C185">
        <f t="shared" si="2"/>
        <v>6.1610843508457481E-3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443.6</v>
      </c>
      <c r="C186">
        <f t="shared" si="2"/>
        <v>5.5229936880073155E-3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441.15</v>
      </c>
      <c r="C187">
        <f t="shared" si="2"/>
        <v>1.7341040462427695E-2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433.5</v>
      </c>
      <c r="C188">
        <f t="shared" si="2"/>
        <v>1.0034602076124621E-2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429.15</v>
      </c>
      <c r="C189">
        <f t="shared" si="2"/>
        <v>1.025282535244082E-2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424.75</v>
      </c>
      <c r="C190">
        <f t="shared" si="2"/>
        <v>1.1536197763390175E-2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419.85</v>
      </c>
      <c r="C191">
        <f t="shared" si="2"/>
        <v>3.5727045373355748E-4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419.7</v>
      </c>
      <c r="C192">
        <f t="shared" si="2"/>
        <v>-1.8822968787229055E-2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427.6</v>
      </c>
      <c r="C193">
        <f t="shared" si="2"/>
        <v>8.5360149672591996E-3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423.95</v>
      </c>
      <c r="C194">
        <f t="shared" si="2"/>
        <v>-9.0812595824979903E-3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427.8</v>
      </c>
      <c r="C195">
        <f t="shared" ref="C195:C248" si="3">(B195-B196)/B195</f>
        <v>1.718092566619921E-2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420.45</v>
      </c>
      <c r="C196">
        <f t="shared" si="3"/>
        <v>1.1892020454277885E-4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420.4</v>
      </c>
      <c r="C197">
        <f t="shared" si="3"/>
        <v>-1.1774500475737502E-2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425.35</v>
      </c>
      <c r="C198">
        <f t="shared" si="3"/>
        <v>3.6440578347243712E-3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423.8</v>
      </c>
      <c r="C199">
        <f t="shared" si="3"/>
        <v>-1.805096743747045E-2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431.45</v>
      </c>
      <c r="C200">
        <f t="shared" si="3"/>
        <v>6.2579673195039716E-3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428.75</v>
      </c>
      <c r="C201">
        <f t="shared" si="3"/>
        <v>9.679300291545137E-3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424.6</v>
      </c>
      <c r="C202">
        <f t="shared" si="3"/>
        <v>-6.0056523787092664E-3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427.15</v>
      </c>
      <c r="C203">
        <f t="shared" si="3"/>
        <v>6.3209645323656534E-3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424.45</v>
      </c>
      <c r="C204">
        <f t="shared" si="3"/>
        <v>-2.5915891153257694E-3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425.55</v>
      </c>
      <c r="C205">
        <f t="shared" si="3"/>
        <v>2.244154623428507E-2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416</v>
      </c>
      <c r="C206">
        <f t="shared" si="3"/>
        <v>9.0144230769230761E-3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412.25</v>
      </c>
      <c r="C207">
        <f t="shared" si="3"/>
        <v>1.697998787143696E-3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411.55</v>
      </c>
      <c r="C208">
        <f t="shared" si="3"/>
        <v>6.9250394848743109E-3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408.7</v>
      </c>
      <c r="C209">
        <f t="shared" si="3"/>
        <v>1.1010521164668183E-3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408.25</v>
      </c>
      <c r="C210">
        <f t="shared" si="3"/>
        <v>1.947336191059397E-2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400.3</v>
      </c>
      <c r="C211">
        <f t="shared" si="3"/>
        <v>3.8720959280539877E-3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398.75</v>
      </c>
      <c r="C212">
        <f t="shared" si="3"/>
        <v>6.2695924764890286E-4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398.5</v>
      </c>
      <c r="C213">
        <f t="shared" si="3"/>
        <v>-4.140526976160545E-3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400.15</v>
      </c>
      <c r="C214">
        <f t="shared" si="3"/>
        <v>1.1370735974009633E-2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395.6</v>
      </c>
      <c r="C215">
        <f t="shared" si="3"/>
        <v>5.1820020222447197E-3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393.55</v>
      </c>
      <c r="C216">
        <f t="shared" si="3"/>
        <v>-6.2253843221953716E-3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396</v>
      </c>
      <c r="C217">
        <f t="shared" si="3"/>
        <v>1.8813131313131285E-2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388.55</v>
      </c>
      <c r="C218">
        <f t="shared" si="3"/>
        <v>3.0884056106034964E-3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387.35</v>
      </c>
      <c r="C219">
        <f t="shared" si="3"/>
        <v>2.4525622821738621E-3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386.4</v>
      </c>
      <c r="C220">
        <f t="shared" si="3"/>
        <v>1.940993788819876E-2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378.9</v>
      </c>
      <c r="C221">
        <f t="shared" si="3"/>
        <v>-1.2140406439693911E-2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383.5</v>
      </c>
      <c r="C222">
        <f t="shared" si="3"/>
        <v>1.9556714471968711E-3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382.75</v>
      </c>
      <c r="C223">
        <f t="shared" si="3"/>
        <v>7.8380143696930114E-3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379.75</v>
      </c>
      <c r="C224">
        <f t="shared" si="3"/>
        <v>-1.1849901250822611E-3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380.2</v>
      </c>
      <c r="C225">
        <f t="shared" si="3"/>
        <v>3.9452919516044186E-3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378.7</v>
      </c>
      <c r="C226">
        <f t="shared" si="3"/>
        <v>-5.1491946131502209E-3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380.65</v>
      </c>
      <c r="C227">
        <f t="shared" si="3"/>
        <v>7.6185472218572902E-3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377.75</v>
      </c>
      <c r="C228">
        <f t="shared" si="3"/>
        <v>2.1178027796161783E-3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376.95</v>
      </c>
      <c r="C229">
        <f t="shared" si="3"/>
        <v>-4.9078127072556647E-3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378.8</v>
      </c>
      <c r="C230">
        <f t="shared" si="3"/>
        <v>8.5797254487856387E-3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375.55</v>
      </c>
      <c r="C231">
        <f t="shared" si="3"/>
        <v>-1.5710291572360476E-2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381.45</v>
      </c>
      <c r="C232">
        <f t="shared" si="3"/>
        <v>5.3742299121772481E-3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379.4</v>
      </c>
      <c r="C233">
        <f t="shared" si="3"/>
        <v>-7.907221929362451E-4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379.7</v>
      </c>
      <c r="C234">
        <f t="shared" si="3"/>
        <v>-1.0402949697129283E-2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383.65</v>
      </c>
      <c r="C235">
        <f t="shared" si="3"/>
        <v>-1.1338459533428966E-2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388</v>
      </c>
      <c r="C236">
        <f t="shared" si="3"/>
        <v>1.288659793814433E-3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387.5</v>
      </c>
      <c r="C237">
        <f t="shared" si="3"/>
        <v>-1.2645161290322521E-2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392.4</v>
      </c>
      <c r="C238">
        <f t="shared" si="3"/>
        <v>1.0830784913353722E-2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388.15</v>
      </c>
      <c r="C239">
        <f t="shared" si="3"/>
        <v>8.2442354759757544E-3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384.95</v>
      </c>
      <c r="C240">
        <f t="shared" si="3"/>
        <v>2.4418755682556116E-2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375.55</v>
      </c>
      <c r="C241">
        <f t="shared" si="3"/>
        <v>-8.3876980428703955E-3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378.7</v>
      </c>
      <c r="C242">
        <f t="shared" si="3"/>
        <v>5.2812252442566675E-3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376.7</v>
      </c>
      <c r="C243">
        <f t="shared" si="3"/>
        <v>-1.4600477833820017E-2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382.2</v>
      </c>
      <c r="C244">
        <f t="shared" si="3"/>
        <v>-7.5876504447933918E-3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385.1</v>
      </c>
      <c r="C245">
        <f t="shared" si="3"/>
        <v>-6.4918203064139183E-3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387.6</v>
      </c>
      <c r="C246">
        <f t="shared" si="3"/>
        <v>9.674922600619194E-3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383.85</v>
      </c>
      <c r="C247">
        <f t="shared" si="3"/>
        <v>4.1682949068647199E-3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382.25</v>
      </c>
      <c r="C248">
        <f t="shared" si="3"/>
        <v>-4.7089601046435879E-3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384.05</v>
      </c>
    </row>
    <row r="250" spans="1:4" x14ac:dyDescent="0.35">
      <c r="C250">
        <f>AVERAGE(C3:C248)</f>
        <v>2.0015406105618446E-4</v>
      </c>
    </row>
  </sheetData>
  <mergeCells count="2">
    <mergeCell ref="A1:C1"/>
    <mergeCell ref="F1:H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DBE-2F87-45B3-B551-CB6D7DF13301}">
  <sheetPr codeName="Sheet7"/>
  <dimension ref="A1:H250"/>
  <sheetViews>
    <sheetView workbookViewId="0">
      <selection activeCell="F5" sqref="F5"/>
    </sheetView>
  </sheetViews>
  <sheetFormatPr defaultRowHeight="14.5" x14ac:dyDescent="0.35"/>
  <cols>
    <col min="1" max="1" width="10.453125" bestFit="1" customWidth="1"/>
    <col min="2" max="2" width="7.1796875" bestFit="1" customWidth="1"/>
    <col min="4" max="4" width="13.26953125" bestFit="1" customWidth="1"/>
  </cols>
  <sheetData>
    <row r="1" spans="1:8" ht="15" thickBot="1" x14ac:dyDescent="0.4">
      <c r="A1" s="36" t="s">
        <v>257</v>
      </c>
      <c r="B1" s="36"/>
      <c r="C1" s="36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tr">
        <f>A1</f>
        <v>YESB</v>
      </c>
      <c r="H2" s="3" t="s">
        <v>292</v>
      </c>
    </row>
    <row r="3" spans="1:8" x14ac:dyDescent="0.35">
      <c r="A3" t="s">
        <v>2</v>
      </c>
      <c r="B3">
        <v>27.1</v>
      </c>
      <c r="C3">
        <f t="shared" ref="C3:C66" si="0">(B3-B4)/B3</f>
        <v>-4.7970479704796939E-2</v>
      </c>
      <c r="D3" s="9" cm="1">
        <f t="array" ref="D3">INDEX('E(R) with CAPM'!$B$4:$B$249, ROWS('E(R) with CAPM'!B4:B$249))</f>
        <v>4.2268395545910853E-3</v>
      </c>
      <c r="F3" t="str">
        <f>A1</f>
        <v>YESB</v>
      </c>
      <c r="G3">
        <f>VARP('7. YESB'!$C$3:$C$248)</f>
        <v>6.1767276649516453E-4</v>
      </c>
    </row>
    <row r="4" spans="1:8" ht="15" thickBot="1" x14ac:dyDescent="0.4">
      <c r="A4" t="s">
        <v>3</v>
      </c>
      <c r="B4">
        <v>28.4</v>
      </c>
      <c r="C4">
        <f t="shared" si="0"/>
        <v>-2.1126760563380333E-2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1.4630893867993616E-4</v>
      </c>
      <c r="H4" s="2">
        <f>VARP('7. YESB'!$D$3:$D$248)</f>
        <v>5.6054361427704074E-4</v>
      </c>
    </row>
    <row r="5" spans="1:8" x14ac:dyDescent="0.35">
      <c r="A5" t="s">
        <v>4</v>
      </c>
      <c r="B5">
        <v>29</v>
      </c>
      <c r="C5">
        <f t="shared" si="0"/>
        <v>1.0344827586206921E-2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28.7</v>
      </c>
      <c r="C6">
        <f t="shared" si="0"/>
        <v>2.9616724738675885E-2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27.85</v>
      </c>
      <c r="C7">
        <f t="shared" si="0"/>
        <v>-1.6157989228007156E-2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28.3</v>
      </c>
      <c r="C8">
        <f t="shared" si="0"/>
        <v>-0.10954063604240274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31.4</v>
      </c>
      <c r="C9">
        <f t="shared" si="0"/>
        <v>4.4585987261146452E-2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30</v>
      </c>
      <c r="C10">
        <f t="shared" si="0"/>
        <v>6.6666666666666428E-3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29.8</v>
      </c>
      <c r="C11">
        <f t="shared" si="0"/>
        <v>0.14765100671140946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25.4</v>
      </c>
      <c r="C12">
        <f t="shared" si="0"/>
        <v>0.10236220472440936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22.8</v>
      </c>
      <c r="C13">
        <f t="shared" si="0"/>
        <v>-3.9473684210526251E-2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23.7</v>
      </c>
      <c r="C14">
        <f t="shared" si="0"/>
        <v>-8.4388185654008137E-3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23.9</v>
      </c>
      <c r="C15">
        <f t="shared" si="0"/>
        <v>-8.3682008368202027E-3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24.1</v>
      </c>
      <c r="C16">
        <f t="shared" si="0"/>
        <v>8.2987551867221097E-3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23.9</v>
      </c>
      <c r="C17">
        <f t="shared" si="0"/>
        <v>-1.8828451882845307E-2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24.35</v>
      </c>
      <c r="C18">
        <f t="shared" si="0"/>
        <v>-2.0533880903490759E-2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24.85</v>
      </c>
      <c r="C19">
        <f t="shared" si="0"/>
        <v>6.0362173038230231E-3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24.7</v>
      </c>
      <c r="C20">
        <f t="shared" si="0"/>
        <v>2.6315789473684154E-2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24.05</v>
      </c>
      <c r="C21">
        <f t="shared" si="0"/>
        <v>-4.9896049896049864E-2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25.25</v>
      </c>
      <c r="C22">
        <f t="shared" si="0"/>
        <v>3.9603960396040168E-3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25.15</v>
      </c>
      <c r="C23">
        <f t="shared" si="0"/>
        <v>7.9522862823061344E-3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24.95</v>
      </c>
      <c r="C24">
        <f t="shared" si="0"/>
        <v>8.0160320641282281E-3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24.75</v>
      </c>
      <c r="C25">
        <f t="shared" si="0"/>
        <v>-3.6363636363636306E-2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25.65</v>
      </c>
      <c r="C26">
        <f t="shared" si="0"/>
        <v>3.5087719298245564E-2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24.75</v>
      </c>
      <c r="C27">
        <f t="shared" si="0"/>
        <v>-6.0606060606060034E-3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24.9</v>
      </c>
      <c r="C28">
        <f t="shared" si="0"/>
        <v>-2.610441767068282E-2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25.55</v>
      </c>
      <c r="C29">
        <f t="shared" si="0"/>
        <v>1.9569471624266421E-3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25.5</v>
      </c>
      <c r="C30">
        <f t="shared" si="0"/>
        <v>5.0980392156862772E-2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24.2</v>
      </c>
      <c r="C31">
        <f t="shared" si="0"/>
        <v>0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24.2</v>
      </c>
      <c r="C32">
        <f t="shared" si="0"/>
        <v>8.2644628099173261E-3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24</v>
      </c>
      <c r="C33">
        <f t="shared" si="0"/>
        <v>3.125E-2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23.25</v>
      </c>
      <c r="C34">
        <f t="shared" si="0"/>
        <v>1.5053763440860277E-2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22.9</v>
      </c>
      <c r="C35">
        <f t="shared" si="0"/>
        <v>-1.310043668122274E-2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23.2</v>
      </c>
      <c r="C36">
        <f t="shared" si="0"/>
        <v>2.3706896551724168E-2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22.65</v>
      </c>
      <c r="C37">
        <f t="shared" si="0"/>
        <v>5.2980132450331098E-2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21.45</v>
      </c>
      <c r="C38">
        <f t="shared" si="0"/>
        <v>2.7972027972027875E-2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20.85</v>
      </c>
      <c r="C39">
        <f t="shared" si="0"/>
        <v>-4.7961630695442618E-3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20.95</v>
      </c>
      <c r="C40">
        <f t="shared" si="0"/>
        <v>0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20.95</v>
      </c>
      <c r="C41">
        <f t="shared" si="0"/>
        <v>-4.773269689737538E-3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21.05</v>
      </c>
      <c r="C42">
        <f t="shared" si="0"/>
        <v>-4.7505938242279272E-3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21.15</v>
      </c>
      <c r="C43">
        <f t="shared" si="0"/>
        <v>3.0732860520094496E-2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20.5</v>
      </c>
      <c r="C44">
        <f t="shared" si="0"/>
        <v>-8.0487804878048713E-2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22.15</v>
      </c>
      <c r="C45">
        <f t="shared" si="0"/>
        <v>-2.9345372460496712E-2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22.8</v>
      </c>
      <c r="C46">
        <f t="shared" si="0"/>
        <v>3.7280701754386025E-2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21.95</v>
      </c>
      <c r="C47">
        <f t="shared" si="0"/>
        <v>2.505694760820049E-2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21.4</v>
      </c>
      <c r="C48">
        <f t="shared" si="0"/>
        <v>9.3457943925233326E-3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21.2</v>
      </c>
      <c r="C49">
        <f t="shared" si="0"/>
        <v>-4.7169811320755392E-3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21.3</v>
      </c>
      <c r="C50">
        <f t="shared" si="0"/>
        <v>4.9295774647887355E-2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20.25</v>
      </c>
      <c r="C51">
        <f t="shared" si="0"/>
        <v>1.7283950617284022E-2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19.899999999999999</v>
      </c>
      <c r="C52">
        <f t="shared" si="0"/>
        <v>-7.5376884422111625E-3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20.05</v>
      </c>
      <c r="C53">
        <f t="shared" si="0"/>
        <v>1.4962593516209511E-2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19.75</v>
      </c>
      <c r="C54">
        <f t="shared" si="0"/>
        <v>7.5949367088606872E-3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19.600000000000001</v>
      </c>
      <c r="C55">
        <f t="shared" si="0"/>
        <v>2.5510204081633015E-3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19.55</v>
      </c>
      <c r="C56">
        <f t="shared" si="0"/>
        <v>1.278772378516624E-2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19.3</v>
      </c>
      <c r="C57">
        <f t="shared" si="0"/>
        <v>-2.5906735751295702E-3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19.350000000000001</v>
      </c>
      <c r="C58">
        <f t="shared" si="0"/>
        <v>-2.5839793281653745E-2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19.850000000000001</v>
      </c>
      <c r="C59">
        <f t="shared" si="0"/>
        <v>5.0377833753149324E-3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19.75</v>
      </c>
      <c r="C60">
        <f t="shared" si="0"/>
        <v>-2.5316455696202892E-3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19.8</v>
      </c>
      <c r="C61">
        <f t="shared" si="0"/>
        <v>-1.7676767676767569E-2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20.149999999999999</v>
      </c>
      <c r="C62">
        <f t="shared" si="0"/>
        <v>4.7146401985111629E-2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19.2</v>
      </c>
      <c r="C63">
        <f t="shared" si="0"/>
        <v>-2.6041666666666668E-2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19.7</v>
      </c>
      <c r="C64">
        <f t="shared" si="0"/>
        <v>-2.2842639593908594E-2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20.149999999999999</v>
      </c>
      <c r="C65">
        <f t="shared" si="0"/>
        <v>-3.2258064516129142E-2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20.8</v>
      </c>
      <c r="C66">
        <f t="shared" si="0"/>
        <v>3.1250000000000104E-2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20.149999999999999</v>
      </c>
      <c r="C67">
        <f t="shared" ref="C67:C130" si="1">(B67-B68)/B67</f>
        <v>-9.9255583126552291E-3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20.350000000000001</v>
      </c>
      <c r="C68">
        <f t="shared" si="1"/>
        <v>4.6683046683046819E-2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19.399999999999999</v>
      </c>
      <c r="C69">
        <f t="shared" si="1"/>
        <v>4.8969072164948418E-2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18.45</v>
      </c>
      <c r="C70">
        <f t="shared" si="1"/>
        <v>8.1300813008129309E-3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18.3</v>
      </c>
      <c r="C71">
        <f t="shared" si="1"/>
        <v>-2.7322404371585085E-3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18.350000000000001</v>
      </c>
      <c r="C72">
        <f t="shared" si="1"/>
        <v>2.1798365122615918E-2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17.95</v>
      </c>
      <c r="C73">
        <f t="shared" si="1"/>
        <v>6.4066852367687943E-2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16.8</v>
      </c>
      <c r="C74">
        <f t="shared" si="1"/>
        <v>5.9523809523810371E-3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16.7</v>
      </c>
      <c r="C75">
        <f t="shared" si="1"/>
        <v>1.4970059880239521E-2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16.45</v>
      </c>
      <c r="C76">
        <f t="shared" si="1"/>
        <v>2.4316109422492314E-2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16.05</v>
      </c>
      <c r="C77">
        <f t="shared" si="1"/>
        <v>3.1152647975078323E-3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16</v>
      </c>
      <c r="C78">
        <f t="shared" si="1"/>
        <v>3.1250000000000444E-3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15.95</v>
      </c>
      <c r="C79">
        <f t="shared" si="1"/>
        <v>0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15.95</v>
      </c>
      <c r="C80">
        <f t="shared" si="1"/>
        <v>0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15.95</v>
      </c>
      <c r="C81">
        <f t="shared" si="1"/>
        <v>3.1347962382444476E-3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15.9</v>
      </c>
      <c r="C82">
        <f t="shared" si="1"/>
        <v>-6.2893081761006067E-3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16</v>
      </c>
      <c r="C83">
        <f t="shared" si="1"/>
        <v>-2.1875000000000089E-2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16.350000000000001</v>
      </c>
      <c r="C84">
        <f t="shared" si="1"/>
        <v>-5.8103975535168148E-2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17.3</v>
      </c>
      <c r="C85">
        <f t="shared" si="1"/>
        <v>1.4450867052023121E-2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17.05</v>
      </c>
      <c r="C86">
        <f t="shared" si="1"/>
        <v>0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17.05</v>
      </c>
      <c r="C87">
        <f t="shared" si="1"/>
        <v>-2.9325513196481355E-3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17.100000000000001</v>
      </c>
      <c r="C88">
        <f t="shared" si="1"/>
        <v>2.923976608187176E-3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17.05</v>
      </c>
      <c r="C89">
        <f t="shared" si="1"/>
        <v>-2.9325513196481355E-3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17.100000000000001</v>
      </c>
      <c r="C90">
        <f t="shared" si="1"/>
        <v>0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17.100000000000001</v>
      </c>
      <c r="C91">
        <f t="shared" si="1"/>
        <v>2.923976608187176E-3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17.05</v>
      </c>
      <c r="C92">
        <f t="shared" si="1"/>
        <v>0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17.05</v>
      </c>
      <c r="C93">
        <f t="shared" si="1"/>
        <v>8.7976539589444056E-3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16.899999999999999</v>
      </c>
      <c r="C94">
        <f t="shared" si="1"/>
        <v>-2.3668639053254566E-2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17.3</v>
      </c>
      <c r="C95">
        <f t="shared" si="1"/>
        <v>8.6705202312139951E-3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17.149999999999999</v>
      </c>
      <c r="C96">
        <f t="shared" si="1"/>
        <v>-2.9154518950437734E-3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17.2</v>
      </c>
      <c r="C97">
        <f t="shared" si="1"/>
        <v>0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17.2</v>
      </c>
      <c r="C98">
        <f t="shared" si="1"/>
        <v>-2.9069767441860881E-3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17.25</v>
      </c>
      <c r="C99">
        <f t="shared" si="1"/>
        <v>0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17.25</v>
      </c>
      <c r="C100">
        <f t="shared" si="1"/>
        <v>-5.7971014492754448E-3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17.350000000000001</v>
      </c>
      <c r="C101">
        <f t="shared" si="1"/>
        <v>0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17.350000000000001</v>
      </c>
      <c r="C102">
        <f t="shared" si="1"/>
        <v>-5.7636887608067929E-3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17.45</v>
      </c>
      <c r="C103">
        <f t="shared" si="1"/>
        <v>-1.1461318051575891E-2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17.649999999999999</v>
      </c>
      <c r="C104">
        <f t="shared" si="1"/>
        <v>-2.8328611898017402E-3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17.7</v>
      </c>
      <c r="C105">
        <f t="shared" si="1"/>
        <v>-1.6949152542372923E-2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18</v>
      </c>
      <c r="C106">
        <f t="shared" si="1"/>
        <v>-3.0555555555555596E-2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18.55</v>
      </c>
      <c r="C107">
        <f t="shared" si="1"/>
        <v>1.3477088948787061E-2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18.3</v>
      </c>
      <c r="C108">
        <f t="shared" si="1"/>
        <v>4.3715846994535554E-2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17.5</v>
      </c>
      <c r="C109">
        <f t="shared" si="1"/>
        <v>-1.1428571428571389E-2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17.7</v>
      </c>
      <c r="C110">
        <f t="shared" si="1"/>
        <v>8.4745762711863609E-3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17.55</v>
      </c>
      <c r="C111">
        <f t="shared" si="1"/>
        <v>-4.8433048433048312E-2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18.399999999999999</v>
      </c>
      <c r="C112">
        <f t="shared" si="1"/>
        <v>2.7173913043476716E-3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18.350000000000001</v>
      </c>
      <c r="C113">
        <f t="shared" si="1"/>
        <v>-1.0899182561307862E-2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18.55</v>
      </c>
      <c r="C114">
        <f t="shared" si="1"/>
        <v>2.9649595687331574E-2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18</v>
      </c>
      <c r="C115">
        <f t="shared" si="1"/>
        <v>-8.3333333333332552E-3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18.149999999999999</v>
      </c>
      <c r="C116">
        <f t="shared" si="1"/>
        <v>-2.4793388429752223E-2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18.600000000000001</v>
      </c>
      <c r="C117">
        <f t="shared" si="1"/>
        <v>6.7204301075268813E-2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17.350000000000001</v>
      </c>
      <c r="C118">
        <f t="shared" si="1"/>
        <v>3.1700288184438076E-2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16.8</v>
      </c>
      <c r="C119">
        <f t="shared" si="1"/>
        <v>0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16.8</v>
      </c>
      <c r="C120">
        <f t="shared" si="1"/>
        <v>-2.9761904761905185E-3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16.850000000000001</v>
      </c>
      <c r="C121">
        <f t="shared" si="1"/>
        <v>2.9673590504451456E-3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16.8</v>
      </c>
      <c r="C122">
        <f t="shared" si="1"/>
        <v>-2.9761904761905185E-3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16.850000000000001</v>
      </c>
      <c r="C123">
        <f t="shared" si="1"/>
        <v>-5.9347181008900804E-3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16.95</v>
      </c>
      <c r="C124">
        <f t="shared" si="1"/>
        <v>-2.9498525073746733E-3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17</v>
      </c>
      <c r="C125">
        <f t="shared" si="1"/>
        <v>2.9411764705882769E-3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16.95</v>
      </c>
      <c r="C126">
        <f t="shared" si="1"/>
        <v>0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16.95</v>
      </c>
      <c r="C127">
        <f t="shared" si="1"/>
        <v>2.9498525073746733E-3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16.899999999999999</v>
      </c>
      <c r="C128">
        <f t="shared" si="1"/>
        <v>-5.9171597633136943E-3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17</v>
      </c>
      <c r="C129">
        <f t="shared" si="1"/>
        <v>8.8235294117646225E-3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16.850000000000001</v>
      </c>
      <c r="C130">
        <f t="shared" si="1"/>
        <v>-5.9347181008900804E-3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16.95</v>
      </c>
      <c r="C131">
        <f t="shared" ref="C131:C194" si="2">(B131-B132)/B131</f>
        <v>-5.8997050147493466E-3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17.05</v>
      </c>
      <c r="C132">
        <f t="shared" si="2"/>
        <v>5.8651026392962709E-3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16.95</v>
      </c>
      <c r="C133">
        <f t="shared" si="2"/>
        <v>0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16.95</v>
      </c>
      <c r="C134">
        <f t="shared" si="2"/>
        <v>5.8997050147491367E-3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16.850000000000001</v>
      </c>
      <c r="C135">
        <f t="shared" si="2"/>
        <v>-2.9673590504449348E-3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16.899999999999999</v>
      </c>
      <c r="C136">
        <f t="shared" si="2"/>
        <v>-2.9585798816568472E-3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16.95</v>
      </c>
      <c r="C137">
        <f t="shared" si="2"/>
        <v>-2.9498525073746733E-3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17</v>
      </c>
      <c r="C138">
        <f t="shared" si="2"/>
        <v>0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17</v>
      </c>
      <c r="C139">
        <f t="shared" si="2"/>
        <v>-5.8823529411765538E-3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17.100000000000001</v>
      </c>
      <c r="C140">
        <f t="shared" si="2"/>
        <v>8.7719298245615279E-3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16.95</v>
      </c>
      <c r="C141">
        <f t="shared" si="2"/>
        <v>0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16.95</v>
      </c>
      <c r="C142">
        <f t="shared" si="2"/>
        <v>0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16.95</v>
      </c>
      <c r="C143">
        <f t="shared" si="2"/>
        <v>-2.9498525073746733E-3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17</v>
      </c>
      <c r="C144">
        <f t="shared" si="2"/>
        <v>-2.9411764705882769E-3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17.05</v>
      </c>
      <c r="C145">
        <f t="shared" si="2"/>
        <v>-2.0527859237536531E-2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17.399999999999999</v>
      </c>
      <c r="C146">
        <f t="shared" si="2"/>
        <v>-3.7356321839080588E-2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18.05</v>
      </c>
      <c r="C147">
        <f t="shared" si="2"/>
        <v>1.9390581717451602E-2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17.7</v>
      </c>
      <c r="C148">
        <f t="shared" si="2"/>
        <v>1.4124293785310734E-2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17.45</v>
      </c>
      <c r="C149">
        <f t="shared" si="2"/>
        <v>-2.8653295128940235E-3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17.5</v>
      </c>
      <c r="C150">
        <f t="shared" si="2"/>
        <v>-1.1428571428571389E-2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17.7</v>
      </c>
      <c r="C151">
        <f t="shared" si="2"/>
        <v>1.9774011299434908E-2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17.350000000000001</v>
      </c>
      <c r="C152">
        <f t="shared" si="2"/>
        <v>1.1527377521613995E-2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17.149999999999999</v>
      </c>
      <c r="C153">
        <f t="shared" si="2"/>
        <v>-8.7463556851313205E-3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17.3</v>
      </c>
      <c r="C154">
        <f t="shared" si="2"/>
        <v>5.7803468208093307E-3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17.2</v>
      </c>
      <c r="C155">
        <f t="shared" si="2"/>
        <v>8.7209302325580579E-3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17.05</v>
      </c>
      <c r="C156">
        <f t="shared" si="2"/>
        <v>-2.3460410557184667E-2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17.45</v>
      </c>
      <c r="C157">
        <f t="shared" si="2"/>
        <v>-2.0057306590257961E-2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17.8</v>
      </c>
      <c r="C158">
        <f t="shared" si="2"/>
        <v>3.6516853932584387E-2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17.149999999999999</v>
      </c>
      <c r="C159">
        <f t="shared" si="2"/>
        <v>2.0408163265305999E-2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16.8</v>
      </c>
      <c r="C160">
        <f t="shared" si="2"/>
        <v>2.6785714285714243E-2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16.350000000000001</v>
      </c>
      <c r="C161">
        <f t="shared" si="2"/>
        <v>6.1162079510704232E-3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16.25</v>
      </c>
      <c r="C162">
        <f t="shared" si="2"/>
        <v>3.0769230769231207E-3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16.2</v>
      </c>
      <c r="C163">
        <f t="shared" si="2"/>
        <v>9.259259259259172E-3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16.05</v>
      </c>
      <c r="C164">
        <f t="shared" si="2"/>
        <v>-3.1152647975078323E-3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16.100000000000001</v>
      </c>
      <c r="C165">
        <f t="shared" si="2"/>
        <v>6.2111801242236905E-3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16</v>
      </c>
      <c r="C166">
        <f t="shared" si="2"/>
        <v>0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16</v>
      </c>
      <c r="C167">
        <f t="shared" si="2"/>
        <v>-1.2499999999999956E-2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16.2</v>
      </c>
      <c r="C168">
        <f t="shared" si="2"/>
        <v>-3.0864197530864638E-3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16.25</v>
      </c>
      <c r="C169">
        <f t="shared" si="2"/>
        <v>0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16.25</v>
      </c>
      <c r="C170">
        <f t="shared" si="2"/>
        <v>-3.0769230769231207E-3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16.3</v>
      </c>
      <c r="C171">
        <f t="shared" si="2"/>
        <v>1.2269938650306704E-2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16.100000000000001</v>
      </c>
      <c r="C172">
        <f t="shared" si="2"/>
        <v>-6.2111801242234694E-3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16.2</v>
      </c>
      <c r="C173">
        <f t="shared" si="2"/>
        <v>-1.2345679012345635E-2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16.399999999999999</v>
      </c>
      <c r="C174">
        <f t="shared" si="2"/>
        <v>0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16.399999999999999</v>
      </c>
      <c r="C175">
        <f t="shared" si="2"/>
        <v>-1.2195121951219686E-2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16.600000000000001</v>
      </c>
      <c r="C176">
        <f t="shared" si="2"/>
        <v>-9.0361445783131659E-3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16.75</v>
      </c>
      <c r="C177">
        <f t="shared" si="2"/>
        <v>3.5820895522388145E-2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16.149999999999999</v>
      </c>
      <c r="C178">
        <f t="shared" si="2"/>
        <v>9.2879256965943402E-3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16</v>
      </c>
      <c r="C179">
        <f t="shared" si="2"/>
        <v>-9.3749999999999112E-3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16.149999999999999</v>
      </c>
      <c r="C180">
        <f t="shared" si="2"/>
        <v>-1.5479876160990714E-2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16.399999999999999</v>
      </c>
      <c r="C181">
        <f t="shared" si="2"/>
        <v>6.0975609756096271E-3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16.3</v>
      </c>
      <c r="C182">
        <f t="shared" si="2"/>
        <v>6.1349693251534611E-3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16.2</v>
      </c>
      <c r="C183">
        <f t="shared" si="2"/>
        <v>1.8518518518518455E-2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15.9</v>
      </c>
      <c r="C184">
        <f t="shared" si="2"/>
        <v>0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15.9</v>
      </c>
      <c r="C185">
        <f t="shared" si="2"/>
        <v>1.8867924528301931E-2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15.6</v>
      </c>
      <c r="C186">
        <f t="shared" si="2"/>
        <v>6.4102564102563875E-3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15.5</v>
      </c>
      <c r="C187">
        <f t="shared" si="2"/>
        <v>-6.4516129032257839E-3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15.6</v>
      </c>
      <c r="C188">
        <f t="shared" si="2"/>
        <v>3.2051282051281369E-3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15.55</v>
      </c>
      <c r="C189">
        <f t="shared" si="2"/>
        <v>-6.4308681672025489E-3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15.65</v>
      </c>
      <c r="C190">
        <f t="shared" si="2"/>
        <v>0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15.65</v>
      </c>
      <c r="C191">
        <f t="shared" si="2"/>
        <v>-3.1948881789136698E-3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15.7</v>
      </c>
      <c r="C192">
        <f t="shared" si="2"/>
        <v>-1.2738853503184782E-2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15.9</v>
      </c>
      <c r="C193">
        <f t="shared" si="2"/>
        <v>0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15.9</v>
      </c>
      <c r="C194">
        <f t="shared" si="2"/>
        <v>3.1446540880503589E-3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15.85</v>
      </c>
      <c r="C195">
        <f t="shared" ref="C195:C248" si="3">(B195-B196)/B195</f>
        <v>-6.3091482649842053E-3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15.95</v>
      </c>
      <c r="C196">
        <f t="shared" si="3"/>
        <v>-9.4043887147336764E-3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16.100000000000001</v>
      </c>
      <c r="C197">
        <f t="shared" si="3"/>
        <v>9.3167701863355358E-3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15.95</v>
      </c>
      <c r="C198">
        <f t="shared" si="3"/>
        <v>-9.4043887147336764E-3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16.100000000000001</v>
      </c>
      <c r="C199">
        <f t="shared" si="3"/>
        <v>0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16.100000000000001</v>
      </c>
      <c r="C200">
        <f t="shared" si="3"/>
        <v>9.3167701863355358E-3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15.95</v>
      </c>
      <c r="C201">
        <f t="shared" si="3"/>
        <v>-6.2695924764891173E-3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16.05</v>
      </c>
      <c r="C202">
        <f t="shared" si="3"/>
        <v>-6.2305295950154434E-3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16.149999999999999</v>
      </c>
      <c r="C203">
        <f t="shared" si="3"/>
        <v>1.2383900928792527E-2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15.95</v>
      </c>
      <c r="C204">
        <f t="shared" si="3"/>
        <v>1.5673981191222573E-2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15.7</v>
      </c>
      <c r="C205">
        <f t="shared" si="3"/>
        <v>6.3694267515923345E-3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15.6</v>
      </c>
      <c r="C206">
        <f t="shared" si="3"/>
        <v>6.4102564102563875E-3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15.5</v>
      </c>
      <c r="C207">
        <f t="shared" si="3"/>
        <v>-3.2258064516129492E-3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15.55</v>
      </c>
      <c r="C208">
        <f t="shared" si="3"/>
        <v>-9.6463022508037673E-3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15.7</v>
      </c>
      <c r="C209">
        <f t="shared" si="3"/>
        <v>-3.1847133757961783E-2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16.2</v>
      </c>
      <c r="C210">
        <f t="shared" si="3"/>
        <v>-1.8518518518518563E-2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16.5</v>
      </c>
      <c r="C211">
        <f t="shared" si="3"/>
        <v>-3.0303030303030732E-3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16.55</v>
      </c>
      <c r="C212">
        <f t="shared" si="3"/>
        <v>-6.0422960725074236E-3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16.649999999999999</v>
      </c>
      <c r="C213">
        <f t="shared" si="3"/>
        <v>7.8078078078078025E-2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15.35</v>
      </c>
      <c r="C214">
        <f t="shared" si="3"/>
        <v>0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15.35</v>
      </c>
      <c r="C215">
        <f t="shared" si="3"/>
        <v>-3.2573289902280596E-3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15.4</v>
      </c>
      <c r="C216">
        <f t="shared" si="3"/>
        <v>1.2987012987013056E-2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15.2</v>
      </c>
      <c r="C217">
        <f t="shared" si="3"/>
        <v>0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15.2</v>
      </c>
      <c r="C218">
        <f t="shared" si="3"/>
        <v>-1.3157894736842176E-2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15.4</v>
      </c>
      <c r="C219">
        <f t="shared" si="3"/>
        <v>9.7402597402597626E-3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15.25</v>
      </c>
      <c r="C220">
        <f t="shared" si="3"/>
        <v>-6.5573770491803044E-3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15.35</v>
      </c>
      <c r="C221">
        <f t="shared" si="3"/>
        <v>1.9543973941368011E-2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15.05</v>
      </c>
      <c r="C222">
        <f t="shared" si="3"/>
        <v>6.644518272425343E-3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14.95</v>
      </c>
      <c r="C223">
        <f t="shared" si="3"/>
        <v>1.3377926421404635E-2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14.75</v>
      </c>
      <c r="C224">
        <f t="shared" si="3"/>
        <v>-2.0338983050847505E-2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15.05</v>
      </c>
      <c r="C225">
        <f t="shared" si="3"/>
        <v>0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15.05</v>
      </c>
      <c r="C226">
        <f t="shared" si="3"/>
        <v>-9.9667774086377794E-3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15.2</v>
      </c>
      <c r="C227">
        <f t="shared" si="3"/>
        <v>-6.5789473684211468E-3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15.3</v>
      </c>
      <c r="C228">
        <f t="shared" si="3"/>
        <v>3.2679738562091968E-3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15.25</v>
      </c>
      <c r="C229">
        <f t="shared" si="3"/>
        <v>-6.5573770491803044E-3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15.35</v>
      </c>
      <c r="C230">
        <f t="shared" si="3"/>
        <v>1.9543973941368011E-2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15.05</v>
      </c>
      <c r="C231">
        <f t="shared" si="3"/>
        <v>9.9667774086378974E-3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14.9</v>
      </c>
      <c r="C232">
        <f t="shared" si="3"/>
        <v>-3.0201342281879148E-2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15.35</v>
      </c>
      <c r="C233">
        <f t="shared" si="3"/>
        <v>-1.3029315960912122E-2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15.55</v>
      </c>
      <c r="C234">
        <f t="shared" si="3"/>
        <v>-6.4308681672025489E-3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15.65</v>
      </c>
      <c r="C235">
        <f t="shared" si="3"/>
        <v>-5.4313099041533523E-2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16.5</v>
      </c>
      <c r="C236">
        <f t="shared" si="3"/>
        <v>-3.0303030303030732E-3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16.55</v>
      </c>
      <c r="C237">
        <f t="shared" si="3"/>
        <v>-9.0634441087612434E-3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16.7</v>
      </c>
      <c r="C238">
        <f t="shared" si="3"/>
        <v>-1.1976047904191574E-2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16.899999999999999</v>
      </c>
      <c r="C239">
        <f t="shared" si="3"/>
        <v>2.9585798816566368E-3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16.850000000000001</v>
      </c>
      <c r="C240">
        <f t="shared" si="3"/>
        <v>-3.857566765578626E-2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17.5</v>
      </c>
      <c r="C241">
        <f t="shared" si="3"/>
        <v>-4.5714285714285756E-2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18.3</v>
      </c>
      <c r="C242">
        <f t="shared" si="3"/>
        <v>4.6448087431694061E-2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17.45</v>
      </c>
      <c r="C243">
        <f t="shared" si="3"/>
        <v>6.0171919770773685E-2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16.399999999999999</v>
      </c>
      <c r="C244">
        <f t="shared" si="3"/>
        <v>1.5243902439024392E-2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16.149999999999999</v>
      </c>
      <c r="C245">
        <f t="shared" si="3"/>
        <v>-1.5479876160990714E-2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16.399999999999999</v>
      </c>
      <c r="C246">
        <f t="shared" si="3"/>
        <v>6.0975609756096271E-3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16.3</v>
      </c>
      <c r="C247">
        <f t="shared" si="3"/>
        <v>-2.4539877300613407E-2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16.7</v>
      </c>
      <c r="C248">
        <f t="shared" si="3"/>
        <v>5.9880239520956812E-3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16.600000000000001</v>
      </c>
    </row>
    <row r="250" spans="1:4" x14ac:dyDescent="0.35">
      <c r="C250">
        <f>AVERAGE(C3:C248)</f>
        <v>1.6758261736605263E-3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D460-8815-466A-B227-9DA1BA47395F}">
  <sheetPr codeName="Sheet8"/>
  <dimension ref="A1:H250"/>
  <sheetViews>
    <sheetView workbookViewId="0">
      <selection activeCell="F2" sqref="F2"/>
    </sheetView>
  </sheetViews>
  <sheetFormatPr defaultRowHeight="14.5" x14ac:dyDescent="0.35"/>
  <cols>
    <col min="1" max="1" width="10.453125" bestFit="1" customWidth="1"/>
    <col min="2" max="2" width="7.1796875" bestFit="1" customWidth="1"/>
    <col min="4" max="4" width="13.26953125" bestFit="1" customWidth="1"/>
  </cols>
  <sheetData>
    <row r="1" spans="1:8" ht="15" thickBot="1" x14ac:dyDescent="0.4">
      <c r="A1" s="36" t="s">
        <v>258</v>
      </c>
      <c r="B1" s="36"/>
      <c r="C1" s="36"/>
      <c r="F1" s="37" t="s">
        <v>293</v>
      </c>
      <c r="G1" s="37"/>
      <c r="H1" s="37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tr">
        <f>A1</f>
        <v>ZOMT</v>
      </c>
      <c r="H2" s="3" t="s">
        <v>292</v>
      </c>
    </row>
    <row r="3" spans="1:8" x14ac:dyDescent="0.35">
      <c r="A3" t="s">
        <v>2</v>
      </c>
      <c r="B3">
        <v>157.5</v>
      </c>
      <c r="C3">
        <f t="shared" ref="C3:C66" si="0">(B3-B4)/B3</f>
        <v>5.0793650793651514E-3</v>
      </c>
      <c r="D3" s="9" cm="1">
        <f t="array" ref="D3">INDEX('E(R) with CAPM'!$B$4:$B$249, ROWS('E(R) with CAPM'!B4:B$249))</f>
        <v>4.2268395545910853E-3</v>
      </c>
      <c r="F3" t="str">
        <f>A1</f>
        <v>ZOMT</v>
      </c>
      <c r="G3">
        <f>VARP('8. ZOMT'!$C$3:$C$248)</f>
        <v>5.1094685267736109E-4</v>
      </c>
    </row>
    <row r="4" spans="1:8" ht="15" thickBot="1" x14ac:dyDescent="0.4">
      <c r="A4" t="s">
        <v>3</v>
      </c>
      <c r="B4">
        <v>156.69999999999999</v>
      </c>
      <c r="C4">
        <f t="shared" si="0"/>
        <v>1.1805998723675779E-2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3.7874919707731974E-4</v>
      </c>
      <c r="H4" s="2">
        <f>VARP('8. ZOMT'!$D$3:$D$248)</f>
        <v>5.6054361427704074E-4</v>
      </c>
    </row>
    <row r="5" spans="1:8" x14ac:dyDescent="0.35">
      <c r="A5" t="s">
        <v>4</v>
      </c>
      <c r="B5">
        <v>154.85</v>
      </c>
      <c r="C5">
        <f t="shared" si="0"/>
        <v>1.6790442363577619E-2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152.25</v>
      </c>
      <c r="C6">
        <f t="shared" si="0"/>
        <v>-1.6420361247947456E-2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154.75</v>
      </c>
      <c r="C7">
        <f t="shared" si="0"/>
        <v>6.138933764135629E-3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153.80000000000001</v>
      </c>
      <c r="C8">
        <f t="shared" si="0"/>
        <v>2.8283485045513798E-2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149.44999999999999</v>
      </c>
      <c r="C9">
        <f t="shared" si="0"/>
        <v>3.579792572766808E-2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144.1</v>
      </c>
      <c r="C10">
        <f t="shared" si="0"/>
        <v>2.5676613462872928E-2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140.4</v>
      </c>
      <c r="C11">
        <f t="shared" si="0"/>
        <v>3.2051282051283264E-3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139.94999999999999</v>
      </c>
      <c r="C12">
        <f t="shared" si="0"/>
        <v>-2.143622722400939E-3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140.25</v>
      </c>
      <c r="C13">
        <f t="shared" si="0"/>
        <v>-2.5311942959001865E-2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143.80000000000001</v>
      </c>
      <c r="C14">
        <f t="shared" si="0"/>
        <v>2.2600834492350484E-2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140.55000000000001</v>
      </c>
      <c r="C15">
        <f t="shared" si="0"/>
        <v>7.1149057274991099E-3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139.55000000000001</v>
      </c>
      <c r="C16">
        <f t="shared" si="0"/>
        <v>1.68398423504122E-2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137.19999999999999</v>
      </c>
      <c r="C17">
        <f t="shared" si="0"/>
        <v>1.2026239067055229E-2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135.55000000000001</v>
      </c>
      <c r="C18">
        <f t="shared" si="0"/>
        <v>-4.4264109184802228E-3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136.15</v>
      </c>
      <c r="C19">
        <f t="shared" si="0"/>
        <v>-3.6724201248610318E-4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136.19999999999999</v>
      </c>
      <c r="C20">
        <f t="shared" si="0"/>
        <v>4.4787077826725363E-2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130.1</v>
      </c>
      <c r="C21">
        <f t="shared" si="0"/>
        <v>-3.0745580322828595E-2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134.1</v>
      </c>
      <c r="C22">
        <f t="shared" si="0"/>
        <v>-7.084265473527346E-3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135.05000000000001</v>
      </c>
      <c r="C23">
        <f t="shared" si="0"/>
        <v>4.1466123657904648E-2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129.44999999999999</v>
      </c>
      <c r="C24">
        <f t="shared" si="0"/>
        <v>1.5836230204712115E-2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127.4</v>
      </c>
      <c r="C25">
        <f t="shared" si="0"/>
        <v>-4.8273155416012604E-2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133.55000000000001</v>
      </c>
      <c r="C26">
        <f t="shared" si="0"/>
        <v>1.1231748408836067E-3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133.4</v>
      </c>
      <c r="C27">
        <f t="shared" si="0"/>
        <v>-4.6101949025487296E-2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139.55000000000001</v>
      </c>
      <c r="C28">
        <f t="shared" si="0"/>
        <v>8.5990684342530776E-3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138.35</v>
      </c>
      <c r="C29">
        <f t="shared" si="0"/>
        <v>2.674376581134795E-2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134.65</v>
      </c>
      <c r="C30">
        <f t="shared" si="0"/>
        <v>2.5993316004455573E-3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134.30000000000001</v>
      </c>
      <c r="C31">
        <f t="shared" si="0"/>
        <v>1.0796723752792382E-2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132.85</v>
      </c>
      <c r="C32">
        <f t="shared" si="0"/>
        <v>-3.3872788859617394E-3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133.30000000000001</v>
      </c>
      <c r="C33">
        <f t="shared" si="0"/>
        <v>2.6631657914478704E-2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129.75</v>
      </c>
      <c r="C34">
        <f t="shared" si="0"/>
        <v>1.695568400770715E-2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127.55</v>
      </c>
      <c r="C35">
        <f t="shared" si="0"/>
        <v>-9.0160721285769616E-3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128.69999999999999</v>
      </c>
      <c r="C36">
        <f t="shared" si="0"/>
        <v>3.2634032634032549E-2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124.5</v>
      </c>
      <c r="C37">
        <f t="shared" si="0"/>
        <v>6.4257028112449568E-3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123.7</v>
      </c>
      <c r="C38">
        <f t="shared" si="0"/>
        <v>4.0420371867421184E-3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123.2</v>
      </c>
      <c r="C39">
        <f t="shared" si="0"/>
        <v>-3.1249999999999951E-2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127.05</v>
      </c>
      <c r="C40">
        <f t="shared" si="0"/>
        <v>1.6135379771743386E-2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125</v>
      </c>
      <c r="C41">
        <f t="shared" si="0"/>
        <v>-2.8000000000000001E-2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128.5</v>
      </c>
      <c r="C42">
        <f t="shared" si="0"/>
        <v>8.9494163424124959E-3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127.35</v>
      </c>
      <c r="C43">
        <f t="shared" si="0"/>
        <v>2.0416175893207652E-2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124.75</v>
      </c>
      <c r="C44">
        <f t="shared" si="0"/>
        <v>-4.4088176352705413E-2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130.25</v>
      </c>
      <c r="C45">
        <f t="shared" si="0"/>
        <v>1.305182341650663E-2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128.55000000000001</v>
      </c>
      <c r="C46">
        <f t="shared" si="0"/>
        <v>3.850641773628951E-2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123.6</v>
      </c>
      <c r="C47">
        <f t="shared" si="0"/>
        <v>-4.4498381877023574E-3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124.15</v>
      </c>
      <c r="C48">
        <f t="shared" si="0"/>
        <v>3.342730567861462E-2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120</v>
      </c>
      <c r="C49">
        <f t="shared" si="0"/>
        <v>2.7083333333333334E-2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116.75</v>
      </c>
      <c r="C50">
        <f t="shared" si="0"/>
        <v>-1.4561027837259126E-2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118.45</v>
      </c>
      <c r="C51">
        <f t="shared" si="0"/>
        <v>-1.266357112705783E-2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119.95</v>
      </c>
      <c r="C52">
        <f t="shared" si="0"/>
        <v>-1.4589412255106293E-2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121.7</v>
      </c>
      <c r="C53">
        <f t="shared" si="0"/>
        <v>2.3007395234182392E-2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118.9</v>
      </c>
      <c r="C54">
        <f t="shared" si="0"/>
        <v>1.8082422203532428E-2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116.75</v>
      </c>
      <c r="C55">
        <f t="shared" si="0"/>
        <v>-5.5674518201285286E-3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117.4</v>
      </c>
      <c r="C56">
        <f t="shared" si="0"/>
        <v>9.3696763202726439E-3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116.3</v>
      </c>
      <c r="C57">
        <f t="shared" si="0"/>
        <v>-1.9346517626827171E-2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118.55</v>
      </c>
      <c r="C58">
        <f t="shared" si="0"/>
        <v>1.644875579924085E-2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116.6</v>
      </c>
      <c r="C59">
        <f t="shared" si="0"/>
        <v>2.4013722126929652E-2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113.8</v>
      </c>
      <c r="C60">
        <f t="shared" si="0"/>
        <v>4.8330404217925942E-3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113.25</v>
      </c>
      <c r="C61">
        <f t="shared" si="0"/>
        <v>2.6490066225165311E-3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112.95</v>
      </c>
      <c r="C62">
        <f t="shared" si="0"/>
        <v>-2.0805666223992866E-2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115.3</v>
      </c>
      <c r="C63">
        <f t="shared" si="0"/>
        <v>-1.0407632263660042E-2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116.5</v>
      </c>
      <c r="C64">
        <f t="shared" si="0"/>
        <v>-1.4163090128755414E-2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118.15</v>
      </c>
      <c r="C65">
        <f t="shared" si="0"/>
        <v>-3.4278459585272932E-2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122.2</v>
      </c>
      <c r="C66">
        <f t="shared" si="0"/>
        <v>2.8641571194763381E-3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121.85</v>
      </c>
      <c r="C67">
        <f t="shared" ref="C67:C130" si="1">(B67-B68)/B67</f>
        <v>1.3130898645876032E-2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120.25</v>
      </c>
      <c r="C68">
        <f t="shared" si="1"/>
        <v>-1.6216216216216241E-2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122.2</v>
      </c>
      <c r="C69">
        <f t="shared" si="1"/>
        <v>-9.0016366612110828E-3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123.3</v>
      </c>
      <c r="C70">
        <f t="shared" si="1"/>
        <v>1.6220600162206E-2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121.3</v>
      </c>
      <c r="C71">
        <f t="shared" si="1"/>
        <v>-4.5342126957955246E-3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121.85</v>
      </c>
      <c r="C72">
        <f t="shared" si="1"/>
        <v>-2.7082478457119502E-2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125.15</v>
      </c>
      <c r="C73">
        <f t="shared" si="1"/>
        <v>3.0763084298841458E-2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121.3</v>
      </c>
      <c r="C74">
        <f t="shared" si="1"/>
        <v>-1.6488046166529265E-2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123.3</v>
      </c>
      <c r="C75">
        <f t="shared" si="1"/>
        <v>5.5150040551500384E-2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116.5</v>
      </c>
      <c r="C76">
        <f t="shared" si="1"/>
        <v>7.682403433476398E-2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107.55</v>
      </c>
      <c r="C77">
        <f t="shared" si="1"/>
        <v>3.5797303579730308E-2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103.7</v>
      </c>
      <c r="C78">
        <f t="shared" si="1"/>
        <v>-1.3500482160077064E-2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105.1</v>
      </c>
      <c r="C79">
        <f t="shared" si="1"/>
        <v>-2.4738344433872586E-2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107.7</v>
      </c>
      <c r="C80">
        <f t="shared" si="1"/>
        <v>1.9034354688950761E-2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105.65</v>
      </c>
      <c r="C81">
        <f t="shared" si="1"/>
        <v>-7.5721722669190453E-3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106.45</v>
      </c>
      <c r="C82">
        <f t="shared" si="1"/>
        <v>-1.690934711131984E-2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108.25</v>
      </c>
      <c r="C83">
        <f t="shared" si="1"/>
        <v>-6.0046189376443942E-3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108.9</v>
      </c>
      <c r="C84">
        <f t="shared" si="1"/>
        <v>-4.0863177226813485E-2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113.35</v>
      </c>
      <c r="C85">
        <f t="shared" si="1"/>
        <v>1.4997794441993725E-2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111.65</v>
      </c>
      <c r="C86">
        <f t="shared" si="1"/>
        <v>-1.3882669055082822E-2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113.2</v>
      </c>
      <c r="C87">
        <f t="shared" si="1"/>
        <v>-5.7420494699645889E-3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113.85</v>
      </c>
      <c r="C88">
        <f t="shared" si="1"/>
        <v>2.0641194554237983E-2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111.5</v>
      </c>
      <c r="C89">
        <f t="shared" si="1"/>
        <v>4.4843049327354259E-3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111</v>
      </c>
      <c r="C90">
        <f t="shared" si="1"/>
        <v>1.0360360360360412E-2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109.85</v>
      </c>
      <c r="C91">
        <f t="shared" si="1"/>
        <v>7.7378243058715919E-3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109</v>
      </c>
      <c r="C92">
        <f t="shared" si="1"/>
        <v>2.7064220183486264E-2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106.05</v>
      </c>
      <c r="C93">
        <f t="shared" si="1"/>
        <v>2.0273455917020195E-2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103.9</v>
      </c>
      <c r="C94">
        <f t="shared" si="1"/>
        <v>-5.2935514918190287E-3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104.45</v>
      </c>
      <c r="C95">
        <f t="shared" si="1"/>
        <v>-9.0952608903781991E-3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105.4</v>
      </c>
      <c r="C96">
        <f t="shared" si="1"/>
        <v>4.4117647058823581E-2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100.75</v>
      </c>
      <c r="C97">
        <f t="shared" si="1"/>
        <v>-4.5161290322580615E-2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105.3</v>
      </c>
      <c r="C98">
        <f t="shared" si="1"/>
        <v>3.6087369420702731E-2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101.5</v>
      </c>
      <c r="C99">
        <f t="shared" si="1"/>
        <v>1.5270935960591104E-2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99.95</v>
      </c>
      <c r="C100">
        <f t="shared" si="1"/>
        <v>-1.5007503751875084E-3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100.1</v>
      </c>
      <c r="C101">
        <f t="shared" si="1"/>
        <v>1.9980019980018844E-3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99.9</v>
      </c>
      <c r="C102">
        <f t="shared" si="1"/>
        <v>1.4514514514514541E-2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98.45</v>
      </c>
      <c r="C103">
        <f t="shared" si="1"/>
        <v>-1.472828847130526E-2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99.9</v>
      </c>
      <c r="C104">
        <f t="shared" si="1"/>
        <v>7.5075075075075074E-3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99.15</v>
      </c>
      <c r="C105">
        <f t="shared" si="1"/>
        <v>-8.5728693898133555E-3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100</v>
      </c>
      <c r="C106">
        <f t="shared" si="1"/>
        <v>-2.1500000000000057E-2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102.15</v>
      </c>
      <c r="C107">
        <f t="shared" si="1"/>
        <v>-7.8316201664218998E-3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102.95</v>
      </c>
      <c r="C108">
        <f t="shared" si="1"/>
        <v>3.3997085964060224E-2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99.45</v>
      </c>
      <c r="C109">
        <f t="shared" si="1"/>
        <v>1.558572146807438E-2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97.9</v>
      </c>
      <c r="C110">
        <f t="shared" si="1"/>
        <v>-8.6823289070479502E-3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98.75</v>
      </c>
      <c r="C111">
        <f t="shared" si="1"/>
        <v>-2.6329113924050577E-2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101.35</v>
      </c>
      <c r="C112">
        <f t="shared" si="1"/>
        <v>1.7266896891958559E-2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99.6</v>
      </c>
      <c r="C113">
        <f t="shared" si="1"/>
        <v>-4.5180722891566549E-3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100.05</v>
      </c>
      <c r="C114">
        <f t="shared" si="1"/>
        <v>1.84907546226886E-2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98.2</v>
      </c>
      <c r="C115">
        <f t="shared" si="1"/>
        <v>0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98.2</v>
      </c>
      <c r="C116">
        <f t="shared" si="1"/>
        <v>1.5274949083503634E-3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98.05</v>
      </c>
      <c r="C117">
        <f t="shared" si="1"/>
        <v>8.6690464048954034E-3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97.2</v>
      </c>
      <c r="C118">
        <f t="shared" si="1"/>
        <v>-4.1152263374484715E-3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97.6</v>
      </c>
      <c r="C119">
        <f t="shared" si="1"/>
        <v>-2.2540983606557409E-2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99.8</v>
      </c>
      <c r="C120">
        <f t="shared" si="1"/>
        <v>5.1102204408817582E-2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94.7</v>
      </c>
      <c r="C121">
        <f t="shared" si="1"/>
        <v>2.4815205913410861E-2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92.35</v>
      </c>
      <c r="C122">
        <f t="shared" si="1"/>
        <v>1.4618299945858088E-2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91</v>
      </c>
      <c r="C123">
        <f t="shared" si="1"/>
        <v>-3.076923076923074E-2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93.8</v>
      </c>
      <c r="C124">
        <f t="shared" si="1"/>
        <v>-5.3304904051172707E-3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94.3</v>
      </c>
      <c r="C125">
        <f t="shared" si="1"/>
        <v>2.5450689289501501E-2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91.9</v>
      </c>
      <c r="C126">
        <f t="shared" si="1"/>
        <v>2.3394994559303651E-2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89.75</v>
      </c>
      <c r="C127">
        <f t="shared" si="1"/>
        <v>4.4568245125348824E-3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89.35</v>
      </c>
      <c r="C128">
        <f t="shared" si="1"/>
        <v>-2.0145495243424863E-2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91.15</v>
      </c>
      <c r="C129">
        <f t="shared" si="1"/>
        <v>-8.2281952825013702E-3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91.9</v>
      </c>
      <c r="C130">
        <f t="shared" si="1"/>
        <v>-9.2491838955385663E-3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92.75</v>
      </c>
      <c r="C131">
        <f t="shared" ref="C131:C194" si="2">(B131-B132)/B131</f>
        <v>-7.5471698113207851E-3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93.45</v>
      </c>
      <c r="C132">
        <f t="shared" si="2"/>
        <v>-8.5607276618512272E-3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94.25</v>
      </c>
      <c r="C133">
        <f t="shared" si="2"/>
        <v>1.5915119363395828E-3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94.1</v>
      </c>
      <c r="C134">
        <f t="shared" si="2"/>
        <v>6.9075451647182947E-3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93.45</v>
      </c>
      <c r="C135">
        <f t="shared" si="2"/>
        <v>-4.4408774745853308E-2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97.6</v>
      </c>
      <c r="C136">
        <f t="shared" si="2"/>
        <v>2.2540983606557263E-2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95.4</v>
      </c>
      <c r="C137">
        <f t="shared" si="2"/>
        <v>9.2767295597484367E-2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86.55</v>
      </c>
      <c r="C138">
        <f t="shared" si="2"/>
        <v>1.7331022530329289E-2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85.05</v>
      </c>
      <c r="C139">
        <f t="shared" si="2"/>
        <v>3.5273368606701608E-3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84.75</v>
      </c>
      <c r="C140">
        <f t="shared" si="2"/>
        <v>7.669616519174108E-3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84.1</v>
      </c>
      <c r="C141">
        <f t="shared" si="2"/>
        <v>-3.2104637336504198E-2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86.8</v>
      </c>
      <c r="C142">
        <f t="shared" si="2"/>
        <v>2.1313364055299475E-2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84.95</v>
      </c>
      <c r="C143">
        <f t="shared" si="2"/>
        <v>1.883460859329027E-2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83.35</v>
      </c>
      <c r="C144">
        <f t="shared" si="2"/>
        <v>8.3983203359326783E-3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82.65</v>
      </c>
      <c r="C145">
        <f t="shared" si="2"/>
        <v>1.6333938294010992E-2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81.3</v>
      </c>
      <c r="C146">
        <f t="shared" si="2"/>
        <v>1.2300123001230012E-2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80.3</v>
      </c>
      <c r="C147">
        <f t="shared" si="2"/>
        <v>3.3623910336239141E-2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77.599999999999994</v>
      </c>
      <c r="C148">
        <f t="shared" si="2"/>
        <v>-6.4432989690736307E-4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77.650000000000006</v>
      </c>
      <c r="C149">
        <f t="shared" si="2"/>
        <v>-1.3522215067611037E-2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78.7</v>
      </c>
      <c r="C150">
        <f t="shared" si="2"/>
        <v>-1.8424396442185551E-2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80.150000000000006</v>
      </c>
      <c r="C151">
        <f t="shared" si="2"/>
        <v>-2.9943855271366081E-2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82.55</v>
      </c>
      <c r="C152">
        <f t="shared" si="2"/>
        <v>4.2398546335553526E-3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82.2</v>
      </c>
      <c r="C153">
        <f t="shared" si="2"/>
        <v>5.717761557177619E-2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77.5</v>
      </c>
      <c r="C154">
        <f t="shared" si="2"/>
        <v>9.0322580645161663E-3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76.8</v>
      </c>
      <c r="C155">
        <f t="shared" si="2"/>
        <v>2.6041666666666668E-2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74.8</v>
      </c>
      <c r="C156">
        <f t="shared" si="2"/>
        <v>2.0721925133689801E-2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73.25</v>
      </c>
      <c r="C157">
        <f t="shared" si="2"/>
        <v>-2.0477815699658702E-2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74.75</v>
      </c>
      <c r="C158">
        <f t="shared" si="2"/>
        <v>9.3645484949833151E-3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74.05</v>
      </c>
      <c r="C159">
        <f t="shared" si="2"/>
        <v>-1.012829169480081E-2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74.8</v>
      </c>
      <c r="C160">
        <f t="shared" si="2"/>
        <v>-1.1363636363636478E-2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75.650000000000006</v>
      </c>
      <c r="C161">
        <f t="shared" si="2"/>
        <v>7.9312623925976E-3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75.05</v>
      </c>
      <c r="C162">
        <f t="shared" si="2"/>
        <v>1.9986675549632442E-3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74.900000000000006</v>
      </c>
      <c r="C163">
        <f t="shared" si="2"/>
        <v>-1.6688918558077435E-2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76.150000000000006</v>
      </c>
      <c r="C164">
        <f t="shared" si="2"/>
        <v>1.7071569271175459E-2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74.849999999999994</v>
      </c>
      <c r="C165">
        <f t="shared" si="2"/>
        <v>9.3520374081494818E-3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74.150000000000006</v>
      </c>
      <c r="C166">
        <f t="shared" si="2"/>
        <v>-2.697235333782719E-3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74.349999999999994</v>
      </c>
      <c r="C167">
        <f t="shared" si="2"/>
        <v>-1.0087424344317418E-2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75.099999999999994</v>
      </c>
      <c r="C168">
        <f t="shared" si="2"/>
        <v>-9.986684420772305E-3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75.849999999999994</v>
      </c>
      <c r="C169">
        <f t="shared" si="2"/>
        <v>0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75.849999999999994</v>
      </c>
      <c r="C170">
        <f t="shared" si="2"/>
        <v>1.8457481872115909E-2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74.45</v>
      </c>
      <c r="C171">
        <f t="shared" si="2"/>
        <v>-8.7306917394223155E-3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75.099999999999994</v>
      </c>
      <c r="C172">
        <f t="shared" si="2"/>
        <v>1.3315579227696406E-2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74.099999999999994</v>
      </c>
      <c r="C173">
        <f t="shared" si="2"/>
        <v>-5.668016194331988E-2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78.3</v>
      </c>
      <c r="C174">
        <f t="shared" si="2"/>
        <v>4.4699872286078461E-3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77.95</v>
      </c>
      <c r="C175">
        <f t="shared" si="2"/>
        <v>4.4900577293137721E-3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77.599999999999994</v>
      </c>
      <c r="C176">
        <f t="shared" si="2"/>
        <v>2.319587628865976E-2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75.8</v>
      </c>
      <c r="C177">
        <f t="shared" si="2"/>
        <v>1.715039577836408E-2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74.5</v>
      </c>
      <c r="C178">
        <f t="shared" si="2"/>
        <v>2.8859060402684641E-2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72.349999999999994</v>
      </c>
      <c r="C179">
        <f t="shared" si="2"/>
        <v>1.5203870076019274E-2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71.25</v>
      </c>
      <c r="C180">
        <f t="shared" si="2"/>
        <v>1.4035087719297449E-3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71.150000000000006</v>
      </c>
      <c r="C181">
        <f t="shared" si="2"/>
        <v>4.4975404075896029E-2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67.95</v>
      </c>
      <c r="C182">
        <f t="shared" si="2"/>
        <v>-1.6188373804267759E-2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69.05</v>
      </c>
      <c r="C183">
        <f t="shared" si="2"/>
        <v>3.1860970311368614E-2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66.849999999999994</v>
      </c>
      <c r="C184">
        <f t="shared" si="2"/>
        <v>-3.7397157816005987E-3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67.099999999999994</v>
      </c>
      <c r="C185">
        <f t="shared" si="2"/>
        <v>-2.2354694485842877E-3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67.25</v>
      </c>
      <c r="C186">
        <f t="shared" si="2"/>
        <v>-7.4349442379177926E-4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67.3</v>
      </c>
      <c r="C187">
        <f t="shared" si="2"/>
        <v>4.2347696879643307E-2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64.45</v>
      </c>
      <c r="C188">
        <f t="shared" si="2"/>
        <v>1.9394879751745538E-2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63.2</v>
      </c>
      <c r="C189">
        <f t="shared" si="2"/>
        <v>-4.7468354430379297E-3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63.5</v>
      </c>
      <c r="C190">
        <f t="shared" si="2"/>
        <v>-1.5748031496062992E-2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64.5</v>
      </c>
      <c r="C191">
        <f t="shared" si="2"/>
        <v>1.5503875968992248E-2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63.5</v>
      </c>
      <c r="C192">
        <f t="shared" si="2"/>
        <v>2.3622047244094262E-3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63.35</v>
      </c>
      <c r="C193">
        <f t="shared" si="2"/>
        <v>5.524861878453061E-3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63</v>
      </c>
      <c r="C194">
        <f t="shared" si="2"/>
        <v>-1.1111111111111157E-2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63.7</v>
      </c>
      <c r="C195">
        <f t="shared" ref="C195:C248" si="3">(B195-B196)/B195</f>
        <v>1.7268445839874434E-2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62.6</v>
      </c>
      <c r="C196">
        <f t="shared" si="3"/>
        <v>3.1948881789137834E-3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62.4</v>
      </c>
      <c r="C197">
        <f t="shared" si="3"/>
        <v>9.6153846153846385E-3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61.8</v>
      </c>
      <c r="C198">
        <f t="shared" si="3"/>
        <v>1.3754045307443275E-2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60.95</v>
      </c>
      <c r="C199">
        <f t="shared" si="3"/>
        <v>-6.4807219031993477E-2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64.900000000000006</v>
      </c>
      <c r="C200">
        <f t="shared" si="3"/>
        <v>-7.7041602465331271E-3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65.400000000000006</v>
      </c>
      <c r="C201">
        <f t="shared" si="3"/>
        <v>-4.5871559633027083E-3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65.7</v>
      </c>
      <c r="C202">
        <f t="shared" si="3"/>
        <v>3.2724505327245142E-2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63.55</v>
      </c>
      <c r="C203">
        <f t="shared" si="3"/>
        <v>1.5735641227379122E-3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63.45</v>
      </c>
      <c r="C204">
        <f t="shared" si="3"/>
        <v>-2.2852639873916513E-2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64.900000000000006</v>
      </c>
      <c r="C205">
        <f t="shared" si="3"/>
        <v>6.4714946070878313E-2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60.7</v>
      </c>
      <c r="C206">
        <f t="shared" si="3"/>
        <v>4.118616144975288E-2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58.2</v>
      </c>
      <c r="C207">
        <f t="shared" si="3"/>
        <v>7.7319587628866468E-3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57.75</v>
      </c>
      <c r="C208">
        <f t="shared" si="3"/>
        <v>3.0303030303030304E-2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56</v>
      </c>
      <c r="C209">
        <f t="shared" si="3"/>
        <v>-8.9285714285709209E-4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56.05</v>
      </c>
      <c r="C210">
        <f t="shared" si="3"/>
        <v>3.3006244424620773E-2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54.2</v>
      </c>
      <c r="C211">
        <f t="shared" si="3"/>
        <v>9.225092250923295E-4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54.15</v>
      </c>
      <c r="C212">
        <f t="shared" si="3"/>
        <v>1.5697137580794118E-2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53.3</v>
      </c>
      <c r="C213">
        <f t="shared" si="3"/>
        <v>-1.219512195121962E-2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53.95</v>
      </c>
      <c r="C214">
        <f t="shared" si="3"/>
        <v>1.8535681186283859E-3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53.85</v>
      </c>
      <c r="C215">
        <f t="shared" si="3"/>
        <v>1.2070566388115107E-2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53.2</v>
      </c>
      <c r="C216">
        <f t="shared" si="3"/>
        <v>-1.4097744360902255E-2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53.95</v>
      </c>
      <c r="C217">
        <f t="shared" si="3"/>
        <v>0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53.95</v>
      </c>
      <c r="C218">
        <f t="shared" si="3"/>
        <v>3.3364226135310551E-2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52.15</v>
      </c>
      <c r="C219">
        <f t="shared" si="3"/>
        <v>8.6289549376796885E-3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51.7</v>
      </c>
      <c r="C220">
        <f t="shared" si="3"/>
        <v>-4.8355899419729202E-3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51.95</v>
      </c>
      <c r="C221">
        <f t="shared" si="3"/>
        <v>1.8286814244465887E-2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51</v>
      </c>
      <c r="C222">
        <f t="shared" si="3"/>
        <v>-4.9019607843137254E-3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51.25</v>
      </c>
      <c r="C223">
        <f t="shared" si="3"/>
        <v>1.9512195121951219E-2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50.25</v>
      </c>
      <c r="C224">
        <f t="shared" si="3"/>
        <v>2.9850746268656435E-3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50.1</v>
      </c>
      <c r="C225">
        <f t="shared" si="3"/>
        <v>-1.0978043912175592E-2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50.65</v>
      </c>
      <c r="C226">
        <f t="shared" si="3"/>
        <v>-3.9486673247778874E-2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52.65</v>
      </c>
      <c r="C227">
        <f t="shared" si="3"/>
        <v>-8.5470085470086016E-3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53.1</v>
      </c>
      <c r="C228">
        <f t="shared" si="3"/>
        <v>1.8832391713747914E-3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53</v>
      </c>
      <c r="C229">
        <f t="shared" si="3"/>
        <v>-1.0377358490565983E-2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53.55</v>
      </c>
      <c r="C230">
        <f t="shared" si="3"/>
        <v>-2.5210084033613474E-2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54.9</v>
      </c>
      <c r="C231">
        <f t="shared" si="3"/>
        <v>3.3697632058287824E-2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53.05</v>
      </c>
      <c r="C232">
        <f t="shared" si="3"/>
        <v>4.3355325164938688E-2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50.75</v>
      </c>
      <c r="C233">
        <f t="shared" si="3"/>
        <v>0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50.75</v>
      </c>
      <c r="C234">
        <f t="shared" si="3"/>
        <v>-2.2660098522167459E-2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51.9</v>
      </c>
      <c r="C235">
        <f t="shared" si="3"/>
        <v>-3.7572254335260173E-2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53.85</v>
      </c>
      <c r="C236">
        <f t="shared" si="3"/>
        <v>-3.7140204271122698E-3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54.05</v>
      </c>
      <c r="C237">
        <f t="shared" si="3"/>
        <v>-1.387604070305273E-2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54.8</v>
      </c>
      <c r="C238">
        <f t="shared" si="3"/>
        <v>1.5510948905109387E-2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53.95</v>
      </c>
      <c r="C239">
        <f t="shared" si="3"/>
        <v>5.5607043558851578E-3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53.65</v>
      </c>
      <c r="C240">
        <f t="shared" si="3"/>
        <v>-1.6775396085740888E-2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54.55</v>
      </c>
      <c r="C241">
        <f t="shared" si="3"/>
        <v>-7.332722273144009E-3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54.95</v>
      </c>
      <c r="C242">
        <f t="shared" si="3"/>
        <v>2.6387625113739814E-2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53.5</v>
      </c>
      <c r="C243">
        <f t="shared" si="3"/>
        <v>-1.8691588785046994E-3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53.6</v>
      </c>
      <c r="C244">
        <f t="shared" si="3"/>
        <v>-1.5858208955223906E-2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54.45</v>
      </c>
      <c r="C245">
        <f t="shared" si="3"/>
        <v>-9.1827364554637279E-3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54.95</v>
      </c>
      <c r="C246">
        <f t="shared" si="3"/>
        <v>3.6396724294813464E-2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52.95</v>
      </c>
      <c r="C247">
        <f t="shared" si="3"/>
        <v>-4.5325779036827163E-2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55.35</v>
      </c>
      <c r="C248">
        <f t="shared" si="3"/>
        <v>1.3550135501355013E-2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54.6</v>
      </c>
    </row>
    <row r="250" spans="1:4" x14ac:dyDescent="0.35">
      <c r="C250">
        <f>AVERAGE(C3:C248)</f>
        <v>4.0397809315786603E-3</v>
      </c>
    </row>
  </sheetData>
  <mergeCells count="2">
    <mergeCell ref="A1:C1"/>
    <mergeCell ref="F1:H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360D-603E-47C1-8F67-5C2E78200A36}">
  <sheetPr codeName="Sheet9"/>
  <dimension ref="A1:H250"/>
  <sheetViews>
    <sheetView workbookViewId="0">
      <selection activeCell="M15" sqref="M15"/>
    </sheetView>
  </sheetViews>
  <sheetFormatPr defaultRowHeight="14.5" x14ac:dyDescent="0.35"/>
  <cols>
    <col min="1" max="1" width="10.453125" bestFit="1" customWidth="1"/>
    <col min="2" max="2" width="7.81640625" bestFit="1" customWidth="1"/>
    <col min="4" max="4" width="13.26953125" bestFit="1" customWidth="1"/>
  </cols>
  <sheetData>
    <row r="1" spans="1:8" ht="15" thickBot="1" x14ac:dyDescent="0.4">
      <c r="A1" s="36" t="s">
        <v>259</v>
      </c>
      <c r="B1" s="36"/>
      <c r="C1" s="36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tr">
        <f>A1</f>
        <v>RYMD</v>
      </c>
      <c r="H2" s="3" t="s">
        <v>292</v>
      </c>
    </row>
    <row r="3" spans="1:8" x14ac:dyDescent="0.35">
      <c r="A3" t="s">
        <v>2</v>
      </c>
      <c r="B3">
        <v>1762.55</v>
      </c>
      <c r="C3">
        <f t="shared" ref="C3:C66" si="0">(B3-B4)/B3</f>
        <v>-4.5388783296927745E-3</v>
      </c>
      <c r="D3" s="9" cm="1">
        <f t="array" ref="D3">INDEX('E(R) with CAPM'!$B$4:$B$249, ROWS('E(R) with CAPM'!B4:B$249))</f>
        <v>4.2268395545910853E-3</v>
      </c>
      <c r="F3" t="str">
        <f>A1</f>
        <v>RYMD</v>
      </c>
      <c r="G3">
        <f>VARP('9. RYMD'!$C$3:$C$248)</f>
        <v>4.759238471347391E-4</v>
      </c>
    </row>
    <row r="4" spans="1:8" ht="15" thickBot="1" x14ac:dyDescent="0.4">
      <c r="A4" t="s">
        <v>3</v>
      </c>
      <c r="B4">
        <v>1770.55</v>
      </c>
      <c r="C4">
        <f t="shared" si="0"/>
        <v>2.7477337550478587E-2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6.9612900407400776E-5</v>
      </c>
      <c r="H4" s="2">
        <f>VARP('9. RYMD'!$D$3:$D$248)</f>
        <v>5.6054361427704074E-4</v>
      </c>
    </row>
    <row r="5" spans="1:8" x14ac:dyDescent="0.35">
      <c r="A5" t="s">
        <v>4</v>
      </c>
      <c r="B5">
        <v>1721.9</v>
      </c>
      <c r="C5">
        <f t="shared" si="0"/>
        <v>2.4391660375167228E-3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1717.7</v>
      </c>
      <c r="C6">
        <f t="shared" si="0"/>
        <v>-2.5906735751295602E-3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1722.15</v>
      </c>
      <c r="C7">
        <f t="shared" si="0"/>
        <v>1.7420085358418255E-2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1692.15</v>
      </c>
      <c r="C8">
        <f t="shared" si="0"/>
        <v>-1.4035398753065626E-2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1715.9</v>
      </c>
      <c r="C9">
        <f t="shared" si="0"/>
        <v>-4.4291625386094231E-3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1723.5</v>
      </c>
      <c r="C10">
        <f t="shared" si="0"/>
        <v>-5.8311575282854388E-3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1733.55</v>
      </c>
      <c r="C11">
        <f t="shared" si="0"/>
        <v>-1.1190908828704157E-2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1752.95</v>
      </c>
      <c r="C12">
        <f t="shared" si="0"/>
        <v>1.5402607033857211E-2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1725.95</v>
      </c>
      <c r="C13">
        <f t="shared" si="0"/>
        <v>-3.1113299921782231E-2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1779.65</v>
      </c>
      <c r="C14">
        <f t="shared" si="0"/>
        <v>4.2705026269210999E-3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1772.05</v>
      </c>
      <c r="C15">
        <f t="shared" si="0"/>
        <v>-1.8622499365141812E-3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1775.35</v>
      </c>
      <c r="C16">
        <f t="shared" si="0"/>
        <v>3.7091277776213093E-2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1709.5</v>
      </c>
      <c r="C17">
        <f t="shared" si="0"/>
        <v>-2.1175782392512457E-2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1745.7</v>
      </c>
      <c r="C18">
        <f t="shared" si="0"/>
        <v>-3.7807183364838796E-3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1752.3</v>
      </c>
      <c r="C19">
        <f t="shared" si="0"/>
        <v>-6.6484049534897517E-3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1763.95</v>
      </c>
      <c r="C20">
        <f t="shared" si="0"/>
        <v>-3.8266390770713456E-3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1770.7</v>
      </c>
      <c r="C21">
        <f t="shared" si="0"/>
        <v>-1.0758457107358645E-2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1789.75</v>
      </c>
      <c r="C22">
        <f t="shared" si="0"/>
        <v>-2.9613074451738815E-3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1795.05</v>
      </c>
      <c r="C23">
        <f t="shared" si="0"/>
        <v>2.8690008634856207E-3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1789.9</v>
      </c>
      <c r="C24">
        <f t="shared" si="0"/>
        <v>-1.3492373875635434E-2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1814.05</v>
      </c>
      <c r="C25">
        <f t="shared" si="0"/>
        <v>-1.2706375237727711E-2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1837.1</v>
      </c>
      <c r="C26">
        <f t="shared" si="0"/>
        <v>1.3336236459636482E-3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1834.65</v>
      </c>
      <c r="C27">
        <f t="shared" si="0"/>
        <v>5.0936145858883189E-2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1741.2</v>
      </c>
      <c r="C28">
        <f t="shared" si="0"/>
        <v>-3.7330576613821709E-4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1741.85</v>
      </c>
      <c r="C29">
        <f t="shared" si="0"/>
        <v>-4.7076384304044813E-3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1750.05</v>
      </c>
      <c r="C30">
        <f t="shared" si="0"/>
        <v>5.9712579640581959E-3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1739.6</v>
      </c>
      <c r="C31">
        <f t="shared" si="0"/>
        <v>3.4490687514371122E-3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1733.6</v>
      </c>
      <c r="C32">
        <f t="shared" si="0"/>
        <v>-3.4321642824181159E-3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1739.55</v>
      </c>
      <c r="C33">
        <f t="shared" si="0"/>
        <v>-2.1557299301543501E-3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1743.3</v>
      </c>
      <c r="C34">
        <f t="shared" si="0"/>
        <v>1.9876097057305035E-2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1708.65</v>
      </c>
      <c r="C35">
        <f t="shared" si="0"/>
        <v>-6.1744652210809431E-3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1719.2</v>
      </c>
      <c r="C36">
        <f t="shared" si="0"/>
        <v>-1.154606793857603E-2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1739.05</v>
      </c>
      <c r="C37">
        <f t="shared" si="0"/>
        <v>9.1429228601822045E-3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1723.15</v>
      </c>
      <c r="C38">
        <f t="shared" si="0"/>
        <v>1.1432550851638015E-2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1703.45</v>
      </c>
      <c r="C39">
        <f t="shared" si="0"/>
        <v>-1.5850186386451026E-2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1730.45</v>
      </c>
      <c r="C40">
        <f t="shared" si="0"/>
        <v>7.8881215868705189E-3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1716.8</v>
      </c>
      <c r="C41">
        <f t="shared" si="0"/>
        <v>-3.5531220876049256E-3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1722.9</v>
      </c>
      <c r="C42">
        <f t="shared" si="0"/>
        <v>5.2527714899298751E-3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1713.85</v>
      </c>
      <c r="C43">
        <f t="shared" si="0"/>
        <v>2.304752457916281E-3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1709.9</v>
      </c>
      <c r="C44">
        <f t="shared" si="0"/>
        <v>-2.000116965904428E-2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1744.1</v>
      </c>
      <c r="C45">
        <f t="shared" si="0"/>
        <v>-8.313743478011843E-4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1745.55</v>
      </c>
      <c r="C46">
        <f t="shared" si="0"/>
        <v>-1.3577382486895275E-2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1769.25</v>
      </c>
      <c r="C47">
        <f t="shared" si="0"/>
        <v>9.3825067118835145E-3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1752.65</v>
      </c>
      <c r="C48">
        <f t="shared" si="0"/>
        <v>-1.5405243488430765E-3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1755.35</v>
      </c>
      <c r="C49">
        <f t="shared" si="0"/>
        <v>-9.6277095735893652E-3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1772.25</v>
      </c>
      <c r="C50">
        <f t="shared" si="0"/>
        <v>5.4732684440683002E-3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1762.55</v>
      </c>
      <c r="C51">
        <f t="shared" si="0"/>
        <v>2.9360869195200139E-2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1710.8</v>
      </c>
      <c r="C52">
        <f t="shared" si="0"/>
        <v>1.1164367547346218E-2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1691.7</v>
      </c>
      <c r="C53">
        <f t="shared" si="0"/>
        <v>1.0876632972749359E-2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1673.3</v>
      </c>
      <c r="C54">
        <f t="shared" si="0"/>
        <v>5.2829737644176096E-2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1584.9</v>
      </c>
      <c r="C55">
        <f t="shared" si="0"/>
        <v>1.5142911224683517E-3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1582.5</v>
      </c>
      <c r="C56">
        <f t="shared" si="0"/>
        <v>1.2480252764612954E-2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1562.75</v>
      </c>
      <c r="C57">
        <f t="shared" si="0"/>
        <v>3.7945928651415745E-2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1503.45</v>
      </c>
      <c r="C58">
        <f t="shared" si="0"/>
        <v>-2.5408227742858124E-2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1541.65</v>
      </c>
      <c r="C59">
        <f t="shared" si="0"/>
        <v>-2.4713780689520907E-2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1579.75</v>
      </c>
      <c r="C60">
        <f t="shared" si="0"/>
        <v>-4.3487893654059216E-2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1648.45</v>
      </c>
      <c r="C61">
        <f t="shared" si="0"/>
        <v>-1.3649185598592618E-2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1670.95</v>
      </c>
      <c r="C62">
        <f t="shared" si="0"/>
        <v>-3.7403872048834496E-3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1677.2</v>
      </c>
      <c r="C63">
        <f t="shared" si="0"/>
        <v>-3.8904125924159309E-2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1742.45</v>
      </c>
      <c r="C64">
        <f t="shared" si="0"/>
        <v>-1.1133748457631418E-2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1761.85</v>
      </c>
      <c r="C65">
        <f t="shared" si="0"/>
        <v>-1.1692255299826964E-2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1782.45</v>
      </c>
      <c r="C66">
        <f t="shared" si="0"/>
        <v>-1.1304664927487371E-2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1802.6</v>
      </c>
      <c r="C67">
        <f t="shared" ref="C67:C130" si="1">(B67-B68)/B67</f>
        <v>-4.1883945412183416E-3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1810.15</v>
      </c>
      <c r="C68">
        <f t="shared" si="1"/>
        <v>-2.0219318840979977E-2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1846.75</v>
      </c>
      <c r="C69">
        <f t="shared" si="1"/>
        <v>-2.9430079870041915E-2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1901.1</v>
      </c>
      <c r="C70">
        <f t="shared" si="1"/>
        <v>6.2069328283625037E-3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1889.3</v>
      </c>
      <c r="C71">
        <f t="shared" si="1"/>
        <v>2.7258773090561919E-3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1884.15</v>
      </c>
      <c r="C72">
        <f t="shared" si="1"/>
        <v>1.0429105962901091E-2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1864.5</v>
      </c>
      <c r="C73">
        <f t="shared" si="1"/>
        <v>-1.2872083668544333E-3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1866.9</v>
      </c>
      <c r="C74">
        <f t="shared" si="1"/>
        <v>-1.1141464459799643E-2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1887.7</v>
      </c>
      <c r="C75">
        <f t="shared" si="1"/>
        <v>8.0786141865762558E-3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1872.45</v>
      </c>
      <c r="C76">
        <f t="shared" si="1"/>
        <v>3.1536222596063958E-2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1813.4</v>
      </c>
      <c r="C77">
        <f t="shared" si="1"/>
        <v>5.5531046652696613E-2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1712.7</v>
      </c>
      <c r="C78">
        <f t="shared" si="1"/>
        <v>-2.7879955625620366E-2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1760.45</v>
      </c>
      <c r="C79">
        <f t="shared" si="1"/>
        <v>2.669771933312531E-3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1755.75</v>
      </c>
      <c r="C80">
        <f t="shared" si="1"/>
        <v>8.1731453794674121E-3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1741.4</v>
      </c>
      <c r="C81">
        <f t="shared" si="1"/>
        <v>4.4159871367864985E-2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1664.5</v>
      </c>
      <c r="C82">
        <f t="shared" si="1"/>
        <v>-3.2442174827276003E-3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1669.9</v>
      </c>
      <c r="C83">
        <f t="shared" si="1"/>
        <v>-2.2486376429726302E-2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1707.45</v>
      </c>
      <c r="C84">
        <f t="shared" si="1"/>
        <v>-3.8624849922398924E-2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1773.4</v>
      </c>
      <c r="C85">
        <f t="shared" si="1"/>
        <v>1.4661102966054677E-3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1770.8</v>
      </c>
      <c r="C86">
        <f t="shared" si="1"/>
        <v>-1.2310819968375851E-2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1792.6</v>
      </c>
      <c r="C87">
        <f t="shared" si="1"/>
        <v>-6.9452192346312874E-3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1805.05</v>
      </c>
      <c r="C88">
        <f t="shared" si="1"/>
        <v>8.4762194953048146E-3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1789.75</v>
      </c>
      <c r="C89">
        <f t="shared" si="1"/>
        <v>-2.626065092890094E-3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1794.45</v>
      </c>
      <c r="C90">
        <f t="shared" si="1"/>
        <v>8.4148346289950327E-3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1779.35</v>
      </c>
      <c r="C91">
        <f t="shared" si="1"/>
        <v>-2.0794110208784363E-3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1783.05</v>
      </c>
      <c r="C92">
        <f t="shared" si="1"/>
        <v>-1.5479094809455784E-2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1810.65</v>
      </c>
      <c r="C93">
        <f t="shared" si="1"/>
        <v>4.1311131361665795E-2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1735.85</v>
      </c>
      <c r="C94">
        <f t="shared" si="1"/>
        <v>-2.5779877293544952E-2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1780.6</v>
      </c>
      <c r="C95">
        <f t="shared" si="1"/>
        <v>-2.9765247669325968E-3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1785.9</v>
      </c>
      <c r="C96">
        <f t="shared" si="1"/>
        <v>-8.6790973738728626E-4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1787.45</v>
      </c>
      <c r="C97">
        <f t="shared" si="1"/>
        <v>-1.2587764692718677E-2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1809.95</v>
      </c>
      <c r="C98">
        <f t="shared" si="1"/>
        <v>9.3925246553774714E-4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1808.25</v>
      </c>
      <c r="C99">
        <f t="shared" si="1"/>
        <v>-2.1844324623254779E-3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1812.2</v>
      </c>
      <c r="C100">
        <f t="shared" si="1"/>
        <v>1.1036309458117206E-3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1810.2</v>
      </c>
      <c r="C101">
        <f t="shared" si="1"/>
        <v>4.2260523699039279E-3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1802.55</v>
      </c>
      <c r="C102">
        <f t="shared" si="1"/>
        <v>9.569776150453525E-3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1785.3</v>
      </c>
      <c r="C103">
        <f t="shared" si="1"/>
        <v>-2.9546854870329917E-2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1838.05</v>
      </c>
      <c r="C104">
        <f t="shared" si="1"/>
        <v>-1.4036614890780966E-2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1863.85</v>
      </c>
      <c r="C105">
        <f t="shared" si="1"/>
        <v>-1.5693322960538672E-2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1893.1</v>
      </c>
      <c r="C106">
        <f t="shared" si="1"/>
        <v>-3.3014632084940048E-3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1899.35</v>
      </c>
      <c r="C107">
        <f t="shared" si="1"/>
        <v>-5.6808908310737934E-2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2007.25</v>
      </c>
      <c r="C108">
        <f t="shared" si="1"/>
        <v>5.7541412380121828E-3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1995.7</v>
      </c>
      <c r="C109">
        <f t="shared" si="1"/>
        <v>4.0837801272736842E-3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1987.55</v>
      </c>
      <c r="C110">
        <f t="shared" si="1"/>
        <v>3.5219239767555306E-4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1986.85</v>
      </c>
      <c r="C111">
        <f t="shared" si="1"/>
        <v>-5.2570652037144366E-2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2091.3000000000002</v>
      </c>
      <c r="C112">
        <f t="shared" si="1"/>
        <v>7.4116578204944288E-3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2075.8000000000002</v>
      </c>
      <c r="C113">
        <f t="shared" si="1"/>
        <v>-3.6178822622603288E-2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2150.9</v>
      </c>
      <c r="C114">
        <f t="shared" si="1"/>
        <v>-1.3529220326374963E-2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2180</v>
      </c>
      <c r="C115">
        <f t="shared" si="1"/>
        <v>3.4633027522936615E-3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2172.4499999999998</v>
      </c>
      <c r="C116">
        <f t="shared" si="1"/>
        <v>8.9645331307970172E-2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1977.7</v>
      </c>
      <c r="C117">
        <f t="shared" si="1"/>
        <v>-2.4068362238964407E-2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2025.3</v>
      </c>
      <c r="C118">
        <f t="shared" si="1"/>
        <v>1.2837604305534983E-2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1999.3</v>
      </c>
      <c r="C119">
        <f t="shared" si="1"/>
        <v>2.1782623918371408E-2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1955.75</v>
      </c>
      <c r="C120">
        <f t="shared" si="1"/>
        <v>-7.7208232136008739E-3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1970.85</v>
      </c>
      <c r="C121">
        <f t="shared" si="1"/>
        <v>2.0295811451911613E-2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1930.85</v>
      </c>
      <c r="C122">
        <f t="shared" si="1"/>
        <v>-1.0927829712302942E-2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1951.95</v>
      </c>
      <c r="C123">
        <f t="shared" si="1"/>
        <v>-6.3013909167755084E-3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1964.25</v>
      </c>
      <c r="C124">
        <f t="shared" si="1"/>
        <v>-8.1965126638665689E-3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1980.35</v>
      </c>
      <c r="C125">
        <f t="shared" si="1"/>
        <v>7.7006589744237136E-3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1965.1</v>
      </c>
      <c r="C126">
        <f t="shared" si="1"/>
        <v>6.6154394178413317E-3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1952.1</v>
      </c>
      <c r="C127">
        <f t="shared" si="1"/>
        <v>2.3052097740894422E-3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1947.6</v>
      </c>
      <c r="C128">
        <f t="shared" si="1"/>
        <v>4.3643458615732185E-3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1939.1</v>
      </c>
      <c r="C129">
        <f t="shared" si="1"/>
        <v>-1.418183693466041E-3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1941.85</v>
      </c>
      <c r="C130">
        <f t="shared" si="1"/>
        <v>4.3515204572957839E-3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1933.4</v>
      </c>
      <c r="C131">
        <f t="shared" ref="C131:C194" si="2">(B131-B132)/B131</f>
        <v>-2.0921692355435926E-2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1973.85</v>
      </c>
      <c r="C132">
        <f t="shared" si="2"/>
        <v>6.5861134331380525E-4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1972.55</v>
      </c>
      <c r="C133">
        <f t="shared" si="2"/>
        <v>4.4358824871359405E-3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1963.8</v>
      </c>
      <c r="C134">
        <f t="shared" si="2"/>
        <v>1.171198696404906E-3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1961.5</v>
      </c>
      <c r="C135">
        <f t="shared" si="2"/>
        <v>6.5511088452714292E-3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1948.65</v>
      </c>
      <c r="C136">
        <f t="shared" si="2"/>
        <v>2.1168501270110076E-2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1907.4</v>
      </c>
      <c r="C137">
        <f t="shared" si="2"/>
        <v>9.8039215686274751E-3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1888.7</v>
      </c>
      <c r="C138">
        <f t="shared" si="2"/>
        <v>1.6466352517604775E-2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1857.6</v>
      </c>
      <c r="C139">
        <f t="shared" si="2"/>
        <v>-1.4534883720930234E-2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1884.6</v>
      </c>
      <c r="C140">
        <f t="shared" si="2"/>
        <v>-5.120449962856888E-3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1894.25</v>
      </c>
      <c r="C141">
        <f t="shared" si="2"/>
        <v>-3.2730632176323324E-3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1900.45</v>
      </c>
      <c r="C142">
        <f t="shared" si="2"/>
        <v>-9.1031071588307793E-3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1917.75</v>
      </c>
      <c r="C143">
        <f t="shared" si="2"/>
        <v>6.009646721418329E-2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1802.5</v>
      </c>
      <c r="C144">
        <f t="shared" si="2"/>
        <v>2.3550624133148429E-2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1760.05</v>
      </c>
      <c r="C145">
        <f t="shared" si="2"/>
        <v>-1.3351893412118974E-2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1783.55</v>
      </c>
      <c r="C146">
        <f t="shared" si="2"/>
        <v>-9.6156541728575542E-3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1800.7</v>
      </c>
      <c r="C147">
        <f t="shared" si="2"/>
        <v>-1.3244849225301222E-2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1824.55</v>
      </c>
      <c r="C148">
        <f t="shared" si="2"/>
        <v>-7.0702364966704623E-3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1837.45</v>
      </c>
      <c r="C149">
        <f t="shared" si="2"/>
        <v>-1.1428882418568717E-3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1839.55</v>
      </c>
      <c r="C150">
        <f t="shared" si="2"/>
        <v>-1.2774863417683673E-2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1863.05</v>
      </c>
      <c r="C151">
        <f t="shared" si="2"/>
        <v>1.7498188454416096E-2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1830.45</v>
      </c>
      <c r="C152">
        <f t="shared" si="2"/>
        <v>5.1353492310634496E-3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1821.05</v>
      </c>
      <c r="C153">
        <f t="shared" si="2"/>
        <v>1.8670547211772678E-3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1817.65</v>
      </c>
      <c r="C154">
        <f t="shared" si="2"/>
        <v>8.4449701537700518E-3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1802.3</v>
      </c>
      <c r="C155">
        <f t="shared" si="2"/>
        <v>-2.4968096321369664E-4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1802.75</v>
      </c>
      <c r="C156">
        <f t="shared" si="2"/>
        <v>3.0564415476355519E-2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1747.65</v>
      </c>
      <c r="C157">
        <f t="shared" si="2"/>
        <v>5.7219695019025546E-3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1737.65</v>
      </c>
      <c r="C158">
        <f t="shared" si="2"/>
        <v>-4.862889534716322E-3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1746.1</v>
      </c>
      <c r="C159">
        <f t="shared" si="2"/>
        <v>1.4804421281713482E-2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1720.25</v>
      </c>
      <c r="C160">
        <f t="shared" si="2"/>
        <v>4.4470280482488541E-3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1712.6</v>
      </c>
      <c r="C161">
        <f t="shared" si="2"/>
        <v>1.083148429288798E-2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1694.05</v>
      </c>
      <c r="C162">
        <f t="shared" si="2"/>
        <v>7.3787668604822767E-3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1681.55</v>
      </c>
      <c r="C163">
        <f t="shared" si="2"/>
        <v>-8.9203413517290595E-4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1683.05</v>
      </c>
      <c r="C164">
        <f t="shared" si="2"/>
        <v>-1.6606755592525502E-2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1711</v>
      </c>
      <c r="C165">
        <f t="shared" si="2"/>
        <v>2.41671537112799E-2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1669.65</v>
      </c>
      <c r="C166">
        <f t="shared" si="2"/>
        <v>-2.1561405084897485E-3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1673.25</v>
      </c>
      <c r="C167">
        <f t="shared" si="2"/>
        <v>-3.3258628417749944E-2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1728.9</v>
      </c>
      <c r="C168">
        <f t="shared" si="2"/>
        <v>-1.0295563653189862E-2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1746.7</v>
      </c>
      <c r="C169">
        <f t="shared" si="2"/>
        <v>8.7880002290033413E-3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1731.35</v>
      </c>
      <c r="C170">
        <f t="shared" si="2"/>
        <v>3.2055910127934588E-3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1725.8</v>
      </c>
      <c r="C171">
        <f t="shared" si="2"/>
        <v>3.82431336191911E-2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1659.8</v>
      </c>
      <c r="C172">
        <f t="shared" si="2"/>
        <v>-6.2658151584528803E-3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1670.2</v>
      </c>
      <c r="C173">
        <f t="shared" si="2"/>
        <v>7.4841336366902166E-3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1657.7</v>
      </c>
      <c r="C174">
        <f t="shared" si="2"/>
        <v>-3.6194727634674549E-3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1663.7</v>
      </c>
      <c r="C175">
        <f t="shared" si="2"/>
        <v>1.4485784696760314E-2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1639.6</v>
      </c>
      <c r="C176">
        <f t="shared" si="2"/>
        <v>3.6929738960722103E-2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1579.05</v>
      </c>
      <c r="C177">
        <f t="shared" si="2"/>
        <v>-6.0796048256864165E-3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1588.65</v>
      </c>
      <c r="C178">
        <f t="shared" si="2"/>
        <v>-1.5264532779403895E-2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1612.9</v>
      </c>
      <c r="C179">
        <f t="shared" si="2"/>
        <v>1.7732035464071011E-2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1584.3</v>
      </c>
      <c r="C180">
        <f t="shared" si="2"/>
        <v>5.4913842075364804E-3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1575.6</v>
      </c>
      <c r="C181">
        <f t="shared" si="2"/>
        <v>1.113861386138611E-2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1558.05</v>
      </c>
      <c r="C182">
        <f t="shared" si="2"/>
        <v>-4.2360643111582661E-3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1564.65</v>
      </c>
      <c r="C183">
        <f t="shared" si="2"/>
        <v>-4.0264595916019268E-3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1570.95</v>
      </c>
      <c r="C184">
        <f t="shared" si="2"/>
        <v>-4.8696648524777127E-3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1578.6</v>
      </c>
      <c r="C185">
        <f t="shared" si="2"/>
        <v>7.9817559863169327E-3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1566</v>
      </c>
      <c r="C186">
        <f t="shared" si="2"/>
        <v>-1.9795657726692211E-2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1597</v>
      </c>
      <c r="C187">
        <f t="shared" si="2"/>
        <v>6.3243581715716401E-3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1586.9</v>
      </c>
      <c r="C188">
        <f t="shared" si="2"/>
        <v>3.5604007813977508E-3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1581.25</v>
      </c>
      <c r="C189">
        <f t="shared" si="2"/>
        <v>1.3375494071146302E-2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1560.1</v>
      </c>
      <c r="C190">
        <f t="shared" si="2"/>
        <v>9.0699314146528206E-3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1545.95</v>
      </c>
      <c r="C191">
        <f t="shared" si="2"/>
        <v>-2.2639800769753225E-3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1549.45</v>
      </c>
      <c r="C192">
        <f t="shared" si="2"/>
        <v>-2.097518474297331E-3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1552.7</v>
      </c>
      <c r="C193">
        <f t="shared" si="2"/>
        <v>-1.1689315386101542E-2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1570.85</v>
      </c>
      <c r="C194">
        <f t="shared" si="2"/>
        <v>-1.9097940605404717E-2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1600.85</v>
      </c>
      <c r="C195">
        <f t="shared" ref="C195:C248" si="3">(B195-B196)/B195</f>
        <v>-8.5267201799044835E-3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1614.5</v>
      </c>
      <c r="C196">
        <f t="shared" si="3"/>
        <v>1.8395788169712015E-2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1584.8</v>
      </c>
      <c r="C197">
        <f t="shared" si="3"/>
        <v>1.7699394245330614E-2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1556.75</v>
      </c>
      <c r="C198">
        <f t="shared" si="3"/>
        <v>-2.7396820298699272E-2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1599.4</v>
      </c>
      <c r="C199">
        <f t="shared" si="3"/>
        <v>8.8783293735150964E-3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1585.2</v>
      </c>
      <c r="C200">
        <f t="shared" si="3"/>
        <v>-9.2417360585414221E-3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1599.85</v>
      </c>
      <c r="C201">
        <f t="shared" si="3"/>
        <v>1.484514173203738E-2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1576.1</v>
      </c>
      <c r="C202">
        <f t="shared" si="3"/>
        <v>-4.6316858067382664E-3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1583.4</v>
      </c>
      <c r="C203">
        <f t="shared" si="3"/>
        <v>-1.6546671719085398E-2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1609.6</v>
      </c>
      <c r="C204">
        <f t="shared" si="3"/>
        <v>1.0779075546719625E-2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1592.25</v>
      </c>
      <c r="C205">
        <f t="shared" si="3"/>
        <v>-7.7029360967184865E-2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1714.9</v>
      </c>
      <c r="C206">
        <f t="shared" si="3"/>
        <v>6.009096740334724E-2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1611.85</v>
      </c>
      <c r="C207">
        <f t="shared" si="3"/>
        <v>7.7550640568291099E-3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1599.35</v>
      </c>
      <c r="C208">
        <f t="shared" si="3"/>
        <v>2.9199362240910257E-2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1552.65</v>
      </c>
      <c r="C209">
        <f t="shared" si="3"/>
        <v>3.8289376227739695E-2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1493.2</v>
      </c>
      <c r="C210">
        <f t="shared" si="3"/>
        <v>6.2282346638092376E-3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1483.9</v>
      </c>
      <c r="C211">
        <f t="shared" si="3"/>
        <v>2.6349484466608352E-2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1444.8</v>
      </c>
      <c r="C212">
        <f t="shared" si="3"/>
        <v>2.6508859357696535E-2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1406.5</v>
      </c>
      <c r="C213">
        <f t="shared" si="3"/>
        <v>1.5143974404550269E-2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1385.2</v>
      </c>
      <c r="C214">
        <f t="shared" si="3"/>
        <v>5.5551544903263098E-2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1308.25</v>
      </c>
      <c r="C215">
        <f t="shared" si="3"/>
        <v>4.7773743550544624E-3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1302</v>
      </c>
      <c r="C216">
        <f t="shared" si="3"/>
        <v>-5.9907834101382137E-3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1309.8</v>
      </c>
      <c r="C217">
        <f t="shared" si="3"/>
        <v>1.6262024736600975E-2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1288.5</v>
      </c>
      <c r="C218">
        <f t="shared" si="3"/>
        <v>3.5040745052386565E-2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1243.3499999999999</v>
      </c>
      <c r="C219">
        <f t="shared" si="3"/>
        <v>1.1782683878232086E-2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1228.7</v>
      </c>
      <c r="C220">
        <f t="shared" si="3"/>
        <v>2.8363310816310033E-2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1193.8499999999999</v>
      </c>
      <c r="C221">
        <f t="shared" si="3"/>
        <v>-2.3621057921849518E-2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1222.05</v>
      </c>
      <c r="C222">
        <f t="shared" si="3"/>
        <v>2.4467083998199635E-2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1192.1500000000001</v>
      </c>
      <c r="C223">
        <f t="shared" si="3"/>
        <v>6.9580170280585524E-2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1109.2</v>
      </c>
      <c r="C224">
        <f t="shared" si="3"/>
        <v>-6.2206996033177059E-2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1178.2</v>
      </c>
      <c r="C225">
        <f t="shared" si="3"/>
        <v>-4.4644372772025043E-2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1230.8</v>
      </c>
      <c r="C226">
        <f t="shared" si="3"/>
        <v>-2.7786805329866791E-2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1265</v>
      </c>
      <c r="C227">
        <f t="shared" si="3"/>
        <v>2.9249011857707869E-3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1261.3</v>
      </c>
      <c r="C228">
        <f t="shared" si="3"/>
        <v>1.2011416792198418E-2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1246.1500000000001</v>
      </c>
      <c r="C229">
        <f t="shared" si="3"/>
        <v>-9.388917867030307E-3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1257.8499999999999</v>
      </c>
      <c r="C230">
        <f t="shared" si="3"/>
        <v>-1.335612354414293E-2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1274.6500000000001</v>
      </c>
      <c r="C231">
        <f t="shared" si="3"/>
        <v>1.5965166908563241E-2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1254.3</v>
      </c>
      <c r="C232">
        <f t="shared" si="3"/>
        <v>-1.2756118950810304E-3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1255.9000000000001</v>
      </c>
      <c r="C233">
        <f t="shared" si="3"/>
        <v>-1.7995063301218178E-2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1278.5</v>
      </c>
      <c r="C234">
        <f t="shared" si="3"/>
        <v>2.7649589362534147E-2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1243.1500000000001</v>
      </c>
      <c r="C235">
        <f t="shared" si="3"/>
        <v>-3.406668543619025E-2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1285.5</v>
      </c>
      <c r="C236">
        <f t="shared" si="3"/>
        <v>-8.6736678335278816E-3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1296.6500000000001</v>
      </c>
      <c r="C237">
        <f t="shared" si="3"/>
        <v>-9.7173485520378727E-3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1309.25</v>
      </c>
      <c r="C238">
        <f t="shared" si="3"/>
        <v>1.4130227229329074E-3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1307.4000000000001</v>
      </c>
      <c r="C239">
        <f t="shared" si="3"/>
        <v>1.5297537096530935E-4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1307.2</v>
      </c>
      <c r="C240">
        <f t="shared" si="3"/>
        <v>1.5376376988984192E-2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1287.0999999999999</v>
      </c>
      <c r="C241">
        <f t="shared" si="3"/>
        <v>-1.5577655193846775E-2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1307.1500000000001</v>
      </c>
      <c r="C242">
        <f t="shared" si="3"/>
        <v>2.7426079638909178E-2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1271.3</v>
      </c>
      <c r="C243">
        <f t="shared" si="3"/>
        <v>1.2388893258868874E-2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1255.55</v>
      </c>
      <c r="C244">
        <f t="shared" si="3"/>
        <v>-3.2137310342081268E-2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1295.9000000000001</v>
      </c>
      <c r="C245">
        <f t="shared" si="3"/>
        <v>-1.7401034030403544E-2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1318.45</v>
      </c>
      <c r="C246">
        <f t="shared" si="3"/>
        <v>6.9058363988016194E-2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1227.4000000000001</v>
      </c>
      <c r="C247">
        <f t="shared" si="3"/>
        <v>-5.1246537396121769E-2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1290.3</v>
      </c>
      <c r="C248">
        <f t="shared" si="3"/>
        <v>-3.2899325738200452E-2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1332.75</v>
      </c>
    </row>
    <row r="250" spans="1:4" x14ac:dyDescent="0.35">
      <c r="C250">
        <f>AVERAGE(C3:C248)</f>
        <v>8.958151470083881E-4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206B-3DB6-4F34-89E9-F53309D68F59}">
  <sheetPr codeName="Sheet10"/>
  <dimension ref="A1:H250"/>
  <sheetViews>
    <sheetView workbookViewId="0">
      <selection activeCell="F1" sqref="F1:H1"/>
    </sheetView>
  </sheetViews>
  <sheetFormatPr defaultRowHeight="14.5" x14ac:dyDescent="0.35"/>
  <cols>
    <col min="1" max="1" width="10.453125" bestFit="1" customWidth="1"/>
    <col min="2" max="2" width="7.1796875" bestFit="1" customWidth="1"/>
    <col min="4" max="4" width="13.26953125" bestFit="1" customWidth="1"/>
  </cols>
  <sheetData>
    <row r="1" spans="1:8" ht="15" thickBot="1" x14ac:dyDescent="0.4">
      <c r="A1" s="36" t="s">
        <v>260</v>
      </c>
      <c r="B1" s="36"/>
      <c r="C1" s="36"/>
      <c r="F1" s="37" t="s">
        <v>293</v>
      </c>
      <c r="G1" s="37"/>
      <c r="H1" s="37"/>
    </row>
    <row r="2" spans="1:8" x14ac:dyDescent="0.35">
      <c r="A2" t="s">
        <v>0</v>
      </c>
      <c r="B2" t="s">
        <v>1</v>
      </c>
      <c r="C2" t="s">
        <v>249</v>
      </c>
      <c r="D2" s="9" t="s">
        <v>288</v>
      </c>
      <c r="F2" s="3"/>
      <c r="G2" s="3" t="str">
        <f>A1</f>
        <v>VODA</v>
      </c>
      <c r="H2" s="3" t="s">
        <v>292</v>
      </c>
    </row>
    <row r="3" spans="1:8" x14ac:dyDescent="0.35">
      <c r="A3" t="s">
        <v>2</v>
      </c>
      <c r="B3">
        <v>16</v>
      </c>
      <c r="C3">
        <f t="shared" ref="C3:C66" si="0">(B3-B4)/B3</f>
        <v>6.2499999999999778E-3</v>
      </c>
      <c r="D3" s="9" cm="1">
        <f t="array" ref="D3">INDEX('E(R) with CAPM'!$B$4:$B$249, ROWS('E(R) with CAPM'!B4:B$249))</f>
        <v>4.2268395545910853E-3</v>
      </c>
      <c r="F3" t="str">
        <f>A1</f>
        <v>VODA</v>
      </c>
      <c r="G3">
        <f>VARP('10. VODA'!$C$3:$C$248)</f>
        <v>9.6904323199728222E-4</v>
      </c>
    </row>
    <row r="4" spans="1:8" ht="15" thickBot="1" x14ac:dyDescent="0.4">
      <c r="A4" t="s">
        <v>3</v>
      </c>
      <c r="B4">
        <v>15.9</v>
      </c>
      <c r="C4">
        <f t="shared" si="0"/>
        <v>-3.1446540880502474E-3</v>
      </c>
      <c r="D4" s="9" cm="1">
        <f t="array" ref="D4">INDEX('E(R) with CAPM'!$B$4:$B$249, ROWS('E(R) with CAPM'!B5:B$249))</f>
        <v>3.9794372303588212E-3</v>
      </c>
      <c r="F4" s="2" t="s">
        <v>292</v>
      </c>
      <c r="G4" s="2">
        <v>2.5959249057342428E-4</v>
      </c>
      <c r="H4" s="2">
        <f>VARP('10. VODA'!$D$3:$D$248)</f>
        <v>5.6054361427704074E-4</v>
      </c>
    </row>
    <row r="5" spans="1:8" x14ac:dyDescent="0.35">
      <c r="A5" t="s">
        <v>4</v>
      </c>
      <c r="B5">
        <v>15.95</v>
      </c>
      <c r="C5">
        <f t="shared" si="0"/>
        <v>2.5078369905956025E-2</v>
      </c>
      <c r="D5" s="9" cm="1">
        <f t="array" ref="D5">INDEX('E(R) with CAPM'!$B$4:$B$249, ROWS('E(R) with CAPM'!B6:B$249))</f>
        <v>2.4645673749079819E-2</v>
      </c>
    </row>
    <row r="6" spans="1:8" x14ac:dyDescent="0.35">
      <c r="A6" t="s">
        <v>5</v>
      </c>
      <c r="B6">
        <v>15.55</v>
      </c>
      <c r="C6">
        <f t="shared" si="0"/>
        <v>5.4662379421221957E-2</v>
      </c>
      <c r="D6" s="9" cm="1">
        <f t="array" ref="D6">INDEX('E(R) with CAPM'!$B$4:$B$249, ROWS('E(R) with CAPM'!B7:B$249))</f>
        <v>-1.3106375054618719E-3</v>
      </c>
    </row>
    <row r="7" spans="1:8" x14ac:dyDescent="0.35">
      <c r="A7" t="s">
        <v>6</v>
      </c>
      <c r="B7">
        <v>14.7</v>
      </c>
      <c r="C7">
        <f t="shared" si="0"/>
        <v>1.7006802721088437E-2</v>
      </c>
      <c r="D7" s="9" cm="1">
        <f t="array" ref="D7">INDEX('E(R) with CAPM'!$B$4:$B$249, ROWS('E(R) with CAPM'!B8:B$249))</f>
        <v>1.8815276249761131E-2</v>
      </c>
    </row>
    <row r="8" spans="1:8" x14ac:dyDescent="0.35">
      <c r="A8" t="s">
        <v>7</v>
      </c>
      <c r="B8">
        <v>14.45</v>
      </c>
      <c r="C8">
        <f t="shared" si="0"/>
        <v>-7.2664359861591754E-2</v>
      </c>
      <c r="D8" s="9" cm="1">
        <f t="array" ref="D8">INDEX('E(R) with CAPM'!$B$4:$B$249, ROWS('E(R) with CAPM'!B9:B$249))</f>
        <v>1.6136889887467868E-2</v>
      </c>
    </row>
    <row r="9" spans="1:8" x14ac:dyDescent="0.35">
      <c r="A9" t="s">
        <v>8</v>
      </c>
      <c r="B9">
        <v>15.5</v>
      </c>
      <c r="C9">
        <f t="shared" si="0"/>
        <v>4.5161290322580601E-2</v>
      </c>
      <c r="D9" s="9" cm="1">
        <f t="array" ref="D9">INDEX('E(R) with CAPM'!$B$4:$B$249, ROWS('E(R) with CAPM'!B10:B$249))</f>
        <v>6.4094211477080401E-2</v>
      </c>
    </row>
    <row r="10" spans="1:8" x14ac:dyDescent="0.35">
      <c r="A10" t="s">
        <v>9</v>
      </c>
      <c r="B10">
        <v>14.8</v>
      </c>
      <c r="C10">
        <f t="shared" si="0"/>
        <v>-1.3513513513513466E-2</v>
      </c>
      <c r="D10" s="9" cm="1">
        <f t="array" ref="D10">INDEX('E(R) with CAPM'!$B$4:$B$249, ROWS('E(R) with CAPM'!B11:B$249))</f>
        <v>2.2898277532639524E-2</v>
      </c>
    </row>
    <row r="11" spans="1:8" x14ac:dyDescent="0.35">
      <c r="A11" t="s">
        <v>10</v>
      </c>
      <c r="B11">
        <v>15</v>
      </c>
      <c r="C11">
        <f t="shared" si="0"/>
        <v>0.05</v>
      </c>
      <c r="D11" s="9" cm="1">
        <f t="array" ref="D11">INDEX('E(R) with CAPM'!$B$4:$B$249, ROWS('E(R) with CAPM'!B12:B$249))</f>
        <v>3.7393780539302091E-2</v>
      </c>
    </row>
    <row r="12" spans="1:8" x14ac:dyDescent="0.35">
      <c r="A12" t="s">
        <v>11</v>
      </c>
      <c r="B12">
        <v>14.25</v>
      </c>
      <c r="C12">
        <f t="shared" si="0"/>
        <v>3.5087719298245612E-2</v>
      </c>
      <c r="D12" s="9" cm="1">
        <f t="array" ref="D12">INDEX('E(R) with CAPM'!$B$4:$B$249, ROWS('E(R) with CAPM'!B13:B$249))</f>
        <v>1.2203062166484206E-2</v>
      </c>
    </row>
    <row r="13" spans="1:8" x14ac:dyDescent="0.35">
      <c r="A13" t="s">
        <v>12</v>
      </c>
      <c r="B13">
        <v>13.75</v>
      </c>
      <c r="C13">
        <f t="shared" si="0"/>
        <v>-2.1818181818181868E-2</v>
      </c>
      <c r="D13" s="9" cm="1">
        <f t="array" ref="D13">INDEX('E(R) with CAPM'!$B$4:$B$249, ROWS('E(R) with CAPM'!B14:B$249))</f>
        <v>-3.0312357546681649E-2</v>
      </c>
    </row>
    <row r="14" spans="1:8" x14ac:dyDescent="0.35">
      <c r="A14" t="s">
        <v>13</v>
      </c>
      <c r="B14">
        <v>14.05</v>
      </c>
      <c r="C14">
        <f t="shared" si="0"/>
        <v>-7.1174377224199033E-3</v>
      </c>
      <c r="D14" s="9" cm="1">
        <f t="array" ref="D14">INDEX('E(R) with CAPM'!$B$4:$B$249, ROWS('E(R) with CAPM'!B15:B$249))</f>
        <v>1.0212597433877434E-2</v>
      </c>
    </row>
    <row r="15" spans="1:8" x14ac:dyDescent="0.35">
      <c r="A15" t="s">
        <v>14</v>
      </c>
      <c r="B15">
        <v>14.15</v>
      </c>
      <c r="C15">
        <f t="shared" si="0"/>
        <v>-1.4134275618374508E-2</v>
      </c>
      <c r="D15" s="9" cm="1">
        <f t="array" ref="D15">INDEX('E(R) with CAPM'!$B$4:$B$249, ROWS('E(R) with CAPM'!B16:B$249))</f>
        <v>9.3717807398155904E-3</v>
      </c>
    </row>
    <row r="16" spans="1:8" x14ac:dyDescent="0.35">
      <c r="A16" t="s">
        <v>15</v>
      </c>
      <c r="B16">
        <v>14.35</v>
      </c>
      <c r="C16">
        <f t="shared" si="0"/>
        <v>-1.0452961672473893E-2</v>
      </c>
      <c r="D16" s="9" cm="1">
        <f t="array" ref="D16">INDEX('E(R) with CAPM'!$B$4:$B$249, ROWS('E(R) with CAPM'!B17:B$249))</f>
        <v>1.6923433191718011E-2</v>
      </c>
    </row>
    <row r="17" spans="1:4" x14ac:dyDescent="0.35">
      <c r="A17" t="s">
        <v>16</v>
      </c>
      <c r="B17">
        <v>14.5</v>
      </c>
      <c r="C17">
        <f t="shared" si="0"/>
        <v>-1.3793103448275813E-2</v>
      </c>
      <c r="D17" s="9" cm="1">
        <f t="array" ref="D17">INDEX('E(R) with CAPM'!$B$4:$B$249, ROWS('E(R) with CAPM'!B18:B$249))</f>
        <v>3.3276687478310737E-3</v>
      </c>
    </row>
    <row r="18" spans="1:4" x14ac:dyDescent="0.35">
      <c r="A18" t="s">
        <v>17</v>
      </c>
      <c r="B18">
        <v>14.7</v>
      </c>
      <c r="C18">
        <f t="shared" si="0"/>
        <v>6.8027210884353505E-3</v>
      </c>
      <c r="D18" s="9" cm="1">
        <f t="array" ref="D18">INDEX('E(R) with CAPM'!$B$4:$B$249, ROWS('E(R) with CAPM'!B19:B$249))</f>
        <v>3.5868241691556925E-2</v>
      </c>
    </row>
    <row r="19" spans="1:4" x14ac:dyDescent="0.35">
      <c r="A19" t="s">
        <v>18</v>
      </c>
      <c r="B19">
        <v>14.6</v>
      </c>
      <c r="C19">
        <f t="shared" si="0"/>
        <v>-2.0547945205479503E-2</v>
      </c>
      <c r="D19" s="9" cm="1">
        <f t="array" ref="D19">INDEX('E(R) with CAPM'!$B$4:$B$249, ROWS('E(R) with CAPM'!B20:B$249))</f>
        <v>2.1482158994688236E-2</v>
      </c>
    </row>
    <row r="20" spans="1:4" x14ac:dyDescent="0.35">
      <c r="A20" t="s">
        <v>19</v>
      </c>
      <c r="B20">
        <v>14.9</v>
      </c>
      <c r="C20">
        <f t="shared" si="0"/>
        <v>3.3557046979865772E-2</v>
      </c>
      <c r="D20" s="9" cm="1">
        <f t="array" ref="D20">INDEX('E(R) with CAPM'!$B$4:$B$249, ROWS('E(R) with CAPM'!B21:B$249))</f>
        <v>2.3162832780959607E-2</v>
      </c>
    </row>
    <row r="21" spans="1:4" x14ac:dyDescent="0.35">
      <c r="A21" t="s">
        <v>20</v>
      </c>
      <c r="B21">
        <v>14.4</v>
      </c>
      <c r="C21">
        <f t="shared" si="0"/>
        <v>-4.1666666666666644E-2</v>
      </c>
      <c r="D21" s="9" cm="1">
        <f t="array" ref="D21">INDEX('E(R) with CAPM'!$B$4:$B$249, ROWS('E(R) with CAPM'!B22:B$249))</f>
        <v>-3.1272952880088141E-2</v>
      </c>
    </row>
    <row r="22" spans="1:4" x14ac:dyDescent="0.35">
      <c r="A22" t="s">
        <v>21</v>
      </c>
      <c r="B22">
        <v>15</v>
      </c>
      <c r="C22">
        <f t="shared" si="0"/>
        <v>-6.6666666666666428E-3</v>
      </c>
      <c r="D22" s="9" cm="1">
        <f t="array" ref="D22">INDEX('E(R) with CAPM'!$B$4:$B$249, ROWS('E(R) with CAPM'!B23:B$249))</f>
        <v>1.6416575241974277E-2</v>
      </c>
    </row>
    <row r="23" spans="1:4" x14ac:dyDescent="0.35">
      <c r="A23" t="s">
        <v>22</v>
      </c>
      <c r="B23">
        <v>15.1</v>
      </c>
      <c r="C23">
        <f t="shared" si="0"/>
        <v>0</v>
      </c>
      <c r="D23" s="9" cm="1">
        <f t="array" ref="D23">INDEX('E(R) with CAPM'!$B$4:$B$249, ROWS('E(R) with CAPM'!B24:B$249))</f>
        <v>2.0861035881549174E-2</v>
      </c>
    </row>
    <row r="24" spans="1:4" x14ac:dyDescent="0.35">
      <c r="A24" t="s">
        <v>23</v>
      </c>
      <c r="B24">
        <v>15.1</v>
      </c>
      <c r="C24">
        <f t="shared" si="0"/>
        <v>0</v>
      </c>
      <c r="D24" s="9" cm="1">
        <f t="array" ref="D24">INDEX('E(R) with CAPM'!$B$4:$B$249, ROWS('E(R) with CAPM'!B25:B$249))</f>
        <v>2.3590451463351349E-2</v>
      </c>
    </row>
    <row r="25" spans="1:4" x14ac:dyDescent="0.35">
      <c r="A25" t="s">
        <v>24</v>
      </c>
      <c r="B25">
        <v>15.1</v>
      </c>
      <c r="C25">
        <f t="shared" si="0"/>
        <v>-4.3046357615894065E-2</v>
      </c>
      <c r="D25" s="9" cm="1">
        <f t="array" ref="D25">INDEX('E(R) with CAPM'!$B$4:$B$249, ROWS('E(R) with CAPM'!B26:B$249))</f>
        <v>-5.7143568652082644E-2</v>
      </c>
    </row>
    <row r="26" spans="1:4" x14ac:dyDescent="0.35">
      <c r="A26" t="s">
        <v>25</v>
      </c>
      <c r="B26">
        <v>15.75</v>
      </c>
      <c r="C26">
        <f t="shared" si="0"/>
        <v>-4.7619047619047616E-2</v>
      </c>
      <c r="D26" s="9" cm="1">
        <f t="array" ref="D26">INDEX('E(R) with CAPM'!$B$4:$B$249, ROWS('E(R) with CAPM'!B27:B$249))</f>
        <v>-7.5312405512362257E-3</v>
      </c>
    </row>
    <row r="27" spans="1:4" x14ac:dyDescent="0.35">
      <c r="A27" t="s">
        <v>26</v>
      </c>
      <c r="B27">
        <v>16.5</v>
      </c>
      <c r="C27">
        <f t="shared" si="0"/>
        <v>3.9393939393939419E-2</v>
      </c>
      <c r="D27" s="9" cm="1">
        <f t="array" ref="D27">INDEX('E(R) with CAPM'!$B$4:$B$249, ROWS('E(R) with CAPM'!B28:B$249))</f>
        <v>-3.3464271233955303E-2</v>
      </c>
    </row>
    <row r="28" spans="1:4" x14ac:dyDescent="0.35">
      <c r="A28" t="s">
        <v>27</v>
      </c>
      <c r="B28">
        <v>15.85</v>
      </c>
      <c r="C28">
        <f t="shared" si="0"/>
        <v>-1.2618296529968522E-2</v>
      </c>
      <c r="D28" s="9" cm="1">
        <f t="array" ref="D28">INDEX('E(R) with CAPM'!$B$4:$B$249, ROWS('E(R) with CAPM'!B29:B$249))</f>
        <v>-1.5631982648223804E-2</v>
      </c>
    </row>
    <row r="29" spans="1:4" x14ac:dyDescent="0.35">
      <c r="A29" t="s">
        <v>28</v>
      </c>
      <c r="B29">
        <v>16.05</v>
      </c>
      <c r="C29">
        <f t="shared" si="0"/>
        <v>-6.2305295950154434E-3</v>
      </c>
      <c r="D29" s="9" cm="1">
        <f t="array" ref="D29">INDEX('E(R) with CAPM'!$B$4:$B$249, ROWS('E(R) with CAPM'!B30:B$249))</f>
        <v>1.7298084824951033E-2</v>
      </c>
    </row>
    <row r="30" spans="1:4" x14ac:dyDescent="0.35">
      <c r="A30" t="s">
        <v>29</v>
      </c>
      <c r="B30">
        <v>16.149999999999999</v>
      </c>
      <c r="C30">
        <f t="shared" si="0"/>
        <v>-3.0959752321981868E-3</v>
      </c>
      <c r="D30" s="9" cm="1">
        <f t="array" ref="D30">INDEX('E(R) with CAPM'!$B$4:$B$249, ROWS('E(R) with CAPM'!B31:B$249))</f>
        <v>1.2662490776730199E-2</v>
      </c>
    </row>
    <row r="31" spans="1:4" x14ac:dyDescent="0.35">
      <c r="A31" t="s">
        <v>30</v>
      </c>
      <c r="B31">
        <v>16.2</v>
      </c>
      <c r="C31">
        <f t="shared" si="0"/>
        <v>-5.8641975308641937E-2</v>
      </c>
      <c r="D31" s="9" cm="1">
        <f t="array" ref="D31">INDEX('E(R) with CAPM'!$B$4:$B$249, ROWS('E(R) with CAPM'!B32:B$249))</f>
        <v>-1.3258681746400342E-2</v>
      </c>
    </row>
    <row r="32" spans="1:4" x14ac:dyDescent="0.35">
      <c r="A32" t="s">
        <v>31</v>
      </c>
      <c r="B32">
        <v>17.149999999999999</v>
      </c>
      <c r="C32">
        <f t="shared" si="0"/>
        <v>2.9154518950435665E-3</v>
      </c>
      <c r="D32" s="9" cm="1">
        <f t="array" ref="D32">INDEX('E(R) with CAPM'!$B$4:$B$249, ROWS('E(R) with CAPM'!B33:B$249))</f>
        <v>-6.9349452284361013E-3</v>
      </c>
    </row>
    <row r="33" spans="1:4" x14ac:dyDescent="0.35">
      <c r="A33" t="s">
        <v>32</v>
      </c>
      <c r="B33">
        <v>17.100000000000001</v>
      </c>
      <c r="C33">
        <f t="shared" si="0"/>
        <v>1.7543859649122848E-2</v>
      </c>
      <c r="D33" s="9" cm="1">
        <f t="array" ref="D33">INDEX('E(R) with CAPM'!$B$4:$B$249, ROWS('E(R) with CAPM'!B34:B$249))</f>
        <v>1.7532997537695862E-2</v>
      </c>
    </row>
    <row r="34" spans="1:4" x14ac:dyDescent="0.35">
      <c r="A34" t="s">
        <v>33</v>
      </c>
      <c r="B34">
        <v>16.8</v>
      </c>
      <c r="C34">
        <f t="shared" si="0"/>
        <v>5.654761904761911E-2</v>
      </c>
      <c r="D34" s="9" cm="1">
        <f t="array" ref="D34">INDEX('E(R) with CAPM'!$B$4:$B$249, ROWS('E(R) with CAPM'!B35:B$249))</f>
        <v>2.7736894034578862E-2</v>
      </c>
    </row>
    <row r="35" spans="1:4" x14ac:dyDescent="0.35">
      <c r="A35" t="s">
        <v>34</v>
      </c>
      <c r="B35">
        <v>15.85</v>
      </c>
      <c r="C35">
        <f t="shared" si="0"/>
        <v>-1.2618296529968522E-2</v>
      </c>
      <c r="D35" s="9" cm="1">
        <f t="array" ref="D35">INDEX('E(R) with CAPM'!$B$4:$B$249, ROWS('E(R) with CAPM'!B36:B$249))</f>
        <v>1.8870028442366297E-2</v>
      </c>
    </row>
    <row r="36" spans="1:4" x14ac:dyDescent="0.35">
      <c r="A36" t="s">
        <v>35</v>
      </c>
      <c r="B36">
        <v>16.05</v>
      </c>
      <c r="C36">
        <f t="shared" si="0"/>
        <v>-5.9190031152647926E-2</v>
      </c>
      <c r="D36" s="9" cm="1">
        <f t="array" ref="D36">INDEX('E(R) with CAPM'!$B$4:$B$249, ROWS('E(R) with CAPM'!B37:B$249))</f>
        <v>6.6196521326438978E-3</v>
      </c>
    </row>
    <row r="37" spans="1:4" x14ac:dyDescent="0.35">
      <c r="A37" t="s">
        <v>36</v>
      </c>
      <c r="B37">
        <v>17</v>
      </c>
      <c r="C37">
        <f t="shared" si="0"/>
        <v>5.8823529411764705E-2</v>
      </c>
      <c r="D37" s="9" cm="1">
        <f t="array" ref="D37">INDEX('E(R) with CAPM'!$B$4:$B$249, ROWS('E(R) with CAPM'!B38:B$249))</f>
        <v>5.1960522076754077E-3</v>
      </c>
    </row>
    <row r="38" spans="1:4" x14ac:dyDescent="0.35">
      <c r="A38" t="s">
        <v>37</v>
      </c>
      <c r="B38">
        <v>16</v>
      </c>
      <c r="C38">
        <f t="shared" si="0"/>
        <v>0.171875</v>
      </c>
      <c r="D38" s="9" cm="1">
        <f t="array" ref="D38">INDEX('E(R) with CAPM'!$B$4:$B$249, ROWS('E(R) with CAPM'!B39:B$249))</f>
        <v>2.5230121478260602E-2</v>
      </c>
    </row>
    <row r="39" spans="1:4" x14ac:dyDescent="0.35">
      <c r="A39" t="s">
        <v>38</v>
      </c>
      <c r="B39">
        <v>13.25</v>
      </c>
      <c r="C39">
        <f t="shared" si="0"/>
        <v>-1.5094339622641456E-2</v>
      </c>
      <c r="D39" s="9" cm="1">
        <f t="array" ref="D39">INDEX('E(R) with CAPM'!$B$4:$B$249, ROWS('E(R) with CAPM'!B40:B$249))</f>
        <v>-2.5148800302704517E-2</v>
      </c>
    </row>
    <row r="40" spans="1:4" x14ac:dyDescent="0.35">
      <c r="A40" t="s">
        <v>39</v>
      </c>
      <c r="B40">
        <v>13.45</v>
      </c>
      <c r="C40">
        <f t="shared" si="0"/>
        <v>7.4349442379181892E-3</v>
      </c>
      <c r="D40" s="9" cm="1">
        <f t="array" ref="D40">INDEX('E(R) with CAPM'!$B$4:$B$249, ROWS('E(R) with CAPM'!B41:B$249))</f>
        <v>2.6069038373354607E-2</v>
      </c>
    </row>
    <row r="41" spans="1:4" x14ac:dyDescent="0.35">
      <c r="A41" t="s">
        <v>40</v>
      </c>
      <c r="B41">
        <v>13.35</v>
      </c>
      <c r="C41">
        <f t="shared" si="0"/>
        <v>-1.8726591760299626E-2</v>
      </c>
      <c r="D41" s="9" cm="1">
        <f t="array" ref="D41">INDEX('E(R) with CAPM'!$B$4:$B$249, ROWS('E(R) with CAPM'!B42:B$249))</f>
        <v>-2.1243789918365136E-2</v>
      </c>
    </row>
    <row r="42" spans="1:4" x14ac:dyDescent="0.35">
      <c r="A42" t="s">
        <v>41</v>
      </c>
      <c r="B42">
        <v>13.6</v>
      </c>
      <c r="C42">
        <f t="shared" si="0"/>
        <v>-3.6764705882353465E-3</v>
      </c>
      <c r="D42" s="9" cm="1">
        <f t="array" ref="D42">INDEX('E(R) with CAPM'!$B$4:$B$249, ROWS('E(R) with CAPM'!B43:B$249))</f>
        <v>-1.2741415339125954E-2</v>
      </c>
    </row>
    <row r="43" spans="1:4" x14ac:dyDescent="0.35">
      <c r="A43" t="s">
        <v>42</v>
      </c>
      <c r="B43">
        <v>13.65</v>
      </c>
      <c r="C43">
        <f t="shared" si="0"/>
        <v>4.0293040293040344E-2</v>
      </c>
      <c r="D43" s="9" cm="1">
        <f t="array" ref="D43">INDEX('E(R) with CAPM'!$B$4:$B$249, ROWS('E(R) with CAPM'!B44:B$249))</f>
        <v>2.0830524134202454E-2</v>
      </c>
    </row>
    <row r="44" spans="1:4" x14ac:dyDescent="0.35">
      <c r="A44" t="s">
        <v>43</v>
      </c>
      <c r="B44">
        <v>13.1</v>
      </c>
      <c r="C44">
        <f t="shared" si="0"/>
        <v>-6.8702290076335909E-2</v>
      </c>
      <c r="D44" s="9" cm="1">
        <f t="array" ref="D44">INDEX('E(R) with CAPM'!$B$4:$B$249, ROWS('E(R) with CAPM'!B45:B$249))</f>
        <v>-5.6351640694558808E-2</v>
      </c>
    </row>
    <row r="45" spans="1:4" x14ac:dyDescent="0.35">
      <c r="A45" t="s">
        <v>44</v>
      </c>
      <c r="B45">
        <v>14</v>
      </c>
      <c r="C45">
        <f t="shared" si="0"/>
        <v>-7.1428571428571175E-3</v>
      </c>
      <c r="D45" s="9" cm="1">
        <f t="array" ref="D45">INDEX('E(R) with CAPM'!$B$4:$B$249, ROWS('E(R) with CAPM'!B46:B$249))</f>
        <v>3.8420507224494792E-3</v>
      </c>
    </row>
    <row r="46" spans="1:4" x14ac:dyDescent="0.35">
      <c r="A46" t="s">
        <v>45</v>
      </c>
      <c r="B46">
        <v>14.1</v>
      </c>
      <c r="C46">
        <f t="shared" si="0"/>
        <v>3.5460992907800663E-3</v>
      </c>
      <c r="D46" s="9" cm="1">
        <f t="array" ref="D46">INDEX('E(R) with CAPM'!$B$4:$B$249, ROWS('E(R) with CAPM'!B47:B$249))</f>
        <v>2.7780732180021937E-2</v>
      </c>
    </row>
    <row r="47" spans="1:4" x14ac:dyDescent="0.35">
      <c r="A47" t="s">
        <v>46</v>
      </c>
      <c r="B47">
        <v>14.05</v>
      </c>
      <c r="C47">
        <f t="shared" si="0"/>
        <v>7.1174377224200299E-3</v>
      </c>
      <c r="D47" s="9" cm="1">
        <f t="array" ref="D47">INDEX('E(R) with CAPM'!$B$4:$B$249, ROWS('E(R) with CAPM'!B48:B$249))</f>
        <v>5.6103610940774441E-3</v>
      </c>
    </row>
    <row r="48" spans="1:4" x14ac:dyDescent="0.35">
      <c r="A48" t="s">
        <v>47</v>
      </c>
      <c r="B48">
        <v>13.95</v>
      </c>
      <c r="C48">
        <f t="shared" si="0"/>
        <v>5.3763440860215055E-2</v>
      </c>
      <c r="D48" s="9" cm="1">
        <f t="array" ref="D48">INDEX('E(R) with CAPM'!$B$4:$B$249, ROWS('E(R) with CAPM'!B49:B$249))</f>
        <v>5.6230960507582556E-2</v>
      </c>
    </row>
    <row r="49" spans="1:4" x14ac:dyDescent="0.35">
      <c r="A49" t="s">
        <v>48</v>
      </c>
      <c r="B49">
        <v>13.2</v>
      </c>
      <c r="C49">
        <f t="shared" si="0"/>
        <v>3.7878787878787073E-3</v>
      </c>
      <c r="D49" s="9" cm="1">
        <f t="array" ref="D49">INDEX('E(R) with CAPM'!$B$4:$B$249, ROWS('E(R) with CAPM'!B50:B$249))</f>
        <v>2.1593863913309665E-2</v>
      </c>
    </row>
    <row r="50" spans="1:4" x14ac:dyDescent="0.35">
      <c r="A50" t="s">
        <v>49</v>
      </c>
      <c r="B50">
        <v>13.15</v>
      </c>
      <c r="C50">
        <f t="shared" si="0"/>
        <v>0</v>
      </c>
      <c r="D50" s="9" cm="1">
        <f t="array" ref="D50">INDEX('E(R) with CAPM'!$B$4:$B$249, ROWS('E(R) with CAPM'!B51:B$249))</f>
        <v>-3.6791097972358883E-2</v>
      </c>
    </row>
    <row r="51" spans="1:4" x14ac:dyDescent="0.35">
      <c r="A51" t="s">
        <v>50</v>
      </c>
      <c r="B51">
        <v>13.15</v>
      </c>
      <c r="C51">
        <f t="shared" si="0"/>
        <v>1.9011406844106463E-2</v>
      </c>
      <c r="D51" s="9" cm="1">
        <f t="array" ref="D51">INDEX('E(R) with CAPM'!$B$4:$B$249, ROWS('E(R) with CAPM'!B52:B$249))</f>
        <v>-1.1618191239739274E-2</v>
      </c>
    </row>
    <row r="52" spans="1:4" x14ac:dyDescent="0.35">
      <c r="A52" t="s">
        <v>51</v>
      </c>
      <c r="B52">
        <v>12.9</v>
      </c>
      <c r="C52">
        <f t="shared" si="0"/>
        <v>-2.3255813953488289E-2</v>
      </c>
      <c r="D52" s="9" cm="1">
        <f t="array" ref="D52">INDEX('E(R) with CAPM'!$B$4:$B$249, ROWS('E(R) with CAPM'!B53:B$249))</f>
        <v>-2.58698639020686E-2</v>
      </c>
    </row>
    <row r="53" spans="1:4" x14ac:dyDescent="0.35">
      <c r="A53" t="s">
        <v>52</v>
      </c>
      <c r="B53">
        <v>13.2</v>
      </c>
      <c r="C53">
        <f t="shared" si="0"/>
        <v>2.6515151515151488E-2</v>
      </c>
      <c r="D53" s="9" cm="1">
        <f t="array" ref="D53">INDEX('E(R) with CAPM'!$B$4:$B$249, ROWS('E(R) with CAPM'!B54:B$249))</f>
        <v>2.1760470901473303E-2</v>
      </c>
    </row>
    <row r="54" spans="1:4" x14ac:dyDescent="0.35">
      <c r="A54" t="s">
        <v>53</v>
      </c>
      <c r="B54">
        <v>12.85</v>
      </c>
      <c r="C54">
        <f t="shared" si="0"/>
        <v>-1.5564202334630434E-2</v>
      </c>
      <c r="D54" s="9" cm="1">
        <f t="array" ref="D54">INDEX('E(R) with CAPM'!$B$4:$B$249, ROWS('E(R) with CAPM'!B55:B$249))</f>
        <v>6.4469950831379779E-3</v>
      </c>
    </row>
    <row r="55" spans="1:4" x14ac:dyDescent="0.35">
      <c r="A55" t="s">
        <v>54</v>
      </c>
      <c r="B55">
        <v>13.05</v>
      </c>
      <c r="C55">
        <f t="shared" si="0"/>
        <v>-7.6628352490421183E-3</v>
      </c>
      <c r="D55" s="9" cm="1">
        <f t="array" ref="D55">INDEX('E(R) with CAPM'!$B$4:$B$249, ROWS('E(R) with CAPM'!B56:B$249))</f>
        <v>7.4041114293674659E-2</v>
      </c>
    </row>
    <row r="56" spans="1:4" x14ac:dyDescent="0.35">
      <c r="A56" t="s">
        <v>55</v>
      </c>
      <c r="B56">
        <v>13.15</v>
      </c>
      <c r="C56">
        <f t="shared" si="0"/>
        <v>-7.6045627376425586E-3</v>
      </c>
      <c r="D56" s="9" cm="1">
        <f t="array" ref="D56">INDEX('E(R) with CAPM'!$B$4:$B$249, ROWS('E(R) with CAPM'!B57:B$249))</f>
        <v>4.616341879085633E-2</v>
      </c>
    </row>
    <row r="57" spans="1:4" x14ac:dyDescent="0.35">
      <c r="A57" t="s">
        <v>56</v>
      </c>
      <c r="B57">
        <v>13.25</v>
      </c>
      <c r="C57">
        <f t="shared" si="0"/>
        <v>1.5094339622641456E-2</v>
      </c>
      <c r="D57" s="9" cm="1">
        <f t="array" ref="D57">INDEX('E(R) with CAPM'!$B$4:$B$249, ROWS('E(R) with CAPM'!B58:B$249))</f>
        <v>-2.7862797909600058E-3</v>
      </c>
    </row>
    <row r="58" spans="1:4" x14ac:dyDescent="0.35">
      <c r="A58" t="s">
        <v>57</v>
      </c>
      <c r="B58">
        <v>13.05</v>
      </c>
      <c r="C58">
        <f t="shared" si="0"/>
        <v>-1.1494252873563109E-2</v>
      </c>
      <c r="D58" s="9" cm="1">
        <f t="array" ref="D58">INDEX('E(R) with CAPM'!$B$4:$B$249, ROWS('E(R) with CAPM'!B59:B$249))</f>
        <v>5.7860131853860733E-3</v>
      </c>
    </row>
    <row r="59" spans="1:4" x14ac:dyDescent="0.35">
      <c r="A59" t="s">
        <v>58</v>
      </c>
      <c r="B59">
        <v>13.2</v>
      </c>
      <c r="C59">
        <f t="shared" si="0"/>
        <v>-3.7878787878788418E-3</v>
      </c>
      <c r="D59" s="9" cm="1">
        <f t="array" ref="D59">INDEX('E(R) with CAPM'!$B$4:$B$249, ROWS('E(R) with CAPM'!B60:B$249))</f>
        <v>6.6367516275090029E-3</v>
      </c>
    </row>
    <row r="60" spans="1:4" x14ac:dyDescent="0.35">
      <c r="A60" t="s">
        <v>59</v>
      </c>
      <c r="B60">
        <v>13.25</v>
      </c>
      <c r="C60">
        <f t="shared" si="0"/>
        <v>-7.5471698113207279E-3</v>
      </c>
      <c r="D60" s="9" cm="1">
        <f t="array" ref="D60">INDEX('E(R) with CAPM'!$B$4:$B$249, ROWS('E(R) with CAPM'!B61:B$249))</f>
        <v>5.5825066050293456E-2</v>
      </c>
    </row>
    <row r="61" spans="1:4" x14ac:dyDescent="0.35">
      <c r="A61" t="s">
        <v>60</v>
      </c>
      <c r="B61">
        <v>13.35</v>
      </c>
      <c r="C61">
        <f t="shared" si="0"/>
        <v>-1.8726591760299626E-2</v>
      </c>
      <c r="D61" s="9" cm="1">
        <f t="array" ref="D61">INDEX('E(R) with CAPM'!$B$4:$B$249, ROWS('E(R) with CAPM'!B62:B$249))</f>
        <v>2.2341291847209781E-2</v>
      </c>
    </row>
    <row r="62" spans="1:4" x14ac:dyDescent="0.35">
      <c r="A62" t="s">
        <v>61</v>
      </c>
      <c r="B62">
        <v>13.6</v>
      </c>
      <c r="C62">
        <f t="shared" si="0"/>
        <v>7.3529411764705621E-3</v>
      </c>
      <c r="D62" s="9" cm="1">
        <f t="array" ref="D62">INDEX('E(R) with CAPM'!$B$4:$B$249, ROWS('E(R) with CAPM'!B63:B$249))</f>
        <v>-1.6530538048169282E-2</v>
      </c>
    </row>
    <row r="63" spans="1:4" x14ac:dyDescent="0.35">
      <c r="A63" t="s">
        <v>62</v>
      </c>
      <c r="B63">
        <v>13.5</v>
      </c>
      <c r="C63">
        <f t="shared" si="0"/>
        <v>-2.5925925925925901E-2</v>
      </c>
      <c r="D63" s="9" cm="1">
        <f t="array" ref="D63">INDEX('E(R) with CAPM'!$B$4:$B$249, ROWS('E(R) with CAPM'!B64:B$249))</f>
        <v>-2.434574394966826E-2</v>
      </c>
    </row>
    <row r="64" spans="1:4" x14ac:dyDescent="0.35">
      <c r="A64" t="s">
        <v>63</v>
      </c>
      <c r="B64">
        <v>13.85</v>
      </c>
      <c r="C64">
        <f t="shared" si="0"/>
        <v>-2.1660649819494636E-2</v>
      </c>
      <c r="D64" s="9" cm="1">
        <f t="array" ref="D64">INDEX('E(R) with CAPM'!$B$4:$B$249, ROWS('E(R) with CAPM'!B65:B$249))</f>
        <v>-1.1076805048661112E-2</v>
      </c>
    </row>
    <row r="65" spans="1:4" x14ac:dyDescent="0.35">
      <c r="A65" t="s">
        <v>64</v>
      </c>
      <c r="B65">
        <v>14.15</v>
      </c>
      <c r="C65">
        <f t="shared" si="0"/>
        <v>-2.8268551236749141E-2</v>
      </c>
      <c r="D65" s="9" cm="1">
        <f t="array" ref="D65">INDEX('E(R) with CAPM'!$B$4:$B$249, ROWS('E(R) with CAPM'!B66:B$249))</f>
        <v>-1.3827002623381865E-2</v>
      </c>
    </row>
    <row r="66" spans="1:4" x14ac:dyDescent="0.35">
      <c r="A66" t="s">
        <v>65</v>
      </c>
      <c r="B66">
        <v>14.55</v>
      </c>
      <c r="C66">
        <f t="shared" si="0"/>
        <v>1.0309278350515488E-2</v>
      </c>
      <c r="D66" s="9" cm="1">
        <f t="array" ref="D66">INDEX('E(R) with CAPM'!$B$4:$B$249, ROWS('E(R) with CAPM'!B67:B$249))</f>
        <v>-7.6769037415835486E-3</v>
      </c>
    </row>
    <row r="67" spans="1:4" x14ac:dyDescent="0.35">
      <c r="A67" t="s">
        <v>66</v>
      </c>
      <c r="B67">
        <v>14.4</v>
      </c>
      <c r="C67">
        <f t="shared" ref="C67:C130" si="1">(B67-B68)/B67</f>
        <v>2.4305555555555532E-2</v>
      </c>
      <c r="D67" s="9" cm="1">
        <f t="array" ref="D67">INDEX('E(R) with CAPM'!$B$4:$B$249, ROWS('E(R) with CAPM'!B68:B$249))</f>
        <v>1.9151850419609625E-3</v>
      </c>
    </row>
    <row r="68" spans="1:4" x14ac:dyDescent="0.35">
      <c r="A68" t="s">
        <v>67</v>
      </c>
      <c r="B68">
        <v>14.05</v>
      </c>
      <c r="C68">
        <f t="shared" si="1"/>
        <v>7.1174377224200299E-3</v>
      </c>
      <c r="D68" s="9" cm="1">
        <f t="array" ref="D68">INDEX('E(R) with CAPM'!$B$4:$B$249, ROWS('E(R) with CAPM'!B69:B$249))</f>
        <v>-1.3239452992444792E-2</v>
      </c>
    </row>
    <row r="69" spans="1:4" x14ac:dyDescent="0.35">
      <c r="A69" t="s">
        <v>68</v>
      </c>
      <c r="B69">
        <v>13.95</v>
      </c>
      <c r="C69">
        <f t="shared" si="1"/>
        <v>7.168458781361982E-3</v>
      </c>
      <c r="D69" s="9" cm="1">
        <f t="array" ref="D69">INDEX('E(R) with CAPM'!$B$4:$B$249, ROWS('E(R) with CAPM'!B70:B$249))</f>
        <v>-7.2907640486150234E-3</v>
      </c>
    </row>
    <row r="70" spans="1:4" x14ac:dyDescent="0.35">
      <c r="A70" t="s">
        <v>69</v>
      </c>
      <c r="B70">
        <v>13.85</v>
      </c>
      <c r="C70">
        <f t="shared" si="1"/>
        <v>1.0830324909747318E-2</v>
      </c>
      <c r="D70" s="9" cm="1">
        <f t="array" ref="D70">INDEX('E(R) with CAPM'!$B$4:$B$249, ROWS('E(R) with CAPM'!B71:B$249))</f>
        <v>9.3921934220955287E-3</v>
      </c>
    </row>
    <row r="71" spans="1:4" x14ac:dyDescent="0.35">
      <c r="A71" t="s">
        <v>70</v>
      </c>
      <c r="B71">
        <v>13.7</v>
      </c>
      <c r="C71">
        <f t="shared" si="1"/>
        <v>-1.4598540145985481E-2</v>
      </c>
      <c r="D71" s="9" cm="1">
        <f t="array" ref="D71">INDEX('E(R) with CAPM'!$B$4:$B$249, ROWS('E(R) with CAPM'!B72:B$249))</f>
        <v>-8.260528877055447E-3</v>
      </c>
    </row>
    <row r="72" spans="1:4" x14ac:dyDescent="0.35">
      <c r="A72" t="s">
        <v>71</v>
      </c>
      <c r="B72">
        <v>13.9</v>
      </c>
      <c r="C72">
        <f t="shared" si="1"/>
        <v>1.7985611510791366E-2</v>
      </c>
      <c r="D72" s="9" cm="1">
        <f t="array" ref="D72">INDEX('E(R) with CAPM'!$B$4:$B$249, ROWS('E(R) with CAPM'!B73:B$249))</f>
        <v>-5.1376269813306948E-3</v>
      </c>
    </row>
    <row r="73" spans="1:4" x14ac:dyDescent="0.35">
      <c r="A73" t="s">
        <v>72</v>
      </c>
      <c r="B73">
        <v>13.65</v>
      </c>
      <c r="C73">
        <f t="shared" si="1"/>
        <v>-1.46520146520146E-2</v>
      </c>
      <c r="D73" s="9" cm="1">
        <f t="array" ref="D73">INDEX('E(R) with CAPM'!$B$4:$B$249, ROWS('E(R) with CAPM'!B74:B$249))</f>
        <v>2.6116075716833064E-2</v>
      </c>
    </row>
    <row r="74" spans="1:4" x14ac:dyDescent="0.35">
      <c r="A74" t="s">
        <v>73</v>
      </c>
      <c r="B74">
        <v>13.85</v>
      </c>
      <c r="C74">
        <f t="shared" si="1"/>
        <v>2.1660649819494508E-2</v>
      </c>
      <c r="D74" s="9" cm="1">
        <f t="array" ref="D74">INDEX('E(R) with CAPM'!$B$4:$B$249, ROWS('E(R) with CAPM'!B75:B$249))</f>
        <v>-1.5083857131600225E-2</v>
      </c>
    </row>
    <row r="75" spans="1:4" x14ac:dyDescent="0.35">
      <c r="A75" t="s">
        <v>74</v>
      </c>
      <c r="B75">
        <v>13.55</v>
      </c>
      <c r="C75">
        <f t="shared" si="1"/>
        <v>-1.4760147601475962E-2</v>
      </c>
      <c r="D75" s="9" cm="1">
        <f t="array" ref="D75">INDEX('E(R) with CAPM'!$B$4:$B$249, ROWS('E(R) with CAPM'!B76:B$249))</f>
        <v>4.2286593951787146E-2</v>
      </c>
    </row>
    <row r="76" spans="1:4" x14ac:dyDescent="0.35">
      <c r="A76" t="s">
        <v>75</v>
      </c>
      <c r="B76">
        <v>13.75</v>
      </c>
      <c r="C76">
        <f t="shared" si="1"/>
        <v>0</v>
      </c>
      <c r="D76" s="9" cm="1">
        <f t="array" ref="D76">INDEX('E(R) with CAPM'!$B$4:$B$249, ROWS('E(R) with CAPM'!B77:B$249))</f>
        <v>6.6434521675604347E-2</v>
      </c>
    </row>
    <row r="77" spans="1:4" x14ac:dyDescent="0.35">
      <c r="A77" t="s">
        <v>76</v>
      </c>
      <c r="B77">
        <v>13.75</v>
      </c>
      <c r="C77">
        <f t="shared" si="1"/>
        <v>6.9090909090909036E-2</v>
      </c>
      <c r="D77" s="9" cm="1">
        <f t="array" ref="D77">INDEX('E(R) with CAPM'!$B$4:$B$249, ROWS('E(R) with CAPM'!B78:B$249))</f>
        <v>4.0848555214885618E-2</v>
      </c>
    </row>
    <row r="78" spans="1:4" x14ac:dyDescent="0.35">
      <c r="A78" t="s">
        <v>77</v>
      </c>
      <c r="B78">
        <v>12.8</v>
      </c>
      <c r="C78">
        <f t="shared" si="1"/>
        <v>7.4218750000000083E-2</v>
      </c>
      <c r="D78" s="9" cm="1">
        <f t="array" ref="D78">INDEX('E(R) with CAPM'!$B$4:$B$249, ROWS('E(R) with CAPM'!B79:B$249))</f>
        <v>9.4059230630518763E-3</v>
      </c>
    </row>
    <row r="79" spans="1:4" x14ac:dyDescent="0.35">
      <c r="A79" t="s">
        <v>78</v>
      </c>
      <c r="B79">
        <v>11.85</v>
      </c>
      <c r="C79">
        <f t="shared" si="1"/>
        <v>1.6877637130801627E-2</v>
      </c>
      <c r="D79" s="9" cm="1">
        <f t="array" ref="D79">INDEX('E(R) with CAPM'!$B$4:$B$249, ROWS('E(R) with CAPM'!B80:B$249))</f>
        <v>-7.3857306301882766E-3</v>
      </c>
    </row>
    <row r="80" spans="1:4" x14ac:dyDescent="0.35">
      <c r="A80" t="s">
        <v>79</v>
      </c>
      <c r="B80">
        <v>11.65</v>
      </c>
      <c r="C80">
        <f t="shared" si="1"/>
        <v>6.4377682403433473E-2</v>
      </c>
      <c r="D80" s="9" cm="1">
        <f t="array" ref="D80">INDEX('E(R) with CAPM'!$B$4:$B$249, ROWS('E(R) with CAPM'!B81:B$249))</f>
        <v>4.363231156717632E-2</v>
      </c>
    </row>
    <row r="81" spans="1:4" x14ac:dyDescent="0.35">
      <c r="A81" t="s">
        <v>80</v>
      </c>
      <c r="B81">
        <v>10.9</v>
      </c>
      <c r="C81">
        <f t="shared" si="1"/>
        <v>1.3761467889908289E-2</v>
      </c>
      <c r="D81" s="9" cm="1">
        <f t="array" ref="D81">INDEX('E(R) with CAPM'!$B$4:$B$249, ROWS('E(R) with CAPM'!B82:B$249))</f>
        <v>2.5211324674844299E-2</v>
      </c>
    </row>
    <row r="82" spans="1:4" x14ac:dyDescent="0.35">
      <c r="A82" t="s">
        <v>81</v>
      </c>
      <c r="B82">
        <v>10.75</v>
      </c>
      <c r="C82">
        <f t="shared" si="1"/>
        <v>-9.3023255813953157E-3</v>
      </c>
      <c r="D82" s="9" cm="1">
        <f t="array" ref="D82">INDEX('E(R) with CAPM'!$B$4:$B$249, ROWS('E(R) with CAPM'!B83:B$249))</f>
        <v>-2.0456087662364358E-4</v>
      </c>
    </row>
    <row r="83" spans="1:4" x14ac:dyDescent="0.35">
      <c r="A83" t="s">
        <v>82</v>
      </c>
      <c r="B83">
        <v>10.85</v>
      </c>
      <c r="C83">
        <f t="shared" si="1"/>
        <v>-9.2165898617511191E-3</v>
      </c>
      <c r="D83" s="9" cm="1">
        <f t="array" ref="D83">INDEX('E(R) with CAPM'!$B$4:$B$249, ROWS('E(R) with CAPM'!B84:B$249))</f>
        <v>-9.7126594114004053E-3</v>
      </c>
    </row>
    <row r="84" spans="1:4" x14ac:dyDescent="0.35">
      <c r="A84" t="s">
        <v>83</v>
      </c>
      <c r="B84">
        <v>10.95</v>
      </c>
      <c r="C84">
        <f t="shared" si="1"/>
        <v>-7.3059360730593673E-2</v>
      </c>
      <c r="D84" s="9" cm="1">
        <f t="array" ref="D84">INDEX('E(R) with CAPM'!$B$4:$B$249, ROWS('E(R) with CAPM'!B85:B$249))</f>
        <v>-5.6153516591115754E-2</v>
      </c>
    </row>
    <row r="85" spans="1:4" x14ac:dyDescent="0.35">
      <c r="A85" t="s">
        <v>84</v>
      </c>
      <c r="B85">
        <v>11.75</v>
      </c>
      <c r="C85">
        <f t="shared" si="1"/>
        <v>-2.1276595744680851E-2</v>
      </c>
      <c r="D85" s="9" cm="1">
        <f t="array" ref="D85">INDEX('E(R) with CAPM'!$B$4:$B$249, ROWS('E(R) with CAPM'!B86:B$249))</f>
        <v>1.1763121967526656E-2</v>
      </c>
    </row>
    <row r="86" spans="1:4" x14ac:dyDescent="0.35">
      <c r="A86" t="s">
        <v>85</v>
      </c>
      <c r="B86">
        <v>12</v>
      </c>
      <c r="C86">
        <f t="shared" si="1"/>
        <v>2.500000000000006E-2</v>
      </c>
      <c r="D86" s="9" cm="1">
        <f t="array" ref="D86">INDEX('E(R) with CAPM'!$B$4:$B$249, ROWS('E(R) with CAPM'!B87:B$249))</f>
        <v>9.2031149301926435E-3</v>
      </c>
    </row>
    <row r="87" spans="1:4" x14ac:dyDescent="0.35">
      <c r="A87" t="s">
        <v>86</v>
      </c>
      <c r="B87">
        <v>11.7</v>
      </c>
      <c r="C87">
        <f t="shared" si="1"/>
        <v>-1.7094017094017186E-2</v>
      </c>
      <c r="D87" s="9" cm="1">
        <f t="array" ref="D87">INDEX('E(R) with CAPM'!$B$4:$B$249, ROWS('E(R) with CAPM'!B88:B$249))</f>
        <v>-1.0292119075838506E-2</v>
      </c>
    </row>
    <row r="88" spans="1:4" x14ac:dyDescent="0.35">
      <c r="A88" t="s">
        <v>87</v>
      </c>
      <c r="B88">
        <v>11.9</v>
      </c>
      <c r="C88">
        <f t="shared" si="1"/>
        <v>8.4033613445377853E-3</v>
      </c>
      <c r="D88" s="9" cm="1">
        <f t="array" ref="D88">INDEX('E(R) with CAPM'!$B$4:$B$249, ROWS('E(R) with CAPM'!B89:B$249))</f>
        <v>2.1150293546601445E-2</v>
      </c>
    </row>
    <row r="89" spans="1:4" x14ac:dyDescent="0.35">
      <c r="A89" t="s">
        <v>88</v>
      </c>
      <c r="B89">
        <v>11.8</v>
      </c>
      <c r="C89">
        <f t="shared" si="1"/>
        <v>-1.6949152542372819E-2</v>
      </c>
      <c r="D89" s="9" cm="1">
        <f t="array" ref="D89">INDEX('E(R) with CAPM'!$B$4:$B$249, ROWS('E(R) with CAPM'!B90:B$249))</f>
        <v>-1.7465318080196197E-2</v>
      </c>
    </row>
    <row r="90" spans="1:4" x14ac:dyDescent="0.35">
      <c r="A90" t="s">
        <v>89</v>
      </c>
      <c r="B90">
        <v>12</v>
      </c>
      <c r="C90">
        <f t="shared" si="1"/>
        <v>8.3333333333333037E-3</v>
      </c>
      <c r="D90" s="9" cm="1">
        <f t="array" ref="D90">INDEX('E(R) with CAPM'!$B$4:$B$249, ROWS('E(R) with CAPM'!B91:B$249))</f>
        <v>-3.9278150088869102E-4</v>
      </c>
    </row>
    <row r="91" spans="1:4" x14ac:dyDescent="0.35">
      <c r="A91" t="s">
        <v>90</v>
      </c>
      <c r="B91">
        <v>11.9</v>
      </c>
      <c r="C91">
        <f t="shared" si="1"/>
        <v>4.2016806722689672E-3</v>
      </c>
      <c r="D91" s="9" cm="1">
        <f t="array" ref="D91">INDEX('E(R) with CAPM'!$B$4:$B$249, ROWS('E(R) with CAPM'!B92:B$249))</f>
        <v>1.2047692808537812E-2</v>
      </c>
    </row>
    <row r="92" spans="1:4" x14ac:dyDescent="0.35">
      <c r="A92" t="s">
        <v>91</v>
      </c>
      <c r="B92">
        <v>11.85</v>
      </c>
      <c r="C92">
        <f t="shared" si="1"/>
        <v>6.7510548523206662E-2</v>
      </c>
      <c r="D92" s="9" cm="1">
        <f t="array" ref="D92">INDEX('E(R) with CAPM'!$B$4:$B$249, ROWS('E(R) with CAPM'!B93:B$249))</f>
        <v>-5.9450069040457697E-3</v>
      </c>
    </row>
    <row r="93" spans="1:4" x14ac:dyDescent="0.35">
      <c r="A93" t="s">
        <v>92</v>
      </c>
      <c r="B93">
        <v>11.05</v>
      </c>
      <c r="C93">
        <f t="shared" si="1"/>
        <v>1.3574660633484194E-2</v>
      </c>
      <c r="D93" s="9" cm="1">
        <f t="array" ref="D93">INDEX('E(R) with CAPM'!$B$4:$B$249, ROWS('E(R) with CAPM'!B94:B$249))</f>
        <v>2.8398454714143238E-2</v>
      </c>
    </row>
    <row r="94" spans="1:4" x14ac:dyDescent="0.35">
      <c r="A94" t="s">
        <v>93</v>
      </c>
      <c r="B94">
        <v>10.9</v>
      </c>
      <c r="C94">
        <f t="shared" si="1"/>
        <v>-4.5871559633026545E-3</v>
      </c>
      <c r="D94" s="9" cm="1">
        <f t="array" ref="D94">INDEX('E(R) with CAPM'!$B$4:$B$249, ROWS('E(R) with CAPM'!B95:B$249))</f>
        <v>-2.9255385714541327E-2</v>
      </c>
    </row>
    <row r="95" spans="1:4" x14ac:dyDescent="0.35">
      <c r="A95" t="s">
        <v>94</v>
      </c>
      <c r="B95">
        <v>10.95</v>
      </c>
      <c r="C95">
        <f t="shared" si="1"/>
        <v>-2.2831050228310504E-2</v>
      </c>
      <c r="D95" s="9" cm="1">
        <f t="array" ref="D95">INDEX('E(R) with CAPM'!$B$4:$B$249, ROWS('E(R) with CAPM'!B96:B$249))</f>
        <v>-1.5882246770890954E-2</v>
      </c>
    </row>
    <row r="96" spans="1:4" x14ac:dyDescent="0.35">
      <c r="A96" t="s">
        <v>95</v>
      </c>
      <c r="B96">
        <v>11.2</v>
      </c>
      <c r="C96">
        <f t="shared" si="1"/>
        <v>-2.2321428571428572E-2</v>
      </c>
      <c r="D96" s="9" cm="1">
        <f t="array" ref="D96">INDEX('E(R) with CAPM'!$B$4:$B$249, ROWS('E(R) with CAPM'!B97:B$249))</f>
        <v>2.3162980322900699E-2</v>
      </c>
    </row>
    <row r="97" spans="1:4" x14ac:dyDescent="0.35">
      <c r="A97" t="s">
        <v>96</v>
      </c>
      <c r="B97">
        <v>11.45</v>
      </c>
      <c r="C97">
        <f t="shared" si="1"/>
        <v>-4.8034934497816657E-2</v>
      </c>
      <c r="D97" s="9" cm="1">
        <f t="array" ref="D97">INDEX('E(R) with CAPM'!$B$4:$B$249, ROWS('E(R) with CAPM'!B98:B$249))</f>
        <v>-3.9415138163455522E-2</v>
      </c>
    </row>
    <row r="98" spans="1:4" x14ac:dyDescent="0.35">
      <c r="A98" t="s">
        <v>97</v>
      </c>
      <c r="B98">
        <v>12</v>
      </c>
      <c r="C98">
        <f t="shared" si="1"/>
        <v>2.9166666666666636E-2</v>
      </c>
      <c r="D98" s="9" cm="1">
        <f t="array" ref="D98">INDEX('E(R) with CAPM'!$B$4:$B$249, ROWS('E(R) with CAPM'!B99:B$249))</f>
        <v>1.0771578264339422E-2</v>
      </c>
    </row>
    <row r="99" spans="1:4" x14ac:dyDescent="0.35">
      <c r="A99" t="s">
        <v>98</v>
      </c>
      <c r="B99">
        <v>11.65</v>
      </c>
      <c r="C99">
        <f t="shared" si="1"/>
        <v>0</v>
      </c>
      <c r="D99" s="9" cm="1">
        <f t="array" ref="D99">INDEX('E(R) with CAPM'!$B$4:$B$249, ROWS('E(R) with CAPM'!B100:B$249))</f>
        <v>2.0345566503821744E-2</v>
      </c>
    </row>
    <row r="100" spans="1:4" x14ac:dyDescent="0.35">
      <c r="A100" t="s">
        <v>99</v>
      </c>
      <c r="B100">
        <v>11.65</v>
      </c>
      <c r="C100">
        <f t="shared" si="1"/>
        <v>-3.0042918454935591E-2</v>
      </c>
      <c r="D100" s="9" cm="1">
        <f t="array" ref="D100">INDEX('E(R) with CAPM'!$B$4:$B$249, ROWS('E(R) with CAPM'!B101:B$249))</f>
        <v>1.0133964486068344E-2</v>
      </c>
    </row>
    <row r="101" spans="1:4" x14ac:dyDescent="0.35">
      <c r="A101" t="s">
        <v>100</v>
      </c>
      <c r="B101">
        <v>12</v>
      </c>
      <c r="C101">
        <f t="shared" si="1"/>
        <v>-8.3333333333333037E-3</v>
      </c>
      <c r="D101" s="9" cm="1">
        <f t="array" ref="D101">INDEX('E(R) with CAPM'!$B$4:$B$249, ROWS('E(R) with CAPM'!B102:B$249))</f>
        <v>-1.2220514683256493E-2</v>
      </c>
    </row>
    <row r="102" spans="1:4" x14ac:dyDescent="0.35">
      <c r="A102" t="s">
        <v>101</v>
      </c>
      <c r="B102">
        <v>12.1</v>
      </c>
      <c r="C102">
        <f t="shared" si="1"/>
        <v>6.6115702479338762E-2</v>
      </c>
      <c r="D102" s="9" cm="1">
        <f t="array" ref="D102">INDEX('E(R) with CAPM'!$B$4:$B$249, ROWS('E(R) with CAPM'!B103:B$249))</f>
        <v>1.0917929480409413E-2</v>
      </c>
    </row>
    <row r="103" spans="1:4" x14ac:dyDescent="0.35">
      <c r="A103" t="s">
        <v>102</v>
      </c>
      <c r="B103">
        <v>11.3</v>
      </c>
      <c r="C103">
        <f t="shared" si="1"/>
        <v>0</v>
      </c>
      <c r="D103" s="9" cm="1">
        <f t="array" ref="D103">INDEX('E(R) with CAPM'!$B$4:$B$249, ROWS('E(R) with CAPM'!B104:B$249))</f>
        <v>-5.450232789482411E-3</v>
      </c>
    </row>
    <row r="104" spans="1:4" x14ac:dyDescent="0.35">
      <c r="A104" t="s">
        <v>103</v>
      </c>
      <c r="B104">
        <v>11.3</v>
      </c>
      <c r="C104">
        <f t="shared" si="1"/>
        <v>3.9823008849557612E-2</v>
      </c>
      <c r="D104" s="9" cm="1">
        <f t="array" ref="D104">INDEX('E(R) with CAPM'!$B$4:$B$249, ROWS('E(R) with CAPM'!B105:B$249))</f>
        <v>2.1464755885483033E-2</v>
      </c>
    </row>
    <row r="105" spans="1:4" x14ac:dyDescent="0.35">
      <c r="A105" t="s">
        <v>104</v>
      </c>
      <c r="B105">
        <v>10.85</v>
      </c>
      <c r="C105">
        <f t="shared" si="1"/>
        <v>-1.3824884792626762E-2</v>
      </c>
      <c r="D105" s="9" cm="1">
        <f t="array" ref="D105">INDEX('E(R) with CAPM'!$B$4:$B$249, ROWS('E(R) with CAPM'!B106:B$249))</f>
        <v>-3.4046865067924813E-3</v>
      </c>
    </row>
    <row r="106" spans="1:4" x14ac:dyDescent="0.35">
      <c r="A106" t="s">
        <v>105</v>
      </c>
      <c r="B106">
        <v>11</v>
      </c>
      <c r="C106">
        <f t="shared" si="1"/>
        <v>9.0909090909090592E-3</v>
      </c>
      <c r="D106" s="9" cm="1">
        <f t="array" ref="D106">INDEX('E(R) with CAPM'!$B$4:$B$249, ROWS('E(R) with CAPM'!B107:B$249))</f>
        <v>-2.4255620423320232E-2</v>
      </c>
    </row>
    <row r="107" spans="1:4" x14ac:dyDescent="0.35">
      <c r="A107" t="s">
        <v>106</v>
      </c>
      <c r="B107">
        <v>10.9</v>
      </c>
      <c r="C107">
        <f t="shared" si="1"/>
        <v>-7.339449541284393E-2</v>
      </c>
      <c r="D107" s="9" cm="1">
        <f t="array" ref="D107">INDEX('E(R) with CAPM'!$B$4:$B$249, ROWS('E(R) with CAPM'!B108:B$249))</f>
        <v>-1.7070226325420157E-2</v>
      </c>
    </row>
    <row r="108" spans="1:4" x14ac:dyDescent="0.35">
      <c r="A108" t="s">
        <v>107</v>
      </c>
      <c r="B108">
        <v>11.7</v>
      </c>
      <c r="C108">
        <f t="shared" si="1"/>
        <v>6.8376068376068286E-2</v>
      </c>
      <c r="D108" s="9" cm="1">
        <f t="array" ref="D108">INDEX('E(R) with CAPM'!$B$4:$B$249, ROWS('E(R) with CAPM'!B109:B$249))</f>
        <v>4.2168429698880475E-2</v>
      </c>
    </row>
    <row r="109" spans="1:4" x14ac:dyDescent="0.35">
      <c r="A109" t="s">
        <v>108</v>
      </c>
      <c r="B109">
        <v>10.9</v>
      </c>
      <c r="C109">
        <f t="shared" si="1"/>
        <v>-9.1743119266054721E-3</v>
      </c>
      <c r="D109" s="9" cm="1">
        <f t="array" ref="D109">INDEX('E(R) with CAPM'!$B$4:$B$249, ROWS('E(R) with CAPM'!B110:B$249))</f>
        <v>1.0025934546522394E-2</v>
      </c>
    </row>
    <row r="110" spans="1:4" x14ac:dyDescent="0.35">
      <c r="A110" t="s">
        <v>109</v>
      </c>
      <c r="B110">
        <v>11</v>
      </c>
      <c r="C110">
        <f t="shared" si="1"/>
        <v>4.5454545454545456E-2</v>
      </c>
      <c r="D110" s="9" cm="1">
        <f t="array" ref="D110">INDEX('E(R) with CAPM'!$B$4:$B$249, ROWS('E(R) with CAPM'!B111:B$249))</f>
        <v>-1.2120721860484695E-2</v>
      </c>
    </row>
    <row r="111" spans="1:4" x14ac:dyDescent="0.35">
      <c r="A111" t="s">
        <v>110</v>
      </c>
      <c r="B111">
        <v>10.5</v>
      </c>
      <c r="C111">
        <f t="shared" si="1"/>
        <v>-7.6190476190476253E-2</v>
      </c>
      <c r="D111" s="9" cm="1">
        <f t="array" ref="D111">INDEX('E(R) with CAPM'!$B$4:$B$249, ROWS('E(R) with CAPM'!B112:B$249))</f>
        <v>-2.8819275823035905E-2</v>
      </c>
    </row>
    <row r="112" spans="1:4" x14ac:dyDescent="0.35">
      <c r="A112" t="s">
        <v>111</v>
      </c>
      <c r="B112">
        <v>11.3</v>
      </c>
      <c r="C112">
        <f t="shared" si="1"/>
        <v>7.0796460176991205E-2</v>
      </c>
      <c r="D112" s="9" cm="1">
        <f t="array" ref="D112">INDEX('E(R) with CAPM'!$B$4:$B$249, ROWS('E(R) with CAPM'!B113:B$249))</f>
        <v>5.5270736715207422E-2</v>
      </c>
    </row>
    <row r="113" spans="1:4" x14ac:dyDescent="0.35">
      <c r="A113" t="s">
        <v>112</v>
      </c>
      <c r="B113">
        <v>10.5</v>
      </c>
      <c r="C113">
        <f t="shared" si="1"/>
        <v>0</v>
      </c>
      <c r="D113" s="9" cm="1">
        <f t="array" ref="D113">INDEX('E(R) with CAPM'!$B$4:$B$249, ROWS('E(R) with CAPM'!B114:B$249))</f>
        <v>1.7629991898547925E-2</v>
      </c>
    </row>
    <row r="114" spans="1:4" x14ac:dyDescent="0.35">
      <c r="A114" t="s">
        <v>113</v>
      </c>
      <c r="B114">
        <v>10.5</v>
      </c>
      <c r="C114">
        <f t="shared" si="1"/>
        <v>-1.428571428571432E-2</v>
      </c>
      <c r="D114" s="9" cm="1">
        <f t="array" ref="D114">INDEX('E(R) with CAPM'!$B$4:$B$249, ROWS('E(R) with CAPM'!B115:B$249))</f>
        <v>3.6205167580773863E-2</v>
      </c>
    </row>
    <row r="115" spans="1:4" x14ac:dyDescent="0.35">
      <c r="A115" t="s">
        <v>114</v>
      </c>
      <c r="B115">
        <v>10.65</v>
      </c>
      <c r="C115">
        <f t="shared" si="1"/>
        <v>7.0422535211267609E-2</v>
      </c>
      <c r="D115" s="9" cm="1">
        <f t="array" ref="D115">INDEX('E(R) with CAPM'!$B$4:$B$249, ROWS('E(R) with CAPM'!B116:B$249))</f>
        <v>1.1601858111465227E-2</v>
      </c>
    </row>
    <row r="116" spans="1:4" x14ac:dyDescent="0.35">
      <c r="A116" t="s">
        <v>115</v>
      </c>
      <c r="B116">
        <v>9.9</v>
      </c>
      <c r="C116">
        <f t="shared" si="1"/>
        <v>-1.0101010101010065E-2</v>
      </c>
      <c r="D116" s="9" cm="1">
        <f t="array" ref="D116">INDEX('E(R) with CAPM'!$B$4:$B$249, ROWS('E(R) with CAPM'!B117:B$249))</f>
        <v>-8.1526593008295744E-3</v>
      </c>
    </row>
    <row r="117" spans="1:4" x14ac:dyDescent="0.35">
      <c r="A117" t="s">
        <v>116</v>
      </c>
      <c r="B117">
        <v>10</v>
      </c>
      <c r="C117">
        <f t="shared" si="1"/>
        <v>0</v>
      </c>
      <c r="D117" s="9" cm="1">
        <f t="array" ref="D117">INDEX('E(R) with CAPM'!$B$4:$B$249, ROWS('E(R) with CAPM'!B118:B$249))</f>
        <v>2.752051529117213E-2</v>
      </c>
    </row>
    <row r="118" spans="1:4" x14ac:dyDescent="0.35">
      <c r="A118" t="s">
        <v>117</v>
      </c>
      <c r="B118">
        <v>10</v>
      </c>
      <c r="C118">
        <f t="shared" si="1"/>
        <v>9.4999999999999932E-2</v>
      </c>
      <c r="D118" s="9" cm="1">
        <f t="array" ref="D118">INDEX('E(R) with CAPM'!$B$4:$B$249, ROWS('E(R) with CAPM'!B119:B$249))</f>
        <v>1.5312948683700358E-2</v>
      </c>
    </row>
    <row r="119" spans="1:4" x14ac:dyDescent="0.35">
      <c r="A119" t="s">
        <v>118</v>
      </c>
      <c r="B119">
        <v>9.0500000000000007</v>
      </c>
      <c r="C119">
        <f t="shared" si="1"/>
        <v>0</v>
      </c>
      <c r="D119" s="9" cm="1">
        <f t="array" ref="D119">INDEX('E(R) with CAPM'!$B$4:$B$249, ROWS('E(R) with CAPM'!B120:B$249))</f>
        <v>-3.1424292941680206E-2</v>
      </c>
    </row>
    <row r="120" spans="1:4" x14ac:dyDescent="0.35">
      <c r="A120" t="s">
        <v>119</v>
      </c>
      <c r="B120">
        <v>9.0500000000000007</v>
      </c>
      <c r="C120">
        <f t="shared" si="1"/>
        <v>1.6574585635359153E-2</v>
      </c>
      <c r="D120" s="9" cm="1">
        <f t="array" ref="D120">INDEX('E(R) with CAPM'!$B$4:$B$249, ROWS('E(R) with CAPM'!B121:B$249))</f>
        <v>2.0853028327926199E-2</v>
      </c>
    </row>
    <row r="121" spans="1:4" x14ac:dyDescent="0.35">
      <c r="A121" t="s">
        <v>120</v>
      </c>
      <c r="B121">
        <v>8.9</v>
      </c>
      <c r="C121">
        <f t="shared" si="1"/>
        <v>-1.1235955056179735E-2</v>
      </c>
      <c r="D121" s="9" cm="1">
        <f t="array" ref="D121">INDEX('E(R) with CAPM'!$B$4:$B$249, ROWS('E(R) with CAPM'!B122:B$249))</f>
        <v>2.4045734932443406E-2</v>
      </c>
    </row>
    <row r="122" spans="1:4" x14ac:dyDescent="0.35">
      <c r="A122" t="s">
        <v>121</v>
      </c>
      <c r="B122">
        <v>9</v>
      </c>
      <c r="C122">
        <f t="shared" si="1"/>
        <v>3.3333333333333409E-2</v>
      </c>
      <c r="D122" s="9" cm="1">
        <f t="array" ref="D122">INDEX('E(R) with CAPM'!$B$4:$B$249, ROWS('E(R) with CAPM'!B123:B$249))</f>
        <v>1.1243662503426604E-2</v>
      </c>
    </row>
    <row r="123" spans="1:4" x14ac:dyDescent="0.35">
      <c r="A123" t="s">
        <v>122</v>
      </c>
      <c r="B123">
        <v>8.6999999999999993</v>
      </c>
      <c r="C123">
        <f t="shared" si="1"/>
        <v>8.6206896551724047E-2</v>
      </c>
      <c r="D123" s="9" cm="1">
        <f t="array" ref="D123">INDEX('E(R) with CAPM'!$B$4:$B$249, ROWS('E(R) with CAPM'!B124:B$249))</f>
        <v>-7.0262268298661341E-3</v>
      </c>
    </row>
    <row r="124" spans="1:4" x14ac:dyDescent="0.35">
      <c r="A124" t="s">
        <v>123</v>
      </c>
      <c r="B124">
        <v>7.95</v>
      </c>
      <c r="C124">
        <f t="shared" si="1"/>
        <v>1.8867924528301931E-2</v>
      </c>
      <c r="D124" s="9" cm="1">
        <f t="array" ref="D124">INDEX('E(R) with CAPM'!$B$4:$B$249, ROWS('E(R) with CAPM'!B125:B$249))</f>
        <v>8.2629928422702052E-3</v>
      </c>
    </row>
    <row r="125" spans="1:4" x14ac:dyDescent="0.35">
      <c r="A125" t="s">
        <v>124</v>
      </c>
      <c r="B125">
        <v>7.8</v>
      </c>
      <c r="C125">
        <f t="shared" si="1"/>
        <v>1.2820512820512775E-2</v>
      </c>
      <c r="D125" s="9" cm="1">
        <f t="array" ref="D125">INDEX('E(R) with CAPM'!$B$4:$B$249, ROWS('E(R) with CAPM'!B126:B$249))</f>
        <v>-7.66702829526351E-3</v>
      </c>
    </row>
    <row r="126" spans="1:4" x14ac:dyDescent="0.35">
      <c r="A126" t="s">
        <v>125</v>
      </c>
      <c r="B126">
        <v>7.7</v>
      </c>
      <c r="C126">
        <f t="shared" si="1"/>
        <v>1.9480519480519525E-2</v>
      </c>
      <c r="D126" s="9" cm="1">
        <f t="array" ref="D126">INDEX('E(R) with CAPM'!$B$4:$B$249, ROWS('E(R) with CAPM'!B127:B$249))</f>
        <v>3.3504502023972815E-2</v>
      </c>
    </row>
    <row r="127" spans="1:4" x14ac:dyDescent="0.35">
      <c r="A127" t="s">
        <v>126</v>
      </c>
      <c r="B127">
        <v>7.55</v>
      </c>
      <c r="C127">
        <f t="shared" si="1"/>
        <v>-6.6225165562913673E-3</v>
      </c>
      <c r="D127" s="9" cm="1">
        <f t="array" ref="D127">INDEX('E(R) with CAPM'!$B$4:$B$249, ROWS('E(R) with CAPM'!B128:B$249))</f>
        <v>2.0261027855597198E-2</v>
      </c>
    </row>
    <row r="128" spans="1:4" x14ac:dyDescent="0.35">
      <c r="A128" t="s">
        <v>127</v>
      </c>
      <c r="B128">
        <v>7.6</v>
      </c>
      <c r="C128">
        <f t="shared" si="1"/>
        <v>-1.9736842105263205E-2</v>
      </c>
      <c r="D128" s="9" cm="1">
        <f t="array" ref="D128">INDEX('E(R) with CAPM'!$B$4:$B$249, ROWS('E(R) with CAPM'!B129:B$249))</f>
        <v>2.0723122155242767E-2</v>
      </c>
    </row>
    <row r="129" spans="1:4" x14ac:dyDescent="0.35">
      <c r="A129" t="s">
        <v>128</v>
      </c>
      <c r="B129">
        <v>7.75</v>
      </c>
      <c r="C129">
        <f t="shared" si="1"/>
        <v>-6.4516129032257839E-3</v>
      </c>
      <c r="D129" s="9" cm="1">
        <f t="array" ref="D129">INDEX('E(R) with CAPM'!$B$4:$B$249, ROWS('E(R) with CAPM'!B130:B$249))</f>
        <v>1.4604009351097312E-2</v>
      </c>
    </row>
    <row r="130" spans="1:4" x14ac:dyDescent="0.35">
      <c r="A130" t="s">
        <v>129</v>
      </c>
      <c r="B130">
        <v>7.8</v>
      </c>
      <c r="C130">
        <f t="shared" si="1"/>
        <v>-3.2051282051282166E-2</v>
      </c>
      <c r="D130" s="9" cm="1">
        <f t="array" ref="D130">INDEX('E(R) with CAPM'!$B$4:$B$249, ROWS('E(R) with CAPM'!B131:B$249))</f>
        <v>-3.6270519833254675E-2</v>
      </c>
    </row>
    <row r="131" spans="1:4" x14ac:dyDescent="0.35">
      <c r="A131" t="s">
        <v>130</v>
      </c>
      <c r="B131">
        <v>8.0500000000000007</v>
      </c>
      <c r="C131">
        <f t="shared" ref="C131:C194" si="2">(B131-B132)/B131</f>
        <v>-6.2111801242234694E-3</v>
      </c>
      <c r="D131" s="9" cm="1">
        <f t="array" ref="D131">INDEX('E(R) with CAPM'!$B$4:$B$249, ROWS('E(R) with CAPM'!B132:B$249))</f>
        <v>-3.4048829402305255E-3</v>
      </c>
    </row>
    <row r="132" spans="1:4" x14ac:dyDescent="0.35">
      <c r="A132" t="s">
        <v>131</v>
      </c>
      <c r="B132">
        <v>8.1</v>
      </c>
      <c r="C132">
        <f t="shared" si="2"/>
        <v>6.1728395061727082E-3</v>
      </c>
      <c r="D132" s="9" cm="1">
        <f t="array" ref="D132">INDEX('E(R) with CAPM'!$B$4:$B$249, ROWS('E(R) with CAPM'!B133:B$249))</f>
        <v>1.4698879402212031E-2</v>
      </c>
    </row>
    <row r="133" spans="1:4" x14ac:dyDescent="0.35">
      <c r="A133" t="s">
        <v>132</v>
      </c>
      <c r="B133">
        <v>8.0500000000000007</v>
      </c>
      <c r="C133">
        <f t="shared" si="2"/>
        <v>-1.8633540372670631E-2</v>
      </c>
      <c r="D133" s="9" cm="1">
        <f t="array" ref="D133">INDEX('E(R) with CAPM'!$B$4:$B$249, ROWS('E(R) with CAPM'!B134:B$249))</f>
        <v>7.0880134105539526E-3</v>
      </c>
    </row>
    <row r="134" spans="1:4" x14ac:dyDescent="0.35">
      <c r="A134" t="s">
        <v>133</v>
      </c>
      <c r="B134">
        <v>8.1999999999999993</v>
      </c>
      <c r="C134">
        <f t="shared" si="2"/>
        <v>-1.2195121951219686E-2</v>
      </c>
      <c r="D134" s="9" cm="1">
        <f t="array" ref="D134">INDEX('E(R) with CAPM'!$B$4:$B$249, ROWS('E(R) with CAPM'!B135:B$249))</f>
        <v>-1.3608339450932224E-2</v>
      </c>
    </row>
    <row r="135" spans="1:4" x14ac:dyDescent="0.35">
      <c r="A135" t="s">
        <v>134</v>
      </c>
      <c r="B135">
        <v>8.3000000000000007</v>
      </c>
      <c r="C135">
        <f t="shared" si="2"/>
        <v>-6.0240963855420398E-3</v>
      </c>
      <c r="D135" s="9" cm="1">
        <f t="array" ref="D135">INDEX('E(R) with CAPM'!$B$4:$B$249, ROWS('E(R) with CAPM'!B136:B$249))</f>
        <v>-8.1872757047402982E-3</v>
      </c>
    </row>
    <row r="136" spans="1:4" x14ac:dyDescent="0.35">
      <c r="A136" t="s">
        <v>135</v>
      </c>
      <c r="B136">
        <v>8.35</v>
      </c>
      <c r="C136">
        <f t="shared" si="2"/>
        <v>1.1976047904191574E-2</v>
      </c>
      <c r="D136" s="9" cm="1">
        <f t="array" ref="D136">INDEX('E(R) with CAPM'!$B$4:$B$249, ROWS('E(R) with CAPM'!B137:B$249))</f>
        <v>1.8852745574017112E-2</v>
      </c>
    </row>
    <row r="137" spans="1:4" x14ac:dyDescent="0.35">
      <c r="A137" t="s">
        <v>136</v>
      </c>
      <c r="B137">
        <v>8.25</v>
      </c>
      <c r="C137">
        <f t="shared" si="2"/>
        <v>4.8484848484848526E-2</v>
      </c>
      <c r="D137" s="9" cm="1">
        <f t="array" ref="D137">INDEX('E(R) with CAPM'!$B$4:$B$249, ROWS('E(R) with CAPM'!B138:B$249))</f>
        <v>5.7901517673632642E-2</v>
      </c>
    </row>
    <row r="138" spans="1:4" x14ac:dyDescent="0.35">
      <c r="A138" t="s">
        <v>137</v>
      </c>
      <c r="B138">
        <v>7.85</v>
      </c>
      <c r="C138">
        <f t="shared" si="2"/>
        <v>-6.3694267515924472E-3</v>
      </c>
      <c r="D138" s="9" cm="1">
        <f t="array" ref="D138">INDEX('E(R) with CAPM'!$B$4:$B$249, ROWS('E(R) with CAPM'!B139:B$249))</f>
        <v>1.2062762324160701E-2</v>
      </c>
    </row>
    <row r="139" spans="1:4" x14ac:dyDescent="0.35">
      <c r="A139" t="s">
        <v>138</v>
      </c>
      <c r="B139">
        <v>7.9</v>
      </c>
      <c r="C139">
        <f t="shared" si="2"/>
        <v>-4.4303797468354382E-2</v>
      </c>
      <c r="D139" s="9" cm="1">
        <f t="array" ref="D139">INDEX('E(R) with CAPM'!$B$4:$B$249, ROWS('E(R) with CAPM'!B140:B$249))</f>
        <v>-1.2870160253712567E-2</v>
      </c>
    </row>
    <row r="140" spans="1:4" x14ac:dyDescent="0.35">
      <c r="A140" t="s">
        <v>139</v>
      </c>
      <c r="B140">
        <v>8.25</v>
      </c>
      <c r="C140">
        <f t="shared" si="2"/>
        <v>-6.0606060606061465E-3</v>
      </c>
      <c r="D140" s="9" cm="1">
        <f t="array" ref="D140">INDEX('E(R) with CAPM'!$B$4:$B$249, ROWS('E(R) with CAPM'!B141:B$249))</f>
        <v>2.1463184168847411E-3</v>
      </c>
    </row>
    <row r="141" spans="1:4" x14ac:dyDescent="0.35">
      <c r="A141" t="s">
        <v>140</v>
      </c>
      <c r="B141">
        <v>8.3000000000000007</v>
      </c>
      <c r="C141">
        <f t="shared" si="2"/>
        <v>-6.0240963855420398E-3</v>
      </c>
      <c r="D141" s="9" cm="1">
        <f t="array" ref="D141">INDEX('E(R) with CAPM'!$B$4:$B$249, ROWS('E(R) with CAPM'!B142:B$249))</f>
        <v>2.3114988770724133E-3</v>
      </c>
    </row>
    <row r="142" spans="1:4" x14ac:dyDescent="0.35">
      <c r="A142" t="s">
        <v>141</v>
      </c>
      <c r="B142">
        <v>8.35</v>
      </c>
      <c r="C142">
        <f t="shared" si="2"/>
        <v>-1.796407185628747E-2</v>
      </c>
      <c r="D142" s="9" cm="1">
        <f t="array" ref="D142">INDEX('E(R) with CAPM'!$B$4:$B$249, ROWS('E(R) with CAPM'!B143:B$249))</f>
        <v>2.4873953464834984E-2</v>
      </c>
    </row>
    <row r="143" spans="1:4" x14ac:dyDescent="0.35">
      <c r="A143" t="s">
        <v>142</v>
      </c>
      <c r="B143">
        <v>8.5</v>
      </c>
      <c r="C143">
        <f t="shared" si="2"/>
        <v>-2.9411764705882353E-2</v>
      </c>
      <c r="D143" s="9" cm="1">
        <f t="array" ref="D143">INDEX('E(R) with CAPM'!$B$4:$B$249, ROWS('E(R) with CAPM'!B144:B$249))</f>
        <v>4.7637830580662078E-3</v>
      </c>
    </row>
    <row r="144" spans="1:4" x14ac:dyDescent="0.35">
      <c r="A144" t="s">
        <v>143</v>
      </c>
      <c r="B144">
        <v>8.75</v>
      </c>
      <c r="C144">
        <f t="shared" si="2"/>
        <v>9.71428571428571E-2</v>
      </c>
      <c r="D144" s="9" cm="1">
        <f t="array" ref="D144">INDEX('E(R) with CAPM'!$B$4:$B$249, ROWS('E(R) with CAPM'!B145:B$249))</f>
        <v>7.4529250585094776E-4</v>
      </c>
    </row>
    <row r="145" spans="1:4" x14ac:dyDescent="0.35">
      <c r="A145" t="s">
        <v>144</v>
      </c>
      <c r="B145">
        <v>7.9</v>
      </c>
      <c r="C145">
        <f t="shared" si="2"/>
        <v>0</v>
      </c>
      <c r="D145" s="9" cm="1">
        <f t="array" ref="D145">INDEX('E(R) with CAPM'!$B$4:$B$249, ROWS('E(R) with CAPM'!B146:B$249))</f>
        <v>5.5087114828709496E-2</v>
      </c>
    </row>
    <row r="146" spans="1:4" x14ac:dyDescent="0.35">
      <c r="A146" t="s">
        <v>145</v>
      </c>
      <c r="B146">
        <v>7.9</v>
      </c>
      <c r="C146">
        <f t="shared" si="2"/>
        <v>6.3291139240507222E-3</v>
      </c>
      <c r="D146" s="9" cm="1">
        <f t="array" ref="D146">INDEX('E(R) with CAPM'!$B$4:$B$249, ROWS('E(R) with CAPM'!B147:B$249))</f>
        <v>2.1556138154585288E-2</v>
      </c>
    </row>
    <row r="147" spans="1:4" x14ac:dyDescent="0.35">
      <c r="A147" t="s">
        <v>146</v>
      </c>
      <c r="B147">
        <v>7.85</v>
      </c>
      <c r="C147">
        <f t="shared" si="2"/>
        <v>3.8216560509554118E-2</v>
      </c>
      <c r="D147" s="9" cm="1">
        <f t="array" ref="D147">INDEX('E(R) with CAPM'!$B$4:$B$249, ROWS('E(R) with CAPM'!B148:B$249))</f>
        <v>5.1533883604139005E-2</v>
      </c>
    </row>
    <row r="148" spans="1:4" x14ac:dyDescent="0.35">
      <c r="A148" t="s">
        <v>147</v>
      </c>
      <c r="B148">
        <v>7.55</v>
      </c>
      <c r="C148">
        <f t="shared" si="2"/>
        <v>-1.9867549668874218E-2</v>
      </c>
      <c r="D148" s="9" cm="1">
        <f t="array" ref="D148">INDEX('E(R) with CAPM'!$B$4:$B$249, ROWS('E(R) with CAPM'!B149:B$249))</f>
        <v>-3.1279582372418027E-5</v>
      </c>
    </row>
    <row r="149" spans="1:4" x14ac:dyDescent="0.35">
      <c r="A149" t="s">
        <v>148</v>
      </c>
      <c r="B149">
        <v>7.7</v>
      </c>
      <c r="C149">
        <f t="shared" si="2"/>
        <v>6.4935064935064705E-3</v>
      </c>
      <c r="D149" s="9" cm="1">
        <f t="array" ref="D149">INDEX('E(R) with CAPM'!$B$4:$B$249, ROWS('E(R) with CAPM'!B150:B$249))</f>
        <v>-1.0561933169504279E-2</v>
      </c>
    </row>
    <row r="150" spans="1:4" x14ac:dyDescent="0.35">
      <c r="A150" t="s">
        <v>149</v>
      </c>
      <c r="B150">
        <v>7.65</v>
      </c>
      <c r="C150">
        <f t="shared" si="2"/>
        <v>6.5359477124183937E-3</v>
      </c>
      <c r="D150" s="9" cm="1">
        <f t="array" ref="D150">INDEX('E(R) with CAPM'!$B$4:$B$249, ROWS('E(R) with CAPM'!B151:B$249))</f>
        <v>-1.3319056436765632E-2</v>
      </c>
    </row>
    <row r="151" spans="1:4" x14ac:dyDescent="0.35">
      <c r="A151" t="s">
        <v>150</v>
      </c>
      <c r="B151">
        <v>7.6</v>
      </c>
      <c r="C151">
        <f t="shared" si="2"/>
        <v>3.2894736842105261E-2</v>
      </c>
      <c r="D151" s="9" cm="1">
        <f t="array" ref="D151">INDEX('E(R) with CAPM'!$B$4:$B$249, ROWS('E(R) with CAPM'!B152:B$249))</f>
        <v>-1.3004613885906607E-3</v>
      </c>
    </row>
    <row r="152" spans="1:4" x14ac:dyDescent="0.35">
      <c r="A152" t="s">
        <v>151</v>
      </c>
      <c r="B152">
        <v>7.35</v>
      </c>
      <c r="C152">
        <f t="shared" si="2"/>
        <v>1.3605442176870701E-2</v>
      </c>
      <c r="D152" s="9" cm="1">
        <f t="array" ref="D152">INDEX('E(R) with CAPM'!$B$4:$B$249, ROWS('E(R) with CAPM'!B153:B$249))</f>
        <v>8.9181121818613148E-3</v>
      </c>
    </row>
    <row r="153" spans="1:4" x14ac:dyDescent="0.35">
      <c r="A153" t="s">
        <v>152</v>
      </c>
      <c r="B153">
        <v>7.25</v>
      </c>
      <c r="C153">
        <f t="shared" si="2"/>
        <v>-1.3793103448275813E-2</v>
      </c>
      <c r="D153" s="9" cm="1">
        <f t="array" ref="D153">INDEX('E(R) with CAPM'!$B$4:$B$249, ROWS('E(R) with CAPM'!B154:B$249))</f>
        <v>3.4348035605610339E-2</v>
      </c>
    </row>
    <row r="154" spans="1:4" x14ac:dyDescent="0.35">
      <c r="A154" t="s">
        <v>153</v>
      </c>
      <c r="B154">
        <v>7.35</v>
      </c>
      <c r="C154">
        <f t="shared" si="2"/>
        <v>0</v>
      </c>
      <c r="D154" s="9" cm="1">
        <f t="array" ref="D154">INDEX('E(R) with CAPM'!$B$4:$B$249, ROWS('E(R) with CAPM'!B155:B$249))</f>
        <v>9.902850232069195E-3</v>
      </c>
    </row>
    <row r="155" spans="1:4" x14ac:dyDescent="0.35">
      <c r="A155" t="s">
        <v>154</v>
      </c>
      <c r="B155">
        <v>7.35</v>
      </c>
      <c r="C155">
        <f t="shared" si="2"/>
        <v>-6.802721088435471E-3</v>
      </c>
      <c r="D155" s="9" cm="1">
        <f t="array" ref="D155">INDEX('E(R) with CAPM'!$B$4:$B$249, ROWS('E(R) with CAPM'!B156:B$249))</f>
        <v>6.9979992675287973E-3</v>
      </c>
    </row>
    <row r="156" spans="1:4" x14ac:dyDescent="0.35">
      <c r="A156" t="s">
        <v>155</v>
      </c>
      <c r="B156">
        <v>7.4</v>
      </c>
      <c r="C156">
        <f t="shared" si="2"/>
        <v>-6.7567567567567328E-3</v>
      </c>
      <c r="D156" s="9" cm="1">
        <f t="array" ref="D156">INDEX('E(R) with CAPM'!$B$4:$B$249, ROWS('E(R) with CAPM'!B157:B$249))</f>
        <v>1.3689500963721403E-2</v>
      </c>
    </row>
    <row r="157" spans="1:4" x14ac:dyDescent="0.35">
      <c r="A157" t="s">
        <v>156</v>
      </c>
      <c r="B157">
        <v>7.45</v>
      </c>
      <c r="C157">
        <f t="shared" si="2"/>
        <v>-6.7114093959731299E-3</v>
      </c>
      <c r="D157" s="9" cm="1">
        <f t="array" ref="D157">INDEX('E(R) with CAPM'!$B$4:$B$249, ROWS('E(R) with CAPM'!B158:B$249))</f>
        <v>-2.4386789129148632E-2</v>
      </c>
    </row>
    <row r="158" spans="1:4" x14ac:dyDescent="0.35">
      <c r="A158" t="s">
        <v>157</v>
      </c>
      <c r="B158">
        <v>7.5</v>
      </c>
      <c r="C158">
        <f t="shared" si="2"/>
        <v>1.3333333333333286E-2</v>
      </c>
      <c r="D158" s="9" cm="1">
        <f t="array" ref="D158">INDEX('E(R) with CAPM'!$B$4:$B$249, ROWS('E(R) with CAPM'!B159:B$249))</f>
        <v>1.1669587885065804E-4</v>
      </c>
    </row>
    <row r="159" spans="1:4" x14ac:dyDescent="0.35">
      <c r="A159" t="s">
        <v>158</v>
      </c>
      <c r="B159">
        <v>7.4</v>
      </c>
      <c r="C159">
        <f t="shared" si="2"/>
        <v>-6.7567567567567328E-3</v>
      </c>
      <c r="D159" s="9" cm="1">
        <f t="array" ref="D159">INDEX('E(R) with CAPM'!$B$4:$B$249, ROWS('E(R) with CAPM'!B160:B$249))</f>
        <v>-1.2073493783413592E-2</v>
      </c>
    </row>
    <row r="160" spans="1:4" x14ac:dyDescent="0.35">
      <c r="A160" t="s">
        <v>159</v>
      </c>
      <c r="B160">
        <v>7.45</v>
      </c>
      <c r="C160">
        <f t="shared" si="2"/>
        <v>-1.342281879194626E-2</v>
      </c>
      <c r="D160" s="9" cm="1">
        <f t="array" ref="D160">INDEX('E(R) with CAPM'!$B$4:$B$249, ROWS('E(R) with CAPM'!B161:B$249))</f>
        <v>-9.7737331874353465E-3</v>
      </c>
    </row>
    <row r="161" spans="1:4" x14ac:dyDescent="0.35">
      <c r="A161" t="s">
        <v>160</v>
      </c>
      <c r="B161">
        <v>7.55</v>
      </c>
      <c r="C161">
        <f t="shared" si="2"/>
        <v>1.3245033112582735E-2</v>
      </c>
      <c r="D161" s="9" cm="1">
        <f t="array" ref="D161">INDEX('E(R) with CAPM'!$B$4:$B$249, ROWS('E(R) with CAPM'!B162:B$249))</f>
        <v>1.0536534875826243E-2</v>
      </c>
    </row>
    <row r="162" spans="1:4" x14ac:dyDescent="0.35">
      <c r="A162" t="s">
        <v>161</v>
      </c>
      <c r="B162">
        <v>7.45</v>
      </c>
      <c r="C162">
        <f t="shared" si="2"/>
        <v>0</v>
      </c>
      <c r="D162" s="9" cm="1">
        <f t="array" ref="D162">INDEX('E(R) with CAPM'!$B$4:$B$249, ROWS('E(R) with CAPM'!B163:B$249))</f>
        <v>-1.4848746276189881E-2</v>
      </c>
    </row>
    <row r="163" spans="1:4" x14ac:dyDescent="0.35">
      <c r="A163" t="s">
        <v>162</v>
      </c>
      <c r="B163">
        <v>7.45</v>
      </c>
      <c r="C163">
        <f t="shared" si="2"/>
        <v>-6.7114093959731299E-3</v>
      </c>
      <c r="D163" s="9" cm="1">
        <f t="array" ref="D163">INDEX('E(R) with CAPM'!$B$4:$B$249, ROWS('E(R) with CAPM'!B164:B$249))</f>
        <v>-1.8020068706252564E-2</v>
      </c>
    </row>
    <row r="164" spans="1:4" x14ac:dyDescent="0.35">
      <c r="A164" t="s">
        <v>163</v>
      </c>
      <c r="B164">
        <v>7.5</v>
      </c>
      <c r="C164">
        <f t="shared" si="2"/>
        <v>-2.0000000000000049E-2</v>
      </c>
      <c r="D164" s="9" cm="1">
        <f t="array" ref="D164">INDEX('E(R) with CAPM'!$B$4:$B$249, ROWS('E(R) with CAPM'!B165:B$249))</f>
        <v>7.3847783981871463E-3</v>
      </c>
    </row>
    <row r="165" spans="1:4" x14ac:dyDescent="0.35">
      <c r="A165" t="s">
        <v>164</v>
      </c>
      <c r="B165">
        <v>7.65</v>
      </c>
      <c r="C165">
        <f t="shared" si="2"/>
        <v>2.6143790849673224E-2</v>
      </c>
      <c r="D165" s="9" cm="1">
        <f t="array" ref="D165">INDEX('E(R) with CAPM'!$B$4:$B$249, ROWS('E(R) with CAPM'!B166:B$249))</f>
        <v>2.5197532006657752E-2</v>
      </c>
    </row>
    <row r="166" spans="1:4" x14ac:dyDescent="0.35">
      <c r="A166" t="s">
        <v>165</v>
      </c>
      <c r="B166">
        <v>7.45</v>
      </c>
      <c r="C166">
        <f t="shared" si="2"/>
        <v>0</v>
      </c>
      <c r="D166" s="9" cm="1">
        <f t="array" ref="D166">INDEX('E(R) with CAPM'!$B$4:$B$249, ROWS('E(R) with CAPM'!B167:B$249))</f>
        <v>-1.837042289838588E-2</v>
      </c>
    </row>
    <row r="167" spans="1:4" x14ac:dyDescent="0.35">
      <c r="A167" t="s">
        <v>166</v>
      </c>
      <c r="B167">
        <v>7.45</v>
      </c>
      <c r="C167">
        <f t="shared" si="2"/>
        <v>-4.0268456375838903E-2</v>
      </c>
      <c r="D167" s="9" cm="1">
        <f t="array" ref="D167">INDEX('E(R) with CAPM'!$B$4:$B$249, ROWS('E(R) with CAPM'!B168:B$249))</f>
        <v>-1.0905256556162955E-2</v>
      </c>
    </row>
    <row r="168" spans="1:4" x14ac:dyDescent="0.35">
      <c r="A168" t="s">
        <v>167</v>
      </c>
      <c r="B168">
        <v>7.75</v>
      </c>
      <c r="C168">
        <f t="shared" si="2"/>
        <v>4.5161290322580601E-2</v>
      </c>
      <c r="D168" s="9" cm="1">
        <f t="array" ref="D168">INDEX('E(R) with CAPM'!$B$4:$B$249, ROWS('E(R) with CAPM'!B169:B$249))</f>
        <v>6.3843176227592743E-3</v>
      </c>
    </row>
    <row r="169" spans="1:4" x14ac:dyDescent="0.35">
      <c r="A169" t="s">
        <v>168</v>
      </c>
      <c r="B169">
        <v>7.4</v>
      </c>
      <c r="C169">
        <f t="shared" si="2"/>
        <v>-2.7027027027026931E-2</v>
      </c>
      <c r="D169" s="9" cm="1">
        <f t="array" ref="D169">INDEX('E(R) with CAPM'!$B$4:$B$249, ROWS('E(R) with CAPM'!B170:B$249))</f>
        <v>-9.7579486528688014E-3</v>
      </c>
    </row>
    <row r="170" spans="1:4" x14ac:dyDescent="0.35">
      <c r="A170" t="s">
        <v>169</v>
      </c>
      <c r="B170">
        <v>7.6</v>
      </c>
      <c r="C170">
        <f t="shared" si="2"/>
        <v>-2.6315789473684237E-2</v>
      </c>
      <c r="D170" s="9" cm="1">
        <f t="array" ref="D170">INDEX('E(R) with CAPM'!$B$4:$B$249, ROWS('E(R) with CAPM'!B171:B$249))</f>
        <v>2.1052743075119337E-3</v>
      </c>
    </row>
    <row r="171" spans="1:4" x14ac:dyDescent="0.35">
      <c r="A171" t="s">
        <v>170</v>
      </c>
      <c r="B171">
        <v>7.8</v>
      </c>
      <c r="C171">
        <f t="shared" si="2"/>
        <v>0</v>
      </c>
      <c r="D171" s="9" cm="1">
        <f t="array" ref="D171">INDEX('E(R) with CAPM'!$B$4:$B$249, ROWS('E(R) with CAPM'!B172:B$249))</f>
        <v>-9.2372394987132057E-3</v>
      </c>
    </row>
    <row r="172" spans="1:4" x14ac:dyDescent="0.35">
      <c r="A172" t="s">
        <v>171</v>
      </c>
      <c r="B172">
        <v>7.8</v>
      </c>
      <c r="C172">
        <f t="shared" si="2"/>
        <v>-1.2820512820512889E-2</v>
      </c>
      <c r="D172" s="9" cm="1">
        <f t="array" ref="D172">INDEX('E(R) with CAPM'!$B$4:$B$249, ROWS('E(R) with CAPM'!B173:B$249))</f>
        <v>6.8694604568961919E-3</v>
      </c>
    </row>
    <row r="173" spans="1:4" x14ac:dyDescent="0.35">
      <c r="A173" t="s">
        <v>172</v>
      </c>
      <c r="B173">
        <v>7.9</v>
      </c>
      <c r="C173">
        <f t="shared" si="2"/>
        <v>2.5316455696202552E-2</v>
      </c>
      <c r="D173" s="9" cm="1">
        <f t="array" ref="D173">INDEX('E(R) with CAPM'!$B$4:$B$249, ROWS('E(R) with CAPM'!B174:B$249))</f>
        <v>-5.4683473260402057E-2</v>
      </c>
    </row>
    <row r="174" spans="1:4" x14ac:dyDescent="0.35">
      <c r="A174" t="s">
        <v>173</v>
      </c>
      <c r="B174">
        <v>7.7</v>
      </c>
      <c r="C174">
        <f t="shared" si="2"/>
        <v>2.5974025974025997E-2</v>
      </c>
      <c r="D174" s="9" cm="1">
        <f t="array" ref="D174">INDEX('E(R) with CAPM'!$B$4:$B$249, ROWS('E(R) with CAPM'!B175:B$249))</f>
        <v>-2.6947371592495072E-2</v>
      </c>
    </row>
    <row r="175" spans="1:4" x14ac:dyDescent="0.35">
      <c r="A175" t="s">
        <v>174</v>
      </c>
      <c r="B175">
        <v>7.5</v>
      </c>
      <c r="C175">
        <f t="shared" si="2"/>
        <v>2.6666666666666689E-2</v>
      </c>
      <c r="D175" s="9" cm="1">
        <f t="array" ref="D175">INDEX('E(R) with CAPM'!$B$4:$B$249, ROWS('E(R) with CAPM'!B176:B$249))</f>
        <v>-4.4473067143402075E-3</v>
      </c>
    </row>
    <row r="176" spans="1:4" x14ac:dyDescent="0.35">
      <c r="A176" t="s">
        <v>175</v>
      </c>
      <c r="B176">
        <v>7.3</v>
      </c>
      <c r="C176">
        <f t="shared" si="2"/>
        <v>-6.8493150684931269E-3</v>
      </c>
      <c r="D176" s="9" cm="1">
        <f t="array" ref="D176">INDEX('E(R) with CAPM'!$B$4:$B$249, ROWS('E(R) with CAPM'!B177:B$249))</f>
        <v>3.9687752231744484E-3</v>
      </c>
    </row>
    <row r="177" spans="1:4" x14ac:dyDescent="0.35">
      <c r="A177" t="s">
        <v>176</v>
      </c>
      <c r="B177">
        <v>7.35</v>
      </c>
      <c r="C177">
        <f t="shared" si="2"/>
        <v>-4.0816326530612346E-2</v>
      </c>
      <c r="D177" s="9" cm="1">
        <f t="array" ref="D177">INDEX('E(R) with CAPM'!$B$4:$B$249, ROWS('E(R) with CAPM'!B178:B$249))</f>
        <v>1.267401774156067E-2</v>
      </c>
    </row>
    <row r="178" spans="1:4" x14ac:dyDescent="0.35">
      <c r="A178" t="s">
        <v>177</v>
      </c>
      <c r="B178">
        <v>7.65</v>
      </c>
      <c r="C178">
        <f t="shared" si="2"/>
        <v>7.8431372549019676E-2</v>
      </c>
      <c r="D178" s="9" cm="1">
        <f t="array" ref="D178">INDEX('E(R) with CAPM'!$B$4:$B$249, ROWS('E(R) with CAPM'!B179:B$249))</f>
        <v>3.7926059373537699E-2</v>
      </c>
    </row>
    <row r="179" spans="1:4" x14ac:dyDescent="0.35">
      <c r="A179" t="s">
        <v>178</v>
      </c>
      <c r="B179">
        <v>7.05</v>
      </c>
      <c r="C179">
        <f t="shared" si="2"/>
        <v>-1.4184397163120643E-2</v>
      </c>
      <c r="D179" s="9" cm="1">
        <f t="array" ref="D179">INDEX('E(R) with CAPM'!$B$4:$B$249, ROWS('E(R) with CAPM'!B180:B$249))</f>
        <v>1.5522283067772581E-2</v>
      </c>
    </row>
    <row r="180" spans="1:4" x14ac:dyDescent="0.35">
      <c r="A180" t="s">
        <v>179</v>
      </c>
      <c r="B180">
        <v>7.15</v>
      </c>
      <c r="C180">
        <f t="shared" si="2"/>
        <v>0</v>
      </c>
      <c r="D180" s="9" cm="1">
        <f t="array" ref="D180">INDEX('E(R) with CAPM'!$B$4:$B$249, ROWS('E(R) with CAPM'!B181:B$249))</f>
        <v>9.3636216243576098E-3</v>
      </c>
    </row>
    <row r="181" spans="1:4" x14ac:dyDescent="0.35">
      <c r="A181" t="s">
        <v>180</v>
      </c>
      <c r="B181">
        <v>7.15</v>
      </c>
      <c r="C181">
        <f t="shared" si="2"/>
        <v>0</v>
      </c>
      <c r="D181" s="9" cm="1">
        <f t="array" ref="D181">INDEX('E(R) with CAPM'!$B$4:$B$249, ROWS('E(R) with CAPM'!B182:B$249))</f>
        <v>3.8280612459552221E-2</v>
      </c>
    </row>
    <row r="182" spans="1:4" x14ac:dyDescent="0.35">
      <c r="A182" t="s">
        <v>181</v>
      </c>
      <c r="B182">
        <v>7.15</v>
      </c>
      <c r="C182">
        <f t="shared" si="2"/>
        <v>-6.9930069930069678E-3</v>
      </c>
      <c r="D182" s="9" cm="1">
        <f t="array" ref="D182">INDEX('E(R) with CAPM'!$B$4:$B$249, ROWS('E(R) with CAPM'!B183:B$249))</f>
        <v>-3.0204786919053113E-3</v>
      </c>
    </row>
    <row r="183" spans="1:4" x14ac:dyDescent="0.35">
      <c r="A183" t="s">
        <v>182</v>
      </c>
      <c r="B183">
        <v>7.2</v>
      </c>
      <c r="C183">
        <f t="shared" si="2"/>
        <v>1.3888888888888963E-2</v>
      </c>
      <c r="D183" s="9" cm="1">
        <f t="array" ref="D183">INDEX('E(R) with CAPM'!$B$4:$B$249, ROWS('E(R) with CAPM'!B184:B$249))</f>
        <v>1.5530909542768959E-2</v>
      </c>
    </row>
    <row r="184" spans="1:4" x14ac:dyDescent="0.35">
      <c r="A184" t="s">
        <v>183</v>
      </c>
      <c r="B184">
        <v>7.1</v>
      </c>
      <c r="C184">
        <f t="shared" si="2"/>
        <v>0</v>
      </c>
      <c r="D184" s="9" cm="1">
        <f t="array" ref="D184">INDEX('E(R) with CAPM'!$B$4:$B$249, ROWS('E(R) with CAPM'!B185:B$249))</f>
        <v>-2.0872545756832749E-2</v>
      </c>
    </row>
    <row r="185" spans="1:4" x14ac:dyDescent="0.35">
      <c r="A185" t="s">
        <v>184</v>
      </c>
      <c r="B185">
        <v>7.1</v>
      </c>
      <c r="C185">
        <f t="shared" si="2"/>
        <v>7.0422535211267356E-3</v>
      </c>
      <c r="D185" s="9" cm="1">
        <f t="array" ref="D185">INDEX('E(R) with CAPM'!$B$4:$B$249, ROWS('E(R) with CAPM'!B186:B$249))</f>
        <v>5.1877439490043912E-4</v>
      </c>
    </row>
    <row r="186" spans="1:4" x14ac:dyDescent="0.35">
      <c r="A186" t="s">
        <v>185</v>
      </c>
      <c r="B186">
        <v>7.05</v>
      </c>
      <c r="C186">
        <f t="shared" si="2"/>
        <v>7.0921985815602584E-3</v>
      </c>
      <c r="D186" s="9" cm="1">
        <f t="array" ref="D186">INDEX('E(R) with CAPM'!$B$4:$B$249, ROWS('E(R) with CAPM'!B187:B$249))</f>
        <v>2.2888899271769469E-3</v>
      </c>
    </row>
    <row r="187" spans="1:4" x14ac:dyDescent="0.35">
      <c r="A187" t="s">
        <v>186</v>
      </c>
      <c r="B187">
        <v>7</v>
      </c>
      <c r="C187">
        <f t="shared" si="2"/>
        <v>7.1428571428571175E-3</v>
      </c>
      <c r="D187" s="9" cm="1">
        <f t="array" ref="D187">INDEX('E(R) with CAPM'!$B$4:$B$249, ROWS('E(R) with CAPM'!B188:B$249))</f>
        <v>2.4928894686213347E-2</v>
      </c>
    </row>
    <row r="188" spans="1:4" x14ac:dyDescent="0.35">
      <c r="A188" t="s">
        <v>187</v>
      </c>
      <c r="B188">
        <v>6.95</v>
      </c>
      <c r="C188">
        <f t="shared" si="2"/>
        <v>0</v>
      </c>
      <c r="D188" s="9" cm="1">
        <f t="array" ref="D188">INDEX('E(R) with CAPM'!$B$4:$B$249, ROWS('E(R) with CAPM'!B189:B$249))</f>
        <v>6.8527049497512449E-3</v>
      </c>
    </row>
    <row r="189" spans="1:4" x14ac:dyDescent="0.35">
      <c r="A189" t="s">
        <v>188</v>
      </c>
      <c r="B189">
        <v>6.95</v>
      </c>
      <c r="C189">
        <f t="shared" si="2"/>
        <v>-7.1942446043165211E-3</v>
      </c>
      <c r="D189" s="9" cm="1">
        <f t="array" ref="D189">INDEX('E(R) with CAPM'!$B$4:$B$249, ROWS('E(R) with CAPM'!B190:B$249))</f>
        <v>1.5587614161454247E-2</v>
      </c>
    </row>
    <row r="190" spans="1:4" x14ac:dyDescent="0.35">
      <c r="A190" t="s">
        <v>189</v>
      </c>
      <c r="B190">
        <v>7</v>
      </c>
      <c r="C190">
        <f t="shared" si="2"/>
        <v>-7.1428571428571175E-3</v>
      </c>
      <c r="D190" s="9" cm="1">
        <f t="array" ref="D190">INDEX('E(R) with CAPM'!$B$4:$B$249, ROWS('E(R) with CAPM'!B191:B$249))</f>
        <v>3.0975026132076082E-3</v>
      </c>
    </row>
    <row r="191" spans="1:4" x14ac:dyDescent="0.35">
      <c r="A191" t="s">
        <v>190</v>
      </c>
      <c r="B191">
        <v>7.05</v>
      </c>
      <c r="C191">
        <f t="shared" si="2"/>
        <v>7.0921985815602584E-3</v>
      </c>
      <c r="D191" s="9" cm="1">
        <f t="array" ref="D191">INDEX('E(R) with CAPM'!$B$4:$B$249, ROWS('E(R) with CAPM'!B192:B$249))</f>
        <v>4.0348134885532044E-2</v>
      </c>
    </row>
    <row r="192" spans="1:4" x14ac:dyDescent="0.35">
      <c r="A192" t="s">
        <v>191</v>
      </c>
      <c r="B192">
        <v>7</v>
      </c>
      <c r="C192">
        <f t="shared" si="2"/>
        <v>-7.1428571428571175E-3</v>
      </c>
      <c r="D192" s="9" cm="1">
        <f t="array" ref="D192">INDEX('E(R) with CAPM'!$B$4:$B$249, ROWS('E(R) with CAPM'!B193:B$249))</f>
        <v>-7.0688409535432624E-3</v>
      </c>
    </row>
    <row r="193" spans="1:4" x14ac:dyDescent="0.35">
      <c r="A193" t="s">
        <v>192</v>
      </c>
      <c r="B193">
        <v>7.05</v>
      </c>
      <c r="C193">
        <f t="shared" si="2"/>
        <v>-4.255319148936168E-2</v>
      </c>
      <c r="D193" s="9" cm="1">
        <f t="array" ref="D193">INDEX('E(R) with CAPM'!$B$4:$B$249, ROWS('E(R) with CAPM'!B194:B$249))</f>
        <v>-1.871556210562781E-2</v>
      </c>
    </row>
    <row r="194" spans="1:4" x14ac:dyDescent="0.35">
      <c r="A194" t="s">
        <v>193</v>
      </c>
      <c r="B194">
        <v>7.35</v>
      </c>
      <c r="C194">
        <f t="shared" si="2"/>
        <v>4.0816326530612221E-2</v>
      </c>
      <c r="D194" s="9" cm="1">
        <f t="array" ref="D194">INDEX('E(R) with CAPM'!$B$4:$B$249, ROWS('E(R) with CAPM'!B195:B$249))</f>
        <v>1.7078652286352941E-4</v>
      </c>
    </row>
    <row r="195" spans="1:4" x14ac:dyDescent="0.35">
      <c r="A195" t="s">
        <v>194</v>
      </c>
      <c r="B195">
        <v>7.05</v>
      </c>
      <c r="C195">
        <f t="shared" ref="C195:C248" si="3">(B195-B196)/B195</f>
        <v>7.0921985815602584E-3</v>
      </c>
      <c r="D195" s="9" cm="1">
        <f t="array" ref="D195">INDEX('E(R) with CAPM'!$B$4:$B$249, ROWS('E(R) with CAPM'!B196:B$249))</f>
        <v>-4.2419948803014565E-3</v>
      </c>
    </row>
    <row r="196" spans="1:4" x14ac:dyDescent="0.35">
      <c r="A196" t="s">
        <v>195</v>
      </c>
      <c r="B196">
        <v>7</v>
      </c>
      <c r="C196">
        <f t="shared" si="3"/>
        <v>-2.1428571428571481E-2</v>
      </c>
      <c r="D196" s="9" cm="1">
        <f t="array" ref="D196">INDEX('E(R) with CAPM'!$B$4:$B$249, ROWS('E(R) with CAPM'!B197:B$249))</f>
        <v>2.973670298094071E-3</v>
      </c>
    </row>
    <row r="197" spans="1:4" x14ac:dyDescent="0.35">
      <c r="A197" t="s">
        <v>196</v>
      </c>
      <c r="B197">
        <v>7.15</v>
      </c>
      <c r="C197">
        <f t="shared" si="3"/>
        <v>5.5944055944055993E-2</v>
      </c>
      <c r="D197" s="9" cm="1">
        <f t="array" ref="D197">INDEX('E(R) with CAPM'!$B$4:$B$249, ROWS('E(R) with CAPM'!B198:B$249))</f>
        <v>2.9692076631541213E-2</v>
      </c>
    </row>
    <row r="198" spans="1:4" x14ac:dyDescent="0.35">
      <c r="A198" t="s">
        <v>197</v>
      </c>
      <c r="B198">
        <v>6.75</v>
      </c>
      <c r="C198">
        <f t="shared" si="3"/>
        <v>-7.4074074074073808E-3</v>
      </c>
      <c r="D198" s="9" cm="1">
        <f t="array" ref="D198">INDEX('E(R) with CAPM'!$B$4:$B$249, ROWS('E(R) with CAPM'!B199:B$249))</f>
        <v>2.442451822870667E-3</v>
      </c>
    </row>
    <row r="199" spans="1:4" x14ac:dyDescent="0.35">
      <c r="A199" t="s">
        <v>198</v>
      </c>
      <c r="B199">
        <v>6.8</v>
      </c>
      <c r="C199">
        <f t="shared" si="3"/>
        <v>-1.4705882352941256E-2</v>
      </c>
      <c r="D199" s="9" cm="1">
        <f t="array" ref="D199">INDEX('E(R) with CAPM'!$B$4:$B$249, ROWS('E(R) with CAPM'!B200:B$249))</f>
        <v>-4.0517022349114827E-2</v>
      </c>
    </row>
    <row r="200" spans="1:4" x14ac:dyDescent="0.35">
      <c r="A200" t="s">
        <v>199</v>
      </c>
      <c r="B200">
        <v>6.9</v>
      </c>
      <c r="C200">
        <f t="shared" si="3"/>
        <v>0</v>
      </c>
      <c r="D200" s="9" cm="1">
        <f t="array" ref="D200">INDEX('E(R) with CAPM'!$B$4:$B$249, ROWS('E(R) with CAPM'!B201:B$249))</f>
        <v>3.6290911551621913E-3</v>
      </c>
    </row>
    <row r="201" spans="1:4" x14ac:dyDescent="0.35">
      <c r="A201" t="s">
        <v>200</v>
      </c>
      <c r="B201">
        <v>6.9</v>
      </c>
      <c r="C201">
        <f t="shared" si="3"/>
        <v>-1.4492753623188354E-2</v>
      </c>
      <c r="D201" s="9" cm="1">
        <f t="array" ref="D201">INDEX('E(R) with CAPM'!$B$4:$B$249, ROWS('E(R) with CAPM'!B202:B$249))</f>
        <v>1.2371132709311458E-2</v>
      </c>
    </row>
    <row r="202" spans="1:4" x14ac:dyDescent="0.35">
      <c r="A202" t="s">
        <v>201</v>
      </c>
      <c r="B202">
        <v>7</v>
      </c>
      <c r="C202">
        <f t="shared" si="3"/>
        <v>1.4285714285714235E-2</v>
      </c>
      <c r="D202" s="9" cm="1">
        <f t="array" ref="D202">INDEX('E(R) with CAPM'!$B$4:$B$249, ROWS('E(R) with CAPM'!B203:B$249))</f>
        <v>4.6914788352006555E-2</v>
      </c>
    </row>
    <row r="203" spans="1:4" x14ac:dyDescent="0.35">
      <c r="A203" t="s">
        <v>202</v>
      </c>
      <c r="B203">
        <v>6.9</v>
      </c>
      <c r="C203">
        <f t="shared" si="3"/>
        <v>0</v>
      </c>
      <c r="D203" s="9" cm="1">
        <f t="array" ref="D203">INDEX('E(R) with CAPM'!$B$4:$B$249, ROWS('E(R) with CAPM'!B204:B$249))</f>
        <v>-1.1594785765229515E-2</v>
      </c>
    </row>
    <row r="204" spans="1:4" x14ac:dyDescent="0.35">
      <c r="A204" t="s">
        <v>203</v>
      </c>
      <c r="B204">
        <v>6.9</v>
      </c>
      <c r="C204">
        <f t="shared" si="3"/>
        <v>-7.246376811594177E-3</v>
      </c>
      <c r="D204" s="9" cm="1">
        <f t="array" ref="D204">INDEX('E(R) with CAPM'!$B$4:$B$249, ROWS('E(R) with CAPM'!B205:B$249))</f>
        <v>-7.7074853738767356E-4</v>
      </c>
    </row>
    <row r="205" spans="1:4" x14ac:dyDescent="0.35">
      <c r="A205" t="s">
        <v>204</v>
      </c>
      <c r="B205">
        <v>6.95</v>
      </c>
      <c r="C205">
        <f t="shared" si="3"/>
        <v>7.1942446043165211E-3</v>
      </c>
      <c r="D205" s="9" cm="1">
        <f t="array" ref="D205">INDEX('E(R) with CAPM'!$B$4:$B$249, ROWS('E(R) with CAPM'!B206:B$249))</f>
        <v>7.1451440913549727E-2</v>
      </c>
    </row>
    <row r="206" spans="1:4" x14ac:dyDescent="0.35">
      <c r="A206" t="s">
        <v>205</v>
      </c>
      <c r="B206">
        <v>6.9</v>
      </c>
      <c r="C206">
        <f t="shared" si="3"/>
        <v>5.0724637681159493E-2</v>
      </c>
      <c r="D206" s="9" cm="1">
        <f t="array" ref="D206">INDEX('E(R) with CAPM'!$B$4:$B$249, ROWS('E(R) with CAPM'!B207:B$249))</f>
        <v>1.8882894900976607E-2</v>
      </c>
    </row>
    <row r="207" spans="1:4" x14ac:dyDescent="0.35">
      <c r="A207" t="s">
        <v>206</v>
      </c>
      <c r="B207">
        <v>6.55</v>
      </c>
      <c r="C207">
        <f t="shared" si="3"/>
        <v>3.8167938931297711E-2</v>
      </c>
      <c r="D207" s="9" cm="1">
        <f t="array" ref="D207">INDEX('E(R) with CAPM'!$B$4:$B$249, ROWS('E(R) with CAPM'!B208:B$249))</f>
        <v>2.5614368443078718E-2</v>
      </c>
    </row>
    <row r="208" spans="1:4" x14ac:dyDescent="0.35">
      <c r="A208" t="s">
        <v>207</v>
      </c>
      <c r="B208">
        <v>6.3</v>
      </c>
      <c r="C208">
        <f t="shared" si="3"/>
        <v>-7.9365079365079083E-3</v>
      </c>
      <c r="D208" s="9" cm="1">
        <f t="array" ref="D208">INDEX('E(R) with CAPM'!$B$4:$B$249, ROWS('E(R) with CAPM'!B209:B$249))</f>
        <v>3.1031503067581113E-2</v>
      </c>
    </row>
    <row r="209" spans="1:4" x14ac:dyDescent="0.35">
      <c r="A209" t="s">
        <v>208</v>
      </c>
      <c r="B209">
        <v>6.35</v>
      </c>
      <c r="C209">
        <f t="shared" si="3"/>
        <v>-1.5748031496063079E-2</v>
      </c>
      <c r="D209" s="9" cm="1">
        <f t="array" ref="D209">INDEX('E(R) with CAPM'!$B$4:$B$249, ROWS('E(R) with CAPM'!B210:B$249))</f>
        <v>1.6654955535199977E-2</v>
      </c>
    </row>
    <row r="210" spans="1:4" x14ac:dyDescent="0.35">
      <c r="A210" t="s">
        <v>209</v>
      </c>
      <c r="B210">
        <v>6.45</v>
      </c>
      <c r="C210">
        <f t="shared" si="3"/>
        <v>6.2015503875969047E-2</v>
      </c>
      <c r="D210" s="9" cm="1">
        <f t="array" ref="D210">INDEX('E(R) with CAPM'!$B$4:$B$249, ROWS('E(R) with CAPM'!B211:B$249))</f>
        <v>2.96971847731166E-2</v>
      </c>
    </row>
    <row r="211" spans="1:4" x14ac:dyDescent="0.35">
      <c r="A211" t="s">
        <v>210</v>
      </c>
      <c r="B211">
        <v>6.05</v>
      </c>
      <c r="C211">
        <f t="shared" si="3"/>
        <v>0</v>
      </c>
      <c r="D211" s="9" cm="1">
        <f t="array" ref="D211">INDEX('E(R) with CAPM'!$B$4:$B$249, ROWS('E(R) with CAPM'!B212:B$249))</f>
        <v>1.9142862495776208E-2</v>
      </c>
    </row>
    <row r="212" spans="1:4" x14ac:dyDescent="0.35">
      <c r="A212" t="s">
        <v>211</v>
      </c>
      <c r="B212">
        <v>6.05</v>
      </c>
      <c r="C212">
        <f t="shared" si="3"/>
        <v>0</v>
      </c>
      <c r="D212" s="9" cm="1">
        <f t="array" ref="D212">INDEX('E(R) with CAPM'!$B$4:$B$249, ROWS('E(R) with CAPM'!B213:B$249))</f>
        <v>1.0355127558215604E-2</v>
      </c>
    </row>
    <row r="213" spans="1:4" x14ac:dyDescent="0.35">
      <c r="A213" t="s">
        <v>212</v>
      </c>
      <c r="B213">
        <v>6.05</v>
      </c>
      <c r="C213">
        <f t="shared" si="3"/>
        <v>0</v>
      </c>
      <c r="D213" s="9" cm="1">
        <f t="array" ref="D213">INDEX('E(R) with CAPM'!$B$4:$B$249, ROWS('E(R) with CAPM'!B214:B$249))</f>
        <v>-3.8398378451328708E-4</v>
      </c>
    </row>
    <row r="214" spans="1:4" x14ac:dyDescent="0.35">
      <c r="A214" t="s">
        <v>213</v>
      </c>
      <c r="B214">
        <v>6.05</v>
      </c>
      <c r="C214">
        <f t="shared" si="3"/>
        <v>0</v>
      </c>
      <c r="D214" s="9" cm="1">
        <f t="array" ref="D214">INDEX('E(R) with CAPM'!$B$4:$B$249, ROWS('E(R) with CAPM'!B215:B$249))</f>
        <v>-2.4838186821708212E-3</v>
      </c>
    </row>
    <row r="215" spans="1:4" x14ac:dyDescent="0.35">
      <c r="A215" t="s">
        <v>214</v>
      </c>
      <c r="B215">
        <v>6.05</v>
      </c>
      <c r="C215">
        <f t="shared" si="3"/>
        <v>-2.4793388429752126E-2</v>
      </c>
      <c r="D215" s="9" cm="1">
        <f t="array" ref="D215">INDEX('E(R) with CAPM'!$B$4:$B$249, ROWS('E(R) with CAPM'!B216:B$249))</f>
        <v>7.0199808757352294E-3</v>
      </c>
    </row>
    <row r="216" spans="1:4" x14ac:dyDescent="0.35">
      <c r="A216" t="s">
        <v>215</v>
      </c>
      <c r="B216">
        <v>6.2</v>
      </c>
      <c r="C216">
        <f t="shared" si="3"/>
        <v>1.6129032258064602E-2</v>
      </c>
      <c r="D216" s="9" cm="1">
        <f t="array" ref="D216">INDEX('E(R) with CAPM'!$B$4:$B$249, ROWS('E(R) with CAPM'!B217:B$249))</f>
        <v>-8.2376979851350868E-3</v>
      </c>
    </row>
    <row r="217" spans="1:4" x14ac:dyDescent="0.35">
      <c r="A217" t="s">
        <v>216</v>
      </c>
      <c r="B217">
        <v>6.1</v>
      </c>
      <c r="C217">
        <f t="shared" si="3"/>
        <v>-8.1967213114755265E-3</v>
      </c>
      <c r="D217" s="9" cm="1">
        <f t="array" ref="D217">INDEX('E(R) with CAPM'!$B$4:$B$249, ROWS('E(R) with CAPM'!B218:B$249))</f>
        <v>1.1052491182102294E-3</v>
      </c>
    </row>
    <row r="218" spans="1:4" x14ac:dyDescent="0.35">
      <c r="A218" t="s">
        <v>217</v>
      </c>
      <c r="B218">
        <v>6.15</v>
      </c>
      <c r="C218">
        <f t="shared" si="3"/>
        <v>-1.6260162601625959E-2</v>
      </c>
      <c r="D218" s="9" cm="1">
        <f t="array" ref="D218">INDEX('E(R) with CAPM'!$B$4:$B$249, ROWS('E(R) with CAPM'!B219:B$249))</f>
        <v>2.5224119595240443E-2</v>
      </c>
    </row>
    <row r="219" spans="1:4" x14ac:dyDescent="0.35">
      <c r="A219" t="s">
        <v>218</v>
      </c>
      <c r="B219">
        <v>6.25</v>
      </c>
      <c r="C219">
        <f t="shared" si="3"/>
        <v>0</v>
      </c>
      <c r="D219" s="9" cm="1">
        <f t="array" ref="D219">INDEX('E(R) with CAPM'!$B$4:$B$249, ROWS('E(R) with CAPM'!B220:B$249))</f>
        <v>-3.8904011071725274E-2</v>
      </c>
    </row>
    <row r="220" spans="1:4" x14ac:dyDescent="0.35">
      <c r="A220" t="s">
        <v>219</v>
      </c>
      <c r="B220">
        <v>6.25</v>
      </c>
      <c r="C220">
        <f t="shared" si="3"/>
        <v>1.5999999999999945E-2</v>
      </c>
      <c r="D220" s="9" cm="1">
        <f t="array" ref="D220">INDEX('E(R) with CAPM'!$B$4:$B$249, ROWS('E(R) with CAPM'!B221:B$249))</f>
        <v>-8.4180607668539725E-4</v>
      </c>
    </row>
    <row r="221" spans="1:4" x14ac:dyDescent="0.35">
      <c r="A221" t="s">
        <v>220</v>
      </c>
      <c r="B221">
        <v>6.15</v>
      </c>
      <c r="C221">
        <f t="shared" si="3"/>
        <v>5.6910569105691138E-2</v>
      </c>
      <c r="D221" s="9" cm="1">
        <f t="array" ref="D221">INDEX('E(R) with CAPM'!$B$4:$B$249, ROWS('E(R) with CAPM'!B222:B$249))</f>
        <v>3.3963676044065763E-2</v>
      </c>
    </row>
    <row r="222" spans="1:4" x14ac:dyDescent="0.35">
      <c r="A222" t="s">
        <v>221</v>
      </c>
      <c r="B222">
        <v>5.8</v>
      </c>
      <c r="C222">
        <f t="shared" si="3"/>
        <v>-1.7241379310344921E-2</v>
      </c>
      <c r="D222" s="9" cm="1">
        <f t="array" ref="D222">INDEX('E(R) with CAPM'!$B$4:$B$249, ROWS('E(R) with CAPM'!B223:B$249))</f>
        <v>1.1780222737711635E-2</v>
      </c>
    </row>
    <row r="223" spans="1:4" x14ac:dyDescent="0.35">
      <c r="A223" t="s">
        <v>222</v>
      </c>
      <c r="B223">
        <v>5.9</v>
      </c>
      <c r="C223">
        <f t="shared" si="3"/>
        <v>0</v>
      </c>
      <c r="D223" s="9" cm="1">
        <f t="array" ref="D223">INDEX('E(R) with CAPM'!$B$4:$B$249, ROWS('E(R) with CAPM'!B224:B$249))</f>
        <v>2.1104519364388473E-2</v>
      </c>
    </row>
    <row r="224" spans="1:4" x14ac:dyDescent="0.35">
      <c r="A224" t="s">
        <v>223</v>
      </c>
      <c r="B224">
        <v>5.9</v>
      </c>
      <c r="C224">
        <f t="shared" si="3"/>
        <v>-2.542372881355923E-2</v>
      </c>
      <c r="D224" s="9" cm="1">
        <f t="array" ref="D224">INDEX('E(R) with CAPM'!$B$4:$B$249, ROWS('E(R) with CAPM'!B225:B$249))</f>
        <v>-6.8254295043308384E-3</v>
      </c>
    </row>
    <row r="225" spans="1:4" x14ac:dyDescent="0.35">
      <c r="A225" t="s">
        <v>224</v>
      </c>
      <c r="B225">
        <v>6.05</v>
      </c>
      <c r="C225">
        <f t="shared" si="3"/>
        <v>-3.305785123966945E-2</v>
      </c>
      <c r="D225" s="9" cm="1">
        <f t="array" ref="D225">INDEX('E(R) with CAPM'!$B$4:$B$249, ROWS('E(R) with CAPM'!B226:B$249))</f>
        <v>-1.7214480730991792E-2</v>
      </c>
    </row>
    <row r="226" spans="1:4" x14ac:dyDescent="0.35">
      <c r="A226" t="s">
        <v>225</v>
      </c>
      <c r="B226">
        <v>6.25</v>
      </c>
      <c r="C226">
        <f t="shared" si="3"/>
        <v>-3.2000000000000028E-2</v>
      </c>
      <c r="D226" s="9" cm="1">
        <f t="array" ref="D226">INDEX('E(R) with CAPM'!$B$4:$B$249, ROWS('E(R) with CAPM'!B227:B$249))</f>
        <v>-4.1267569865709258E-2</v>
      </c>
    </row>
    <row r="227" spans="1:4" x14ac:dyDescent="0.35">
      <c r="A227" t="s">
        <v>226</v>
      </c>
      <c r="B227">
        <v>6.45</v>
      </c>
      <c r="C227">
        <f t="shared" si="3"/>
        <v>-1.5503875968992192E-2</v>
      </c>
      <c r="D227" s="9" cm="1">
        <f t="array" ref="D227">INDEX('E(R) with CAPM'!$B$4:$B$249, ROWS('E(R) with CAPM'!B228:B$249))</f>
        <v>-2.8294767858778831E-2</v>
      </c>
    </row>
    <row r="228" spans="1:4" x14ac:dyDescent="0.35">
      <c r="A228" t="s">
        <v>227</v>
      </c>
      <c r="B228">
        <v>6.55</v>
      </c>
      <c r="C228">
        <f t="shared" si="3"/>
        <v>3.8167938931297711E-2</v>
      </c>
      <c r="D228" s="9" cm="1">
        <f t="array" ref="D228">INDEX('E(R) with CAPM'!$B$4:$B$249, ROWS('E(R) with CAPM'!B229:B$249))</f>
        <v>-3.2433670994223979E-2</v>
      </c>
    </row>
    <row r="229" spans="1:4" x14ac:dyDescent="0.35">
      <c r="A229" t="s">
        <v>228</v>
      </c>
      <c r="B229">
        <v>6.3</v>
      </c>
      <c r="C229">
        <f t="shared" si="3"/>
        <v>-7.9365079365079083E-3</v>
      </c>
      <c r="D229" s="9" cm="1">
        <f t="array" ref="D229">INDEX('E(R) with CAPM'!$B$4:$B$249, ROWS('E(R) with CAPM'!B230:B$249))</f>
        <v>2.9374341719532061E-2</v>
      </c>
    </row>
    <row r="230" spans="1:4" x14ac:dyDescent="0.35">
      <c r="A230" t="s">
        <v>229</v>
      </c>
      <c r="B230">
        <v>6.35</v>
      </c>
      <c r="C230">
        <f t="shared" si="3"/>
        <v>-7.8740157480316087E-3</v>
      </c>
      <c r="D230" s="9" cm="1">
        <f t="array" ref="D230">INDEX('E(R) with CAPM'!$B$4:$B$249, ROWS('E(R) with CAPM'!B231:B$249))</f>
        <v>-3.7778968800901216E-2</v>
      </c>
    </row>
    <row r="231" spans="1:4" x14ac:dyDescent="0.35">
      <c r="A231" t="s">
        <v>230</v>
      </c>
      <c r="B231">
        <v>6.4</v>
      </c>
      <c r="C231">
        <f t="shared" si="3"/>
        <v>-7.8124999999999722E-3</v>
      </c>
      <c r="D231" s="9" cm="1">
        <f t="array" ref="D231">INDEX('E(R) with CAPM'!$B$4:$B$249, ROWS('E(R) with CAPM'!B232:B$249))</f>
        <v>3.3599800127649369E-2</v>
      </c>
    </row>
    <row r="232" spans="1:4" x14ac:dyDescent="0.35">
      <c r="A232" t="s">
        <v>231</v>
      </c>
      <c r="B232">
        <v>6.45</v>
      </c>
      <c r="C232">
        <f t="shared" si="3"/>
        <v>7.7519379844960962E-3</v>
      </c>
      <c r="D232" s="9" cm="1">
        <f t="array" ref="D232">INDEX('E(R) with CAPM'!$B$4:$B$249, ROWS('E(R) with CAPM'!B233:B$249))</f>
        <v>3.1875328221594133E-2</v>
      </c>
    </row>
    <row r="233" spans="1:4" x14ac:dyDescent="0.35">
      <c r="A233" t="s">
        <v>232</v>
      </c>
      <c r="B233">
        <v>6.4</v>
      </c>
      <c r="C233">
        <f t="shared" si="3"/>
        <v>-2.3437499999999917E-2</v>
      </c>
      <c r="D233" s="9" cm="1">
        <f t="array" ref="D233">INDEX('E(R) with CAPM'!$B$4:$B$249, ROWS('E(R) with CAPM'!B234:B$249))</f>
        <v>-1.2238399875121358E-2</v>
      </c>
    </row>
    <row r="234" spans="1:4" x14ac:dyDescent="0.35">
      <c r="A234" t="s">
        <v>233</v>
      </c>
      <c r="B234">
        <v>6.55</v>
      </c>
      <c r="C234">
        <f t="shared" si="3"/>
        <v>-7.6335877862595148E-3</v>
      </c>
      <c r="D234" s="9" cm="1">
        <f t="array" ref="D234">INDEX('E(R) with CAPM'!$B$4:$B$249, ROWS('E(R) with CAPM'!B235:B$249))</f>
        <v>-2.8811094724646609E-2</v>
      </c>
    </row>
    <row r="235" spans="1:4" x14ac:dyDescent="0.35">
      <c r="A235" t="s">
        <v>234</v>
      </c>
      <c r="B235">
        <v>6.6</v>
      </c>
      <c r="C235">
        <f t="shared" si="3"/>
        <v>-2.2727272727272783E-2</v>
      </c>
      <c r="D235" s="9" cm="1">
        <f t="array" ref="D235">INDEX('E(R) with CAPM'!$B$4:$B$249, ROWS('E(R) with CAPM'!B236:B$249))</f>
        <v>-6.597552835918629E-3</v>
      </c>
    </row>
    <row r="236" spans="1:4" x14ac:dyDescent="0.35">
      <c r="A236" t="s">
        <v>235</v>
      </c>
      <c r="B236">
        <v>6.75</v>
      </c>
      <c r="C236">
        <f t="shared" si="3"/>
        <v>-1.4814814814814762E-2</v>
      </c>
      <c r="D236" s="9" cm="1">
        <f t="array" ref="D236">INDEX('E(R) with CAPM'!$B$4:$B$249, ROWS('E(R) with CAPM'!B237:B$249))</f>
        <v>9.4138702196830265E-3</v>
      </c>
    </row>
    <row r="237" spans="1:4" x14ac:dyDescent="0.35">
      <c r="A237" t="s">
        <v>236</v>
      </c>
      <c r="B237">
        <v>6.85</v>
      </c>
      <c r="C237">
        <f t="shared" si="3"/>
        <v>-1.4598540145985481E-2</v>
      </c>
      <c r="D237" s="9" cm="1">
        <f t="array" ref="D237">INDEX('E(R) with CAPM'!$B$4:$B$249, ROWS('E(R) with CAPM'!B238:B$249))</f>
        <v>5.643104358358202E-3</v>
      </c>
    </row>
    <row r="238" spans="1:4" x14ac:dyDescent="0.35">
      <c r="A238" t="s">
        <v>237</v>
      </c>
      <c r="B238">
        <v>6.95</v>
      </c>
      <c r="C238">
        <f t="shared" si="3"/>
        <v>0</v>
      </c>
      <c r="D238" s="9" cm="1">
        <f t="array" ref="D238">INDEX('E(R) with CAPM'!$B$4:$B$249, ROWS('E(R) with CAPM'!B239:B$249))</f>
        <v>3.2515908832788334E-2</v>
      </c>
    </row>
    <row r="239" spans="1:4" x14ac:dyDescent="0.35">
      <c r="A239" t="s">
        <v>238</v>
      </c>
      <c r="B239">
        <v>6.95</v>
      </c>
      <c r="C239">
        <f t="shared" si="3"/>
        <v>7.1942446043165211E-3</v>
      </c>
      <c r="D239" s="9" cm="1">
        <f t="array" ref="D239">INDEX('E(R) with CAPM'!$B$4:$B$249, ROWS('E(R) with CAPM'!B240:B$249))</f>
        <v>1.3918630283826037E-2</v>
      </c>
    </row>
    <row r="240" spans="1:4" x14ac:dyDescent="0.35">
      <c r="A240" t="s">
        <v>239</v>
      </c>
      <c r="B240">
        <v>6.9</v>
      </c>
      <c r="C240">
        <f t="shared" si="3"/>
        <v>-7.246376811594177E-3</v>
      </c>
      <c r="D240" s="9" cm="1">
        <f t="array" ref="D240">INDEX('E(R) with CAPM'!$B$4:$B$249, ROWS('E(R) with CAPM'!B241:B$249))</f>
        <v>1.5942986007187958E-2</v>
      </c>
    </row>
    <row r="241" spans="1:4" x14ac:dyDescent="0.35">
      <c r="A241" t="s">
        <v>240</v>
      </c>
      <c r="B241">
        <v>6.95</v>
      </c>
      <c r="C241">
        <f t="shared" si="3"/>
        <v>7.1942446043165211E-3</v>
      </c>
      <c r="D241" s="9" cm="1">
        <f t="array" ref="D241">INDEX('E(R) with CAPM'!$B$4:$B$249, ROWS('E(R) with CAPM'!B242:B$249))</f>
        <v>2.1499423905835861E-2</v>
      </c>
    </row>
    <row r="242" spans="1:4" x14ac:dyDescent="0.35">
      <c r="A242" t="s">
        <v>241</v>
      </c>
      <c r="B242">
        <v>6.9</v>
      </c>
      <c r="C242">
        <f t="shared" si="3"/>
        <v>1.4492753623188482E-2</v>
      </c>
      <c r="D242" s="9" cm="1">
        <f t="array" ref="D242">INDEX('E(R) with CAPM'!$B$4:$B$249, ROWS('E(R) with CAPM'!B243:B$249))</f>
        <v>4.3509850354998693E-2</v>
      </c>
    </row>
    <row r="243" spans="1:4" x14ac:dyDescent="0.35">
      <c r="A243" t="s">
        <v>242</v>
      </c>
      <c r="B243">
        <v>6.8</v>
      </c>
      <c r="C243">
        <f t="shared" si="3"/>
        <v>1.4705882352941124E-2</v>
      </c>
      <c r="D243" s="9" cm="1">
        <f t="array" ref="D243">INDEX('E(R) with CAPM'!$B$4:$B$249, ROWS('E(R) with CAPM'!B244:B$249))</f>
        <v>2.3080772625895068E-2</v>
      </c>
    </row>
    <row r="244" spans="1:4" x14ac:dyDescent="0.35">
      <c r="A244" t="s">
        <v>243</v>
      </c>
      <c r="B244">
        <v>6.7</v>
      </c>
      <c r="C244">
        <f t="shared" si="3"/>
        <v>-7.4626865671641521E-3</v>
      </c>
      <c r="D244" s="9" cm="1">
        <f t="array" ref="D244">INDEX('E(R) with CAPM'!$B$4:$B$249, ROWS('E(R) with CAPM'!B245:B$249))</f>
        <v>1.5571080630775995E-3</v>
      </c>
    </row>
    <row r="245" spans="1:4" x14ac:dyDescent="0.35">
      <c r="A245" t="s">
        <v>244</v>
      </c>
      <c r="B245">
        <v>6.75</v>
      </c>
      <c r="C245">
        <f t="shared" si="3"/>
        <v>7.4074074074073808E-3</v>
      </c>
      <c r="D245" s="9" cm="1">
        <f t="array" ref="D245">INDEX('E(R) with CAPM'!$B$4:$B$249, ROWS('E(R) with CAPM'!B246:B$249))</f>
        <v>-2.9462920953573415E-2</v>
      </c>
    </row>
    <row r="246" spans="1:4" x14ac:dyDescent="0.35">
      <c r="A246" t="s">
        <v>245</v>
      </c>
      <c r="B246">
        <v>6.7</v>
      </c>
      <c r="C246">
        <f t="shared" si="3"/>
        <v>-4.4776119402985044E-2</v>
      </c>
      <c r="D246" s="9" cm="1">
        <f t="array" ref="D246">INDEX('E(R) with CAPM'!$B$4:$B$249, ROWS('E(R) with CAPM'!B247:B$249))</f>
        <v>-7.3749366283319337E-3</v>
      </c>
    </row>
    <row r="247" spans="1:4" x14ac:dyDescent="0.35">
      <c r="A247" t="s">
        <v>246</v>
      </c>
      <c r="B247">
        <v>7</v>
      </c>
      <c r="C247">
        <f t="shared" si="3"/>
        <v>0</v>
      </c>
      <c r="D247" s="9" cm="1">
        <f t="array" ref="D247">INDEX('E(R) with CAPM'!$B$4:$B$249, ROWS('E(R) with CAPM'!B248:B$249))</f>
        <v>-5.080847842648293E-2</v>
      </c>
    </row>
    <row r="248" spans="1:4" x14ac:dyDescent="0.35">
      <c r="A248" t="s">
        <v>247</v>
      </c>
      <c r="B248">
        <v>7</v>
      </c>
      <c r="C248">
        <f t="shared" si="3"/>
        <v>-7.1428571428571175E-3</v>
      </c>
      <c r="D248" s="9" cm="1">
        <f t="array" ref="D248">INDEX('E(R) with CAPM'!$B$4:$B$249, ROWS('E(R) with CAPM'!B249:B$249))</f>
        <v>3.2308403409829344E-2</v>
      </c>
    </row>
    <row r="249" spans="1:4" x14ac:dyDescent="0.35">
      <c r="A249" t="s">
        <v>248</v>
      </c>
      <c r="B249">
        <v>7.05</v>
      </c>
    </row>
    <row r="250" spans="1:4" x14ac:dyDescent="0.35">
      <c r="C250">
        <f>AVERAGE(C3:C248)</f>
        <v>2.8279380898099549E-3</v>
      </c>
    </row>
  </sheetData>
  <mergeCells count="2">
    <mergeCell ref="A1:C1"/>
    <mergeCell ref="F1:H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88B2-01E3-486E-9F67-D269923B879E}">
  <sheetPr codeName="Sheet11"/>
  <dimension ref="A1:K248"/>
  <sheetViews>
    <sheetView zoomScale="115" zoomScaleNormal="115" workbookViewId="0">
      <selection activeCell="M14" sqref="M14"/>
    </sheetView>
  </sheetViews>
  <sheetFormatPr defaultRowHeight="14.5" x14ac:dyDescent="0.35"/>
  <cols>
    <col min="1" max="1" width="10.453125" bestFit="1" customWidth="1"/>
    <col min="3" max="3" width="9.36328125" customWidth="1"/>
    <col min="9" max="9" width="9.453125" customWidth="1"/>
    <col min="10" max="10" width="9.6328125" customWidth="1"/>
    <col min="11" max="11" width="10.54296875" customWidth="1"/>
  </cols>
  <sheetData>
    <row r="1" spans="1:11" x14ac:dyDescent="0.35">
      <c r="A1" s="38" t="s">
        <v>261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x14ac:dyDescent="0.35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</row>
    <row r="3" spans="1:11" x14ac:dyDescent="0.35">
      <c r="A3" t="str" cm="1">
        <f t="array" ref="A3">INDEX('1. TVEL'!$A$3:$A$248, ROWS('1. TVEL'!A3:$A$248))</f>
        <v>02/21/2023</v>
      </c>
      <c r="B3" cm="1">
        <f t="array" ref="B3">INDEX('1. TVEL'!$C$3:$C$248, ROWS('1. TVEL'!C3:$C$248))</f>
        <v>5.7420494699647979E-3</v>
      </c>
      <c r="C3" cm="1">
        <f t="array" ref="C3">INDEX('2. ADAN'!$C$3:$C$248, ROWS('2. ADAN'!C3:$C$248))</f>
        <v>4.7368421052631546E-2</v>
      </c>
      <c r="D3" cm="1">
        <f t="array" ref="D3">INDEX('3. INFY'!$C$3:$C$248, ROWS('3. INFY'!C3:$C$248))</f>
        <v>-8.198797087686005E-3</v>
      </c>
      <c r="E3" cm="1">
        <f t="array" ref="E3">INDEX('4. SBI'!$C$3:$C$248, ROWS('4. SBI'!C3:$C$248))</f>
        <v>-3.2476836374055432E-3</v>
      </c>
      <c r="F3" cm="1">
        <f t="array" ref="F3">INDEX('5. ICBK'!$C$3:$C$248, ROWS('5. ICBK'!C3:$C$248))</f>
        <v>2.4584406462187106E-3</v>
      </c>
      <c r="G3" cm="1">
        <f t="array" ref="G3">INDEX('6.ITC'!$C$3:$C$248, ROWS('6.ITC'!C3:$C$248))</f>
        <v>-4.7089601046435879E-3</v>
      </c>
      <c r="H3" cm="1">
        <f t="array" ref="H3">INDEX('7. YESB'!$C$3:$C$248, ROWS('7. YESB'!C3:$C$248))</f>
        <v>5.9880239520956812E-3</v>
      </c>
      <c r="I3" cm="1">
        <f t="array" ref="I3">INDEX('8. ZOMT'!$C$3:$C$248, ROWS('8. ZOMT'!C3:$C$248))</f>
        <v>1.3550135501355013E-2</v>
      </c>
      <c r="J3" cm="1">
        <f t="array" ref="J3">INDEX('9. RYMD'!$C$3:$C$248, ROWS('9. RYMD'!C3:$C$248))</f>
        <v>-3.2899325738200452E-2</v>
      </c>
      <c r="K3" cm="1">
        <f t="array" ref="K3">INDEX('10. VODA'!$C$3:$C$248, ROWS('10. VODA'!C3:$C$248))</f>
        <v>-7.1428571428571175E-3</v>
      </c>
    </row>
    <row r="4" spans="1:11" x14ac:dyDescent="0.35">
      <c r="A4" t="str" cm="1">
        <f t="array" ref="A4">INDEX('1. TVEL'!$A$3:$A$248, ROWS('1. TVEL'!A4:$A$248))</f>
        <v>02/22/2023</v>
      </c>
      <c r="B4" cm="1">
        <f t="array" ref="B4">INDEX('1. TVEL'!$C$3:$C$248, ROWS('1. TVEL'!C4:$C$248))</f>
        <v>-3.2375740994072151E-2</v>
      </c>
      <c r="C4" cm="1">
        <f t="array" ref="C4">INDEX('2. ADAN'!$C$3:$C$248, ROWS('2. ADAN'!C4:$C$248))</f>
        <v>-5.2631578947368494E-2</v>
      </c>
      <c r="D4" cm="1">
        <f t="array" ref="D4">INDEX('3. INFY'!$C$3:$C$248, ROWS('3. INFY'!C4:$C$248))</f>
        <v>-1.1333077218593959E-2</v>
      </c>
      <c r="E4" cm="1">
        <f t="array" ref="E4">INDEX('4. SBI'!$C$3:$C$248, ROWS('4. SBI'!C4:$C$248))</f>
        <v>-1.3750363125786817E-2</v>
      </c>
      <c r="F4" cm="1">
        <f t="array" ref="F4">INDEX('5. ICBK'!$C$3:$C$248, ROWS('5. ICBK'!C4:$C$248))</f>
        <v>-1.7813523979743874E-2</v>
      </c>
      <c r="G4" cm="1">
        <f t="array" ref="G4">INDEX('6.ITC'!$C$3:$C$248, ROWS('6.ITC'!C4:$C$248))</f>
        <v>4.1682949068647199E-3</v>
      </c>
      <c r="H4" cm="1">
        <f t="array" ref="H4">INDEX('7. YESB'!$C$3:$C$248, ROWS('7. YESB'!C4:$C$248))</f>
        <v>-2.4539877300613407E-2</v>
      </c>
      <c r="I4" cm="1">
        <f t="array" ref="I4">INDEX('8. ZOMT'!$C$3:$C$248, ROWS('8. ZOMT'!C4:$C$248))</f>
        <v>-4.5325779036827163E-2</v>
      </c>
      <c r="J4" cm="1">
        <f t="array" ref="J4">INDEX('9. RYMD'!$C$3:$C$248, ROWS('9. RYMD'!C4:$C$248))</f>
        <v>-5.1246537396121769E-2</v>
      </c>
      <c r="K4" cm="1">
        <f t="array" ref="K4">INDEX('10. VODA'!$C$3:$C$248, ROWS('10. VODA'!C4:$C$248))</f>
        <v>0</v>
      </c>
    </row>
    <row r="5" spans="1:11" x14ac:dyDescent="0.35">
      <c r="A5" t="str" cm="1">
        <f t="array" ref="A5">INDEX('1. TVEL'!$A$3:$A$248, ROWS('1. TVEL'!A5:$A$248))</f>
        <v>02/23/2023</v>
      </c>
      <c r="B5" cm="1">
        <f t="array" ref="B5">INDEX('1. TVEL'!$C$3:$C$248, ROWS('1. TVEL'!C5:$C$248))</f>
        <v>1.0628606134224802E-3</v>
      </c>
      <c r="C5" cm="1">
        <f t="array" ref="C5">INDEX('2. ADAN'!$C$3:$C$248, ROWS('2. ADAN'!C5:$C$248))</f>
        <v>-5.2478134110787139E-2</v>
      </c>
      <c r="D5" cm="1">
        <f t="array" ref="D5">INDEX('3. INFY'!$C$3:$C$248, ROWS('3. INFY'!C5:$C$248))</f>
        <v>-7.1580576513831876E-3</v>
      </c>
      <c r="E5" cm="1">
        <f t="array" ref="E5">INDEX('4. SBI'!$C$3:$C$248, ROWS('4. SBI'!C5:$C$248))</f>
        <v>8.9251439539346968E-3</v>
      </c>
      <c r="F5" cm="1">
        <f t="array" ref="F5">INDEX('5. ICBK'!$C$3:$C$248, ROWS('5. ICBK'!C5:$C$248))</f>
        <v>5.9541530217326586E-4</v>
      </c>
      <c r="G5" cm="1">
        <f t="array" ref="G5">INDEX('6.ITC'!$C$3:$C$248, ROWS('6.ITC'!C5:$C$248))</f>
        <v>9.674922600619194E-3</v>
      </c>
      <c r="H5" cm="1">
        <f t="array" ref="H5">INDEX('7. YESB'!$C$3:$C$248, ROWS('7. YESB'!C5:$C$248))</f>
        <v>6.0975609756096271E-3</v>
      </c>
      <c r="I5" cm="1">
        <f t="array" ref="I5">INDEX('8. ZOMT'!$C$3:$C$248, ROWS('8. ZOMT'!C5:$C$248))</f>
        <v>3.6396724294813464E-2</v>
      </c>
      <c r="J5" cm="1">
        <f t="array" ref="J5">INDEX('9. RYMD'!$C$3:$C$248, ROWS('9. RYMD'!C5:$C$248))</f>
        <v>6.9058363988016194E-2</v>
      </c>
      <c r="K5" cm="1">
        <f t="array" ref="K5">INDEX('10. VODA'!$C$3:$C$248, ROWS('10. VODA'!C5:$C$248))</f>
        <v>-4.4776119402985044E-2</v>
      </c>
    </row>
    <row r="6" spans="1:11" x14ac:dyDescent="0.35">
      <c r="A6" t="str" cm="1">
        <f t="array" ref="A6">INDEX('1. TVEL'!$A$3:$A$248, ROWS('1. TVEL'!A6:$A$248))</f>
        <v>02/24/2023</v>
      </c>
      <c r="B6" cm="1">
        <f t="array" ref="B6">INDEX('1. TVEL'!$C$3:$C$248, ROWS('1. TVEL'!C6:$C$248))</f>
        <v>9.9218280216476582E-3</v>
      </c>
      <c r="C6" cm="1">
        <f t="array" ref="C6">INDEX('2. ADAN'!$C$3:$C$248, ROWS('2. ADAN'!C6:$C$248))</f>
        <v>-5.2505966587112089E-2</v>
      </c>
      <c r="D6" cm="1">
        <f t="array" ref="D6">INDEX('3. INFY'!$C$3:$C$248, ROWS('3. INFY'!C6:$C$248))</f>
        <v>-3.224454261113373E-5</v>
      </c>
      <c r="E6" cm="1">
        <f t="array" ref="E6">INDEX('4. SBI'!$C$3:$C$248, ROWS('4. SBI'!C6:$C$248))</f>
        <v>9.596008060638044E-5</v>
      </c>
      <c r="F6" cm="1">
        <f t="array" ref="F6">INDEX('5. ICBK'!$C$3:$C$248, ROWS('5. ICBK'!C6:$C$248))</f>
        <v>-5.9545075622191878E-5</v>
      </c>
      <c r="G6" cm="1">
        <f t="array" ref="G6">INDEX('6.ITC'!$C$3:$C$248, ROWS('6.ITC'!C6:$C$248))</f>
        <v>-6.4918203064139183E-3</v>
      </c>
      <c r="H6" cm="1">
        <f t="array" ref="H6">INDEX('7. YESB'!$C$3:$C$248, ROWS('7. YESB'!C6:$C$248))</f>
        <v>-1.5479876160990714E-2</v>
      </c>
      <c r="I6" cm="1">
        <f t="array" ref="I6">INDEX('8. ZOMT'!$C$3:$C$248, ROWS('8. ZOMT'!C6:$C$248))</f>
        <v>-9.1827364554637279E-3</v>
      </c>
      <c r="J6" cm="1">
        <f t="array" ref="J6">INDEX('9. RYMD'!$C$3:$C$248, ROWS('9. RYMD'!C6:$C$248))</f>
        <v>-1.7401034030403544E-2</v>
      </c>
      <c r="K6" cm="1">
        <f t="array" ref="K6">INDEX('10. VODA'!$C$3:$C$248, ROWS('10. VODA'!C6:$C$248))</f>
        <v>7.4074074074073808E-3</v>
      </c>
    </row>
    <row r="7" spans="1:11" x14ac:dyDescent="0.35">
      <c r="A7" t="str" cm="1">
        <f t="array" ref="A7">INDEX('1. TVEL'!$A$3:$A$248, ROWS('1. TVEL'!A7:$A$248))</f>
        <v>02/27/2023</v>
      </c>
      <c r="B7" cm="1">
        <f t="array" ref="B7">INDEX('1. TVEL'!$C$3:$C$248, ROWS('1. TVEL'!C7:$C$248))</f>
        <v>-4.6570169918187576E-2</v>
      </c>
      <c r="C7" cm="1">
        <f t="array" ref="C7">INDEX('2. ADAN'!$C$3:$C$248, ROWS('2. ADAN'!C7:$C$248))</f>
        <v>-5.2386078220308656E-2</v>
      </c>
      <c r="D7" cm="1">
        <f t="array" ref="D7">INDEX('3. INFY'!$C$3:$C$248, ROWS('3. INFY'!C7:$C$248))</f>
        <v>-2.7396806466574001E-2</v>
      </c>
      <c r="E7" cm="1">
        <f t="array" ref="E7">INDEX('4. SBI'!$C$3:$C$248, ROWS('4. SBI'!C7:$C$248))</f>
        <v>1.2601857115785655E-2</v>
      </c>
      <c r="F7" cm="1">
        <f t="array" ref="F7">INDEX('5. ICBK'!$C$3:$C$248, ROWS('5. ICBK'!C7:$C$248))</f>
        <v>1.9500233535730889E-2</v>
      </c>
      <c r="G7" cm="1">
        <f t="array" ref="G7">INDEX('6.ITC'!$C$3:$C$248, ROWS('6.ITC'!C7:$C$248))</f>
        <v>-7.5876504447933918E-3</v>
      </c>
      <c r="H7" cm="1">
        <f t="array" ref="H7">INDEX('7. YESB'!$C$3:$C$248, ROWS('7. YESB'!C7:$C$248))</f>
        <v>1.5243902439024392E-2</v>
      </c>
      <c r="I7" cm="1">
        <f t="array" ref="I7">INDEX('8. ZOMT'!$C$3:$C$248, ROWS('8. ZOMT'!C7:$C$248))</f>
        <v>-1.5858208955223906E-2</v>
      </c>
      <c r="J7" cm="1">
        <f t="array" ref="J7">INDEX('9. RYMD'!$C$3:$C$248, ROWS('9. RYMD'!C7:$C$248))</f>
        <v>-3.2137310342081268E-2</v>
      </c>
      <c r="K7" cm="1">
        <f t="array" ref="K7">INDEX('10. VODA'!$C$3:$C$248, ROWS('10. VODA'!C7:$C$248))</f>
        <v>-7.4626865671641521E-3</v>
      </c>
    </row>
    <row r="8" spans="1:11" x14ac:dyDescent="0.35">
      <c r="A8" t="str" cm="1">
        <f t="array" ref="A8">INDEX('1. TVEL'!$A$3:$A$248, ROWS('1. TVEL'!A8:$A$248))</f>
        <v>02/28/2023</v>
      </c>
      <c r="B8" cm="1">
        <f t="array" ref="B8">INDEX('1. TVEL'!$C$3:$C$248, ROWS('1. TVEL'!C8:$C$248))</f>
        <v>1.6403590219746241E-2</v>
      </c>
      <c r="C8" cm="1">
        <f t="array" ref="C8">INDEX('2. ADAN'!$C$3:$C$248, ROWS('2. ADAN'!C8:$C$248))</f>
        <v>4.7505126452494988E-2</v>
      </c>
      <c r="D8" cm="1">
        <f t="array" ref="D8">INDEX('3. INFY'!$C$3:$C$248, ROWS('3. INFY'!C8:$C$248))</f>
        <v>-1.4621357265302008E-2</v>
      </c>
      <c r="E8" cm="1">
        <f t="array" ref="E8">INDEX('4. SBI'!$C$3:$C$248, ROWS('4. SBI'!C8:$C$248))</f>
        <v>-9.372609028309279E-3</v>
      </c>
      <c r="F8" cm="1">
        <f t="array" ref="F8">INDEX('5. ICBK'!$C$3:$C$248, ROWS('5. ICBK'!C8:$C$248))</f>
        <v>-1.8131835994618407E-3</v>
      </c>
      <c r="G8" cm="1">
        <f t="array" ref="G8">INDEX('6.ITC'!$C$3:$C$248, ROWS('6.ITC'!C8:$C$248))</f>
        <v>-1.4600477833820017E-2</v>
      </c>
      <c r="H8" cm="1">
        <f t="array" ref="H8">INDEX('7. YESB'!$C$3:$C$248, ROWS('7. YESB'!C8:$C$248))</f>
        <v>6.0171919770773685E-2</v>
      </c>
      <c r="I8" cm="1">
        <f t="array" ref="I8">INDEX('8. ZOMT'!$C$3:$C$248, ROWS('8. ZOMT'!C8:$C$248))</f>
        <v>-1.8691588785046994E-3</v>
      </c>
      <c r="J8" cm="1">
        <f t="array" ref="J8">INDEX('9. RYMD'!$C$3:$C$248, ROWS('9. RYMD'!C8:$C$248))</f>
        <v>1.2388893258868874E-2</v>
      </c>
      <c r="K8" cm="1">
        <f t="array" ref="K8">INDEX('10. VODA'!$C$3:$C$248, ROWS('10. VODA'!C8:$C$248))</f>
        <v>1.4705882352941124E-2</v>
      </c>
    </row>
    <row r="9" spans="1:11" x14ac:dyDescent="0.35">
      <c r="A9" t="str" cm="1">
        <f t="array" ref="A9">INDEX('1. TVEL'!$A$3:$A$248, ROWS('1. TVEL'!A9:$A$248))</f>
        <v>03/01/2023</v>
      </c>
      <c r="B9" cm="1">
        <f t="array" ref="B9">INDEX('1. TVEL'!$C$3:$C$248, ROWS('1. TVEL'!C9:$C$248))</f>
        <v>7.9828062634325018E-3</v>
      </c>
      <c r="C9" cm="1">
        <f t="array" ref="C9">INDEX('2. ADAN'!$C$3:$C$248, ROWS('2. ADAN'!C9:$C$248))</f>
        <v>4.752604166666656E-2</v>
      </c>
      <c r="D9" cm="1">
        <f t="array" ref="D9">INDEX('3. INFY'!$C$3:$C$248, ROWS('3. INFY'!C9:$C$248))</f>
        <v>5.6816282878246046E-3</v>
      </c>
      <c r="E9" cm="1">
        <f t="array" ref="E9">INDEX('4. SBI'!$C$3:$C$248, ROWS('4. SBI'!C9:$C$248))</f>
        <v>2.5899012483696832E-2</v>
      </c>
      <c r="F9" cm="1">
        <f t="array" ref="F9">INDEX('5. ICBK'!$C$3:$C$248, ROWS('5. ICBK'!C9:$C$248))</f>
        <v>1.6933317762465629E-3</v>
      </c>
      <c r="G9" cm="1">
        <f t="array" ref="G9">INDEX('6.ITC'!$C$3:$C$248, ROWS('6.ITC'!C9:$C$248))</f>
        <v>5.2812252442566675E-3</v>
      </c>
      <c r="H9" cm="1">
        <f t="array" ref="H9">INDEX('7. YESB'!$C$3:$C$248, ROWS('7. YESB'!C9:$C$248))</f>
        <v>4.6448087431694061E-2</v>
      </c>
      <c r="I9" cm="1">
        <f t="array" ref="I9">INDEX('8. ZOMT'!$C$3:$C$248, ROWS('8. ZOMT'!C9:$C$248))</f>
        <v>2.6387625113739814E-2</v>
      </c>
      <c r="J9" cm="1">
        <f t="array" ref="J9">INDEX('9. RYMD'!$C$3:$C$248, ROWS('9. RYMD'!C9:$C$248))</f>
        <v>2.7426079638909178E-2</v>
      </c>
      <c r="K9" cm="1">
        <f t="array" ref="K9">INDEX('10. VODA'!$C$3:$C$248, ROWS('10. VODA'!C9:$C$248))</f>
        <v>1.4492753623188482E-2</v>
      </c>
    </row>
    <row r="10" spans="1:11" x14ac:dyDescent="0.35">
      <c r="A10" t="str" cm="1">
        <f t="array" ref="A10">INDEX('1. TVEL'!$A$3:$A$248, ROWS('1. TVEL'!A10:$A$248))</f>
        <v>03/02/2023</v>
      </c>
      <c r="B10" cm="1">
        <f t="array" ref="B10">INDEX('1. TVEL'!$C$3:$C$248, ROWS('1. TVEL'!C10:$C$248))</f>
        <v>-3.6979969183358664E-3</v>
      </c>
      <c r="C10" cm="1">
        <f t="array" ref="C10">INDEX('2. ADAN'!$C$3:$C$248, ROWS('2. ADAN'!C10:$C$248))</f>
        <v>4.7441860465116316E-2</v>
      </c>
      <c r="D10" cm="1">
        <f t="array" ref="D10">INDEX('3. INFY'!$C$3:$C$248, ROWS('3. INFY'!C10:$C$248))</f>
        <v>-1.6234758686275084E-2</v>
      </c>
      <c r="E10" cm="1">
        <f t="array" ref="E10">INDEX('4. SBI'!$C$3:$C$248, ROWS('4. SBI'!C10:$C$248))</f>
        <v>-5.5269320843092185E-3</v>
      </c>
      <c r="F10" cm="1">
        <f t="array" ref="F10">INDEX('5. ICBK'!$C$3:$C$248, ROWS('5. ICBK'!C10:$C$248))</f>
        <v>-2.6932084309132958E-3</v>
      </c>
      <c r="G10" cm="1">
        <f t="array" ref="G10">INDEX('6.ITC'!$C$3:$C$248, ROWS('6.ITC'!C10:$C$248))</f>
        <v>-8.3876980428703955E-3</v>
      </c>
      <c r="H10" cm="1">
        <f t="array" ref="H10">INDEX('7. YESB'!$C$3:$C$248, ROWS('7. YESB'!C10:$C$248))</f>
        <v>-4.5714285714285756E-2</v>
      </c>
      <c r="I10" cm="1">
        <f t="array" ref="I10">INDEX('8. ZOMT'!$C$3:$C$248, ROWS('8. ZOMT'!C10:$C$248))</f>
        <v>-7.332722273144009E-3</v>
      </c>
      <c r="J10" cm="1">
        <f t="array" ref="J10">INDEX('9. RYMD'!$C$3:$C$248, ROWS('9. RYMD'!C10:$C$248))</f>
        <v>-1.5577655193846775E-2</v>
      </c>
      <c r="K10" cm="1">
        <f t="array" ref="K10">INDEX('10. VODA'!$C$3:$C$248, ROWS('10. VODA'!C10:$C$248))</f>
        <v>7.1942446043165211E-3</v>
      </c>
    </row>
    <row r="11" spans="1:11" x14ac:dyDescent="0.35">
      <c r="A11" t="str" cm="1">
        <f t="array" ref="A11">INDEX('1. TVEL'!$A$3:$A$248, ROWS('1. TVEL'!A11:$A$248))</f>
        <v>03/03/2023</v>
      </c>
      <c r="B11" cm="1">
        <f t="array" ref="B11">INDEX('1. TVEL'!$C$3:$C$248, ROWS('1. TVEL'!C11:$C$248))</f>
        <v>3.378378378378448E-3</v>
      </c>
      <c r="C11" cm="1">
        <f t="array" ref="C11">INDEX('2. ADAN'!$C$3:$C$248, ROWS('2. ADAN'!C11:$C$248))</f>
        <v>4.7548730064973482E-2</v>
      </c>
      <c r="D11" cm="1">
        <f t="array" ref="D11">INDEX('3. INFY'!$C$3:$C$248, ROWS('3. INFY'!C11:$C$248))</f>
        <v>4.8333671331034032E-3</v>
      </c>
      <c r="E11" cm="1">
        <f t="array" ref="E11">INDEX('4. SBI'!$C$3:$C$248, ROWS('4. SBI'!C11:$C$248))</f>
        <v>4.8913043478260948E-2</v>
      </c>
      <c r="F11" cm="1">
        <f t="array" ref="F11">INDEX('5. ICBK'!$C$3:$C$248, ROWS('5. ICBK'!C11:$C$248))</f>
        <v>1.6752058027747343E-2</v>
      </c>
      <c r="G11" cm="1">
        <f t="array" ref="G11">INDEX('6.ITC'!$C$3:$C$248, ROWS('6.ITC'!C11:$C$248))</f>
        <v>2.4418755682556116E-2</v>
      </c>
      <c r="H11" cm="1">
        <f t="array" ref="H11">INDEX('7. YESB'!$C$3:$C$248, ROWS('7. YESB'!C11:$C$248))</f>
        <v>-3.857566765578626E-2</v>
      </c>
      <c r="I11" cm="1">
        <f t="array" ref="I11">INDEX('8. ZOMT'!$C$3:$C$248, ROWS('8. ZOMT'!C11:$C$248))</f>
        <v>-1.6775396085740888E-2</v>
      </c>
      <c r="J11" cm="1">
        <f t="array" ref="J11">INDEX('9. RYMD'!$C$3:$C$248, ROWS('9. RYMD'!C11:$C$248))</f>
        <v>1.5376376988984192E-2</v>
      </c>
      <c r="K11" cm="1">
        <f t="array" ref="K11">INDEX('10. VODA'!$C$3:$C$248, ROWS('10. VODA'!C11:$C$248))</f>
        <v>-7.246376811594177E-3</v>
      </c>
    </row>
    <row r="12" spans="1:11" x14ac:dyDescent="0.35">
      <c r="A12" t="str" cm="1">
        <f t="array" ref="A12">INDEX('1. TVEL'!$A$3:$A$248, ROWS('1. TVEL'!A12:$A$248))</f>
        <v>03/06/2023</v>
      </c>
      <c r="B12" cm="1">
        <f t="array" ref="B12">INDEX('1. TVEL'!$C$3:$C$248, ROWS('1. TVEL'!C12:$C$248))</f>
        <v>1.5272947225162422E-2</v>
      </c>
      <c r="C12" cm="1">
        <f t="array" ref="C12">INDEX('2. ADAN'!$C$3:$C$248, ROWS('2. ADAN'!C12:$C$248))</f>
        <v>4.7538677918424692E-2</v>
      </c>
      <c r="D12" cm="1">
        <f t="array" ref="D12">INDEX('3. INFY'!$C$3:$C$248, ROWS('3. INFY'!C12:$C$248))</f>
        <v>1.8673919532986229E-2</v>
      </c>
      <c r="E12" cm="1">
        <f t="array" ref="E12">INDEX('4. SBI'!$C$3:$C$248, ROWS('4. SBI'!C12:$C$248))</f>
        <v>8.9015488695032925E-4</v>
      </c>
      <c r="F12" cm="1">
        <f t="array" ref="F12">INDEX('5. ICBK'!$C$3:$C$248, ROWS('5. ICBK'!C12:$C$248))</f>
        <v>-9.2192451743008301E-4</v>
      </c>
      <c r="G12" cm="1">
        <f t="array" ref="G12">INDEX('6.ITC'!$C$3:$C$248, ROWS('6.ITC'!C12:$C$248))</f>
        <v>8.2442354759757544E-3</v>
      </c>
      <c r="H12" cm="1">
        <f t="array" ref="H12">INDEX('7. YESB'!$C$3:$C$248, ROWS('7. YESB'!C12:$C$248))</f>
        <v>2.9585798816566368E-3</v>
      </c>
      <c r="I12" cm="1">
        <f t="array" ref="I12">INDEX('8. ZOMT'!$C$3:$C$248, ROWS('8. ZOMT'!C12:$C$248))</f>
        <v>5.5607043558851578E-3</v>
      </c>
      <c r="J12" cm="1">
        <f t="array" ref="J12">INDEX('9. RYMD'!$C$3:$C$248, ROWS('9. RYMD'!C12:$C$248))</f>
        <v>1.5297537096530935E-4</v>
      </c>
      <c r="K12" cm="1">
        <f t="array" ref="K12">INDEX('10. VODA'!$C$3:$C$248, ROWS('10. VODA'!C12:$C$248))</f>
        <v>7.1942446043165211E-3</v>
      </c>
    </row>
    <row r="13" spans="1:11" x14ac:dyDescent="0.35">
      <c r="A13" t="str" cm="1">
        <f t="array" ref="A13">INDEX('1. TVEL'!$A$3:$A$248, ROWS('1. TVEL'!A13:$A$248))</f>
        <v>03/08/2023</v>
      </c>
      <c r="B13" cm="1">
        <f t="array" ref="B13">INDEX('1. TVEL'!$C$3:$C$248, ROWS('1. TVEL'!C13:$C$248))</f>
        <v>1.660628019323706E-3</v>
      </c>
      <c r="C13" cm="1">
        <f t="array" ref="C13">INDEX('2. ADAN'!$C$3:$C$248, ROWS('2. ADAN'!C13:$C$248))</f>
        <v>4.7427652733118941E-2</v>
      </c>
      <c r="D13" cm="1">
        <f t="array" ref="D13">INDEX('3. INFY'!$C$3:$C$248, ROWS('3. INFY'!C13:$C$248))</f>
        <v>-9.881422924901186E-3</v>
      </c>
      <c r="E13" cm="1">
        <f t="array" ref="E13">INDEX('4. SBI'!$C$3:$C$248, ROWS('4. SBI'!C13:$C$248))</f>
        <v>5.4886685552406325E-3</v>
      </c>
      <c r="F13" cm="1">
        <f t="array" ref="F13">INDEX('5. ICBK'!$C$3:$C$248, ROWS('5. ICBK'!C13:$C$248))</f>
        <v>4.9879600963192551E-3</v>
      </c>
      <c r="G13" cm="1">
        <f t="array" ref="G13">INDEX('6.ITC'!$C$3:$C$248, ROWS('6.ITC'!C13:$C$248))</f>
        <v>1.0830784913353722E-2</v>
      </c>
      <c r="H13" cm="1">
        <f t="array" ref="H13">INDEX('7. YESB'!$C$3:$C$248, ROWS('7. YESB'!C13:$C$248))</f>
        <v>-1.1976047904191574E-2</v>
      </c>
      <c r="I13" cm="1">
        <f t="array" ref="I13">INDEX('8. ZOMT'!$C$3:$C$248, ROWS('8. ZOMT'!C13:$C$248))</f>
        <v>1.5510948905109387E-2</v>
      </c>
      <c r="J13" cm="1">
        <f t="array" ref="J13">INDEX('9. RYMD'!$C$3:$C$248, ROWS('9. RYMD'!C13:$C$248))</f>
        <v>1.4130227229329074E-3</v>
      </c>
      <c r="K13" cm="1">
        <f t="array" ref="K13">INDEX('10. VODA'!$C$3:$C$248, ROWS('10. VODA'!C13:$C$248))</f>
        <v>0</v>
      </c>
    </row>
    <row r="14" spans="1:11" x14ac:dyDescent="0.35">
      <c r="A14" t="str" cm="1">
        <f t="array" ref="A14">INDEX('1. TVEL'!$A$3:$A$248, ROWS('1. TVEL'!A14:$A$248))</f>
        <v>03/09/2023</v>
      </c>
      <c r="B14" cm="1">
        <f t="array" ref="B14">INDEX('1. TVEL'!$C$3:$C$248, ROWS('1. TVEL'!C14:$C$248))</f>
        <v>1.5073861923424782E-3</v>
      </c>
      <c r="C14" cm="1">
        <f t="array" ref="C14">INDEX('2. ADAN'!$C$3:$C$248, ROWS('2. ADAN'!C14:$C$248))</f>
        <v>4.7473200612557484E-2</v>
      </c>
      <c r="D14" cm="1">
        <f t="array" ref="D14">INDEX('3. INFY'!$C$3:$C$248, ROWS('3. INFY'!C14:$C$248))</f>
        <v>-8.3085652526343912E-3</v>
      </c>
      <c r="E14" cm="1">
        <f t="array" ref="E14">INDEX('4. SBI'!$C$3:$C$248, ROWS('4. SBI'!C14:$C$248))</f>
        <v>-1.05564501699767E-2</v>
      </c>
      <c r="F14" cm="1">
        <f t="array" ref="F14">INDEX('5. ICBK'!$C$3:$C$248, ROWS('5. ICBK'!C14:$C$248))</f>
        <v>-1.8867924528301858E-2</v>
      </c>
      <c r="G14" cm="1">
        <f t="array" ref="G14">INDEX('6.ITC'!$C$3:$C$248, ROWS('6.ITC'!C14:$C$248))</f>
        <v>-1.2645161290322521E-2</v>
      </c>
      <c r="H14" cm="1">
        <f t="array" ref="H14">INDEX('7. YESB'!$C$3:$C$248, ROWS('7. YESB'!C14:$C$248))</f>
        <v>-9.0634441087612434E-3</v>
      </c>
      <c r="I14" cm="1">
        <f t="array" ref="I14">INDEX('8. ZOMT'!$C$3:$C$248, ROWS('8. ZOMT'!C14:$C$248))</f>
        <v>-1.387604070305273E-2</v>
      </c>
      <c r="J14" cm="1">
        <f t="array" ref="J14">INDEX('9. RYMD'!$C$3:$C$248, ROWS('9. RYMD'!C14:$C$248))</f>
        <v>-9.7173485520378727E-3</v>
      </c>
      <c r="K14" cm="1">
        <f t="array" ref="K14">INDEX('10. VODA'!$C$3:$C$248, ROWS('10. VODA'!C14:$C$248))</f>
        <v>-1.4598540145985481E-2</v>
      </c>
    </row>
    <row r="15" spans="1:11" x14ac:dyDescent="0.35">
      <c r="A15" t="str" cm="1">
        <f t="array" ref="A15">INDEX('1. TVEL'!$A$3:$A$248, ROWS('1. TVEL'!A15:$A$248))</f>
        <v>03/10/2023</v>
      </c>
      <c r="B15" cm="1">
        <f t="array" ref="B15">INDEX('1. TVEL'!$C$3:$C$248, ROWS('1. TVEL'!C15:$C$248))</f>
        <v>-1.4218009478672916E-2</v>
      </c>
      <c r="C15" cm="1">
        <f t="array" ref="C15">INDEX('2. ADAN'!$C$3:$C$248, ROWS('2. ADAN'!C15:$C$248))</f>
        <v>4.3923865300146414E-2</v>
      </c>
      <c r="D15" cm="1">
        <f t="array" ref="D15">INDEX('3. INFY'!$C$3:$C$248, ROWS('3. INFY'!C15:$C$248))</f>
        <v>-6.0140668003126887E-3</v>
      </c>
      <c r="E15" cm="1">
        <f t="array" ref="E15">INDEX('4. SBI'!$C$3:$C$248, ROWS('4. SBI'!C15:$C$248))</f>
        <v>-2.1101671690874128E-2</v>
      </c>
      <c r="F15" cm="1">
        <f t="array" ref="F15">INDEX('5. ICBK'!$C$3:$C$248, ROWS('5. ICBK'!C15:$C$248))</f>
        <v>-1.5783540022547997E-2</v>
      </c>
      <c r="G15" cm="1">
        <f t="array" ref="G15">INDEX('6.ITC'!$C$3:$C$248, ROWS('6.ITC'!C15:$C$248))</f>
        <v>1.288659793814433E-3</v>
      </c>
      <c r="H15" cm="1">
        <f t="array" ref="H15">INDEX('7. YESB'!$C$3:$C$248, ROWS('7. YESB'!C15:$C$248))</f>
        <v>-3.0303030303030732E-3</v>
      </c>
      <c r="I15" cm="1">
        <f t="array" ref="I15">INDEX('8. ZOMT'!$C$3:$C$248, ROWS('8. ZOMT'!C15:$C$248))</f>
        <v>-3.7140204271122698E-3</v>
      </c>
      <c r="J15" cm="1">
        <f t="array" ref="J15">INDEX('9. RYMD'!$C$3:$C$248, ROWS('9. RYMD'!C15:$C$248))</f>
        <v>-8.6736678335278816E-3</v>
      </c>
      <c r="K15" cm="1">
        <f t="array" ref="K15">INDEX('10. VODA'!$C$3:$C$248, ROWS('10. VODA'!C15:$C$248))</f>
        <v>-1.4814814814814762E-2</v>
      </c>
    </row>
    <row r="16" spans="1:11" x14ac:dyDescent="0.35">
      <c r="A16" t="str" cm="1">
        <f t="array" ref="A16">INDEX('1. TVEL'!$A$3:$A$248, ROWS('1. TVEL'!A16:$A$248))</f>
        <v>03/13/2023</v>
      </c>
      <c r="B16" cm="1">
        <f t="array" ref="B16">INDEX('1. TVEL'!$C$3:$C$248, ROWS('1. TVEL'!C16:$C$248))</f>
        <v>-2.0914624629311655E-2</v>
      </c>
      <c r="C16" cm="1">
        <f t="array" ref="C16">INDEX('2. ADAN'!$C$3:$C$248, ROWS('2. ADAN'!C16:$C$248))</f>
        <v>4.7419804741980424E-2</v>
      </c>
      <c r="D16" cm="1">
        <f t="array" ref="D16">INDEX('3. INFY'!$C$3:$C$248, ROWS('3. INFY'!C16:$C$248))</f>
        <v>-2.5398926904048533E-2</v>
      </c>
      <c r="E16" cm="1">
        <f t="array" ref="E16">INDEX('4. SBI'!$C$3:$C$248, ROWS('4. SBI'!C16:$C$248))</f>
        <v>-3.2735849056603816E-2</v>
      </c>
      <c r="F16" cm="1">
        <f t="array" ref="F16">INDEX('5. ICBK'!$C$3:$C$248, ROWS('5. ICBK'!C16:$C$248))</f>
        <v>-1.7201834862385322E-2</v>
      </c>
      <c r="G16" cm="1">
        <f t="array" ref="G16">INDEX('6.ITC'!$C$3:$C$248, ROWS('6.ITC'!C16:$C$248))</f>
        <v>-1.1338459533428966E-2</v>
      </c>
      <c r="H16" cm="1">
        <f t="array" ref="H16">INDEX('7. YESB'!$C$3:$C$248, ROWS('7. YESB'!C16:$C$248))</f>
        <v>-5.4313099041533523E-2</v>
      </c>
      <c r="I16" cm="1">
        <f t="array" ref="I16">INDEX('8. ZOMT'!$C$3:$C$248, ROWS('8. ZOMT'!C16:$C$248))</f>
        <v>-3.7572254335260173E-2</v>
      </c>
      <c r="J16" cm="1">
        <f t="array" ref="J16">INDEX('9. RYMD'!$C$3:$C$248, ROWS('9. RYMD'!C16:$C$248))</f>
        <v>-3.406668543619025E-2</v>
      </c>
      <c r="K16" cm="1">
        <f t="array" ref="K16">INDEX('10. VODA'!$C$3:$C$248, ROWS('10. VODA'!C16:$C$248))</f>
        <v>-2.2727272727272783E-2</v>
      </c>
    </row>
    <row r="17" spans="1:11" x14ac:dyDescent="0.35">
      <c r="A17" t="str" cm="1">
        <f t="array" ref="A17">INDEX('1. TVEL'!$A$3:$A$248, ROWS('1. TVEL'!A17:$A$248))</f>
        <v>03/14/2023</v>
      </c>
      <c r="B17" cm="1">
        <f t="array" ref="B17">INDEX('1. TVEL'!$C$3:$C$248, ROWS('1. TVEL'!C17:$C$248))</f>
        <v>-2.4300559552358186E-2</v>
      </c>
      <c r="C17" cm="1">
        <f t="array" ref="C17">INDEX('2. ADAN'!$C$3:$C$248, ROWS('2. ADAN'!C17:$C$248))</f>
        <v>-5.2605823342304868E-2</v>
      </c>
      <c r="D17" cm="1">
        <f t="array" ref="D17">INDEX('3. INFY'!$C$3:$C$248, ROWS('3. INFY'!C17:$C$248))</f>
        <v>-1.0633802816901345E-2</v>
      </c>
      <c r="E17" cm="1">
        <f t="array" ref="E17">INDEX('4. SBI'!$C$3:$C$248, ROWS('4. SBI'!C17:$C$248))</f>
        <v>-8.7552341073468265E-3</v>
      </c>
      <c r="F17" cm="1">
        <f t="array" ref="F17">INDEX('5. ICBK'!$C$3:$C$248, ROWS('5. ICBK'!C17:$C$248))</f>
        <v>2.3484072981273503E-3</v>
      </c>
      <c r="G17" cm="1">
        <f t="array" ref="G17">INDEX('6.ITC'!$C$3:$C$248, ROWS('6.ITC'!C17:$C$248))</f>
        <v>-1.0402949697129283E-2</v>
      </c>
      <c r="H17" cm="1">
        <f t="array" ref="H17">INDEX('7. YESB'!$C$3:$C$248, ROWS('7. YESB'!C17:$C$248))</f>
        <v>-6.4308681672025489E-3</v>
      </c>
      <c r="I17" cm="1">
        <f t="array" ref="I17">INDEX('8. ZOMT'!$C$3:$C$248, ROWS('8. ZOMT'!C17:$C$248))</f>
        <v>-2.2660098522167459E-2</v>
      </c>
      <c r="J17" cm="1">
        <f t="array" ref="J17">INDEX('9. RYMD'!$C$3:$C$248, ROWS('9. RYMD'!C17:$C$248))</f>
        <v>2.7649589362534147E-2</v>
      </c>
      <c r="K17" cm="1">
        <f t="array" ref="K17">INDEX('10. VODA'!$C$3:$C$248, ROWS('10. VODA'!C17:$C$248))</f>
        <v>-7.6335877862595148E-3</v>
      </c>
    </row>
    <row r="18" spans="1:11" x14ac:dyDescent="0.35">
      <c r="A18" t="str" cm="1">
        <f t="array" ref="A18">INDEX('1. TVEL'!$A$3:$A$248, ROWS('1. TVEL'!A18:$A$248))</f>
        <v>03/15/2023</v>
      </c>
      <c r="B18" cm="1">
        <f t="array" ref="B18">INDEX('1. TVEL'!$C$3:$C$248, ROWS('1. TVEL'!C18:$C$248))</f>
        <v>-6.7600193143409716E-3</v>
      </c>
      <c r="C18" cm="1">
        <f t="array" ref="C18">INDEX('2. ADAN'!$C$3:$C$248, ROWS('2. ADAN'!C18:$C$248))</f>
        <v>-1.2636273538156505E-2</v>
      </c>
      <c r="D18" cm="1">
        <f t="array" ref="D18">INDEX('3. INFY'!$C$3:$C$248, ROWS('3. INFY'!C18:$C$248))</f>
        <v>-2.4653964005206142E-4</v>
      </c>
      <c r="E18" cm="1">
        <f t="array" ref="E18">INDEX('4. SBI'!$C$3:$C$248, ROWS('4. SBI'!C18:$C$248))</f>
        <v>-1.516761665539566E-2</v>
      </c>
      <c r="F18" cm="1">
        <f t="array" ref="F18">INDEX('5. ICBK'!$C$3:$C$248, ROWS('5. ICBK'!C18:$C$248))</f>
        <v>-5.3880615086572773E-3</v>
      </c>
      <c r="G18" cm="1">
        <f t="array" ref="G18">INDEX('6.ITC'!$C$3:$C$248, ROWS('6.ITC'!C18:$C$248))</f>
        <v>-7.907221929362451E-4</v>
      </c>
      <c r="H18" cm="1">
        <f t="array" ref="H18">INDEX('7. YESB'!$C$3:$C$248, ROWS('7. YESB'!C18:$C$248))</f>
        <v>-1.3029315960912122E-2</v>
      </c>
      <c r="I18" cm="1">
        <f t="array" ref="I18">INDEX('8. ZOMT'!$C$3:$C$248, ROWS('8. ZOMT'!C18:$C$248))</f>
        <v>0</v>
      </c>
      <c r="J18" cm="1">
        <f t="array" ref="J18">INDEX('9. RYMD'!$C$3:$C$248, ROWS('9. RYMD'!C18:$C$248))</f>
        <v>-1.7995063301218178E-2</v>
      </c>
      <c r="K18" cm="1">
        <f t="array" ref="K18">INDEX('10. VODA'!$C$3:$C$248, ROWS('10. VODA'!C18:$C$248))</f>
        <v>-2.3437499999999917E-2</v>
      </c>
    </row>
    <row r="19" spans="1:11" x14ac:dyDescent="0.35">
      <c r="A19" t="str" cm="1">
        <f t="array" ref="A19">INDEX('1. TVEL'!$A$3:$A$248, ROWS('1. TVEL'!A19:$A$248))</f>
        <v>03/16/2023</v>
      </c>
      <c r="B19" cm="1">
        <f t="array" ref="B19">INDEX('1. TVEL'!$C$3:$C$248, ROWS('1. TVEL'!C19:$C$248))</f>
        <v>-1.8023922660986402E-2</v>
      </c>
      <c r="C19" cm="1">
        <f t="array" ref="C19">INDEX('2. ADAN'!$C$3:$C$248, ROWS('2. ADAN'!C19:$C$248))</f>
        <v>-1.5601409159537106E-2</v>
      </c>
      <c r="D19" cm="1">
        <f t="array" ref="D19">INDEX('3. INFY'!$C$3:$C$248, ROWS('3. INFY'!C19:$C$248))</f>
        <v>-1.1074709778505935E-2</v>
      </c>
      <c r="E19" cm="1">
        <f t="array" ref="E19">INDEX('4. SBI'!$C$3:$C$248, ROWS('4. SBI'!C19:$C$248))</f>
        <v>1.3250714966634977E-2</v>
      </c>
      <c r="F19" cm="1">
        <f t="array" ref="F19">INDEX('5. ICBK'!$C$3:$C$248, ROWS('5. ICBK'!C19:$C$248))</f>
        <v>-2.4274790629930819E-3</v>
      </c>
      <c r="G19" cm="1">
        <f t="array" ref="G19">INDEX('6.ITC'!$C$3:$C$248, ROWS('6.ITC'!C19:$C$248))</f>
        <v>5.3742299121772481E-3</v>
      </c>
      <c r="H19" cm="1">
        <f t="array" ref="H19">INDEX('7. YESB'!$C$3:$C$248, ROWS('7. YESB'!C19:$C$248))</f>
        <v>-3.0201342281879148E-2</v>
      </c>
      <c r="I19" cm="1">
        <f t="array" ref="I19">INDEX('8. ZOMT'!$C$3:$C$248, ROWS('8. ZOMT'!C19:$C$248))</f>
        <v>4.3355325164938688E-2</v>
      </c>
      <c r="J19" cm="1">
        <f t="array" ref="J19">INDEX('9. RYMD'!$C$3:$C$248, ROWS('9. RYMD'!C19:$C$248))</f>
        <v>-1.2756118950810304E-3</v>
      </c>
      <c r="K19" cm="1">
        <f t="array" ref="K19">INDEX('10. VODA'!$C$3:$C$248, ROWS('10. VODA'!C19:$C$248))</f>
        <v>7.7519379844960962E-3</v>
      </c>
    </row>
    <row r="20" spans="1:11" x14ac:dyDescent="0.35">
      <c r="A20" t="str" cm="1">
        <f t="array" ref="A20">INDEX('1. TVEL'!$A$3:$A$248, ROWS('1. TVEL'!A20:$A$248))</f>
        <v>03/17/2023</v>
      </c>
      <c r="B20" cm="1">
        <f t="array" ref="B20">INDEX('1. TVEL'!$C$3:$C$248, ROWS('1. TVEL'!C20:$C$248))</f>
        <v>2.9406959647117598E-3</v>
      </c>
      <c r="C20" cm="1">
        <f t="array" ref="C20">INDEX('2. ADAN'!$C$3:$C$248, ROWS('2. ADAN'!C20:$C$248))</f>
        <v>6.2515628907226809E-3</v>
      </c>
      <c r="D20" cm="1">
        <f t="array" ref="D20">INDEX('3. INFY'!$C$3:$C$248, ROWS('3. INFY'!C20:$C$248))</f>
        <v>1.1684380938973841E-2</v>
      </c>
      <c r="E20" cm="1">
        <f t="array" ref="E20">INDEX('4. SBI'!$C$3:$C$248, ROWS('4. SBI'!C20:$C$248))</f>
        <v>1.0003775009437438E-2</v>
      </c>
      <c r="F20" cm="1">
        <f t="array" ref="F20">INDEX('5. ICBK'!$C$3:$C$248, ROWS('5. ICBK'!C20:$C$248))</f>
        <v>1.4768310911808696E-2</v>
      </c>
      <c r="G20" cm="1">
        <f t="array" ref="G20">INDEX('6.ITC'!$C$3:$C$248, ROWS('6.ITC'!C20:$C$248))</f>
        <v>-1.5710291572360476E-2</v>
      </c>
      <c r="H20" cm="1">
        <f t="array" ref="H20">INDEX('7. YESB'!$C$3:$C$248, ROWS('7. YESB'!C20:$C$248))</f>
        <v>9.9667774086378974E-3</v>
      </c>
      <c r="I20" cm="1">
        <f t="array" ref="I20">INDEX('8. ZOMT'!$C$3:$C$248, ROWS('8. ZOMT'!C20:$C$248))</f>
        <v>3.3697632058287824E-2</v>
      </c>
      <c r="J20" cm="1">
        <f t="array" ref="J20">INDEX('9. RYMD'!$C$3:$C$248, ROWS('9. RYMD'!C20:$C$248))</f>
        <v>1.5965166908563241E-2</v>
      </c>
      <c r="K20" cm="1">
        <f t="array" ref="K20">INDEX('10. VODA'!$C$3:$C$248, ROWS('10. VODA'!C20:$C$248))</f>
        <v>-7.8124999999999722E-3</v>
      </c>
    </row>
    <row r="21" spans="1:11" x14ac:dyDescent="0.35">
      <c r="A21" t="str" cm="1">
        <f t="array" ref="A21">INDEX('1. TVEL'!$A$3:$A$248, ROWS('1. TVEL'!A21:$A$248))</f>
        <v>03/20/2023</v>
      </c>
      <c r="B21" cm="1">
        <f t="array" ref="B21">INDEX('1. TVEL'!$C$3:$C$248, ROWS('1. TVEL'!C21:$C$248))</f>
        <v>-2.2381827292466971E-2</v>
      </c>
      <c r="C21" cm="1">
        <f t="array" ref="C21">INDEX('2. ADAN'!$C$3:$C$248, ROWS('2. ADAN'!C21:$C$248))</f>
        <v>-5.1261829652996846E-2</v>
      </c>
      <c r="D21" cm="1">
        <f t="array" ref="D21">INDEX('3. INFY'!$C$3:$C$248, ROWS('3. INFY'!C21:$C$248))</f>
        <v>-1.2146902717913976E-2</v>
      </c>
      <c r="E21" cm="1">
        <f t="array" ref="E21">INDEX('4. SBI'!$C$3:$C$248, ROWS('4. SBI'!C21:$C$248))</f>
        <v>-2.041602465331261E-2</v>
      </c>
      <c r="F21" cm="1">
        <f t="array" ref="F21">INDEX('5. ICBK'!$C$3:$C$248, ROWS('5. ICBK'!C21:$C$248))</f>
        <v>2.3910574451556634E-4</v>
      </c>
      <c r="G21" cm="1">
        <f t="array" ref="G21">INDEX('6.ITC'!$C$3:$C$248, ROWS('6.ITC'!C21:$C$248))</f>
        <v>8.5797254487856387E-3</v>
      </c>
      <c r="H21" cm="1">
        <f t="array" ref="H21">INDEX('7. YESB'!$C$3:$C$248, ROWS('7. YESB'!C21:$C$248))</f>
        <v>1.9543973941368011E-2</v>
      </c>
      <c r="I21" cm="1">
        <f t="array" ref="I21">INDEX('8. ZOMT'!$C$3:$C$248, ROWS('8. ZOMT'!C21:$C$248))</f>
        <v>-2.5210084033613474E-2</v>
      </c>
      <c r="J21" cm="1">
        <f t="array" ref="J21">INDEX('9. RYMD'!$C$3:$C$248, ROWS('9. RYMD'!C21:$C$248))</f>
        <v>-1.335612354414293E-2</v>
      </c>
      <c r="K21" cm="1">
        <f t="array" ref="K21">INDEX('10. VODA'!$C$3:$C$248, ROWS('10. VODA'!C21:$C$248))</f>
        <v>-7.8740157480316087E-3</v>
      </c>
    </row>
    <row r="22" spans="1:11" x14ac:dyDescent="0.35">
      <c r="A22" t="str" cm="1">
        <f t="array" ref="A22">INDEX('1. TVEL'!$A$3:$A$248, ROWS('1. TVEL'!A22:$A$248))</f>
        <v>03/21/2023</v>
      </c>
      <c r="B22" cm="1">
        <f t="array" ref="B22">INDEX('1. TVEL'!$C$3:$C$248, ROWS('1. TVEL'!C22:$C$248))</f>
        <v>-1.2857384537303371E-2</v>
      </c>
      <c r="C22" cm="1">
        <f t="array" ref="C22">INDEX('2. ADAN'!$C$3:$C$248, ROWS('2. ADAN'!C22:$C$248))</f>
        <v>4.7571357035553333E-2</v>
      </c>
      <c r="D22" cm="1">
        <f t="array" ref="D22">INDEX('3. INFY'!$C$3:$C$248, ROWS('3. INFY'!C22:$C$248))</f>
        <v>-9.3118573380312399E-3</v>
      </c>
      <c r="E22" cm="1">
        <f t="array" ref="E22">INDEX('4. SBI'!$C$3:$C$248, ROWS('4. SBI'!C22:$C$248))</f>
        <v>5.0780875730573483E-3</v>
      </c>
      <c r="F22" cm="1">
        <f t="array" ref="F22">INDEX('5. ICBK'!$C$3:$C$248, ROWS('5. ICBK'!C22:$C$248))</f>
        <v>1.8711872360394101E-2</v>
      </c>
      <c r="G22" cm="1">
        <f t="array" ref="G22">INDEX('6.ITC'!$C$3:$C$248, ROWS('6.ITC'!C22:$C$248))</f>
        <v>-4.9078127072556647E-3</v>
      </c>
      <c r="H22" cm="1">
        <f t="array" ref="H22">INDEX('7. YESB'!$C$3:$C$248, ROWS('7. YESB'!C22:$C$248))</f>
        <v>-6.5573770491803044E-3</v>
      </c>
      <c r="I22" cm="1">
        <f t="array" ref="I22">INDEX('8. ZOMT'!$C$3:$C$248, ROWS('8. ZOMT'!C22:$C$248))</f>
        <v>-1.0377358490565983E-2</v>
      </c>
      <c r="J22" cm="1">
        <f t="array" ref="J22">INDEX('9. RYMD'!$C$3:$C$248, ROWS('9. RYMD'!C22:$C$248))</f>
        <v>-9.388917867030307E-3</v>
      </c>
      <c r="K22" cm="1">
        <f t="array" ref="K22">INDEX('10. VODA'!$C$3:$C$248, ROWS('10. VODA'!C22:$C$248))</f>
        <v>-7.9365079365079083E-3</v>
      </c>
    </row>
    <row r="23" spans="1:11" x14ac:dyDescent="0.35">
      <c r="A23" t="str" cm="1">
        <f t="array" ref="A23">INDEX('1. TVEL'!$A$3:$A$248, ROWS('1. TVEL'!A23:$A$248))</f>
        <v>03/22/2023</v>
      </c>
      <c r="B23" cm="1">
        <f t="array" ref="B23">INDEX('1. TVEL'!$C$3:$C$248, ROWS('1. TVEL'!C23:$C$248))</f>
        <v>0.15278773111652574</v>
      </c>
      <c r="C23" cm="1">
        <f t="array" ref="C23">INDEX('2. ADAN'!$C$3:$C$248, ROWS('2. ADAN'!C23:$C$248))</f>
        <v>2.1318304337172373E-2</v>
      </c>
      <c r="D23" cm="1">
        <f t="array" ref="D23">INDEX('3. INFY'!$C$3:$C$248, ROWS('3. INFY'!C23:$C$248))</f>
        <v>-1.0437286305560881E-3</v>
      </c>
      <c r="E23" cm="1">
        <f t="array" ref="E23">INDEX('4. SBI'!$C$3:$C$248, ROWS('4. SBI'!C23:$C$248))</f>
        <v>-5.7520851308612449E-4</v>
      </c>
      <c r="F23" cm="1">
        <f t="array" ref="F23">INDEX('5. ICBK'!$C$3:$C$248, ROWS('5. ICBK'!C23:$C$248))</f>
        <v>9.0676586840270496E-3</v>
      </c>
      <c r="G23" cm="1">
        <f t="array" ref="G23">INDEX('6.ITC'!$C$3:$C$248, ROWS('6.ITC'!C23:$C$248))</f>
        <v>2.1178027796161783E-3</v>
      </c>
      <c r="H23" cm="1">
        <f t="array" ref="H23">INDEX('7. YESB'!$C$3:$C$248, ROWS('7. YESB'!C23:$C$248))</f>
        <v>3.2679738562091968E-3</v>
      </c>
      <c r="I23" cm="1">
        <f t="array" ref="I23">INDEX('8. ZOMT'!$C$3:$C$248, ROWS('8. ZOMT'!C23:$C$248))</f>
        <v>1.8832391713747914E-3</v>
      </c>
      <c r="J23" cm="1">
        <f t="array" ref="J23">INDEX('9. RYMD'!$C$3:$C$248, ROWS('9. RYMD'!C23:$C$248))</f>
        <v>1.2011416792198418E-2</v>
      </c>
      <c r="K23" cm="1">
        <f t="array" ref="K23">INDEX('10. VODA'!$C$3:$C$248, ROWS('10. VODA'!C23:$C$248))</f>
        <v>3.8167938931297711E-2</v>
      </c>
    </row>
    <row r="24" spans="1:11" x14ac:dyDescent="0.35">
      <c r="A24" t="str" cm="1">
        <f t="array" ref="A24">INDEX('1. TVEL'!$A$3:$A$248, ROWS('1. TVEL'!A24:$A$248))</f>
        <v>03/23/2023</v>
      </c>
      <c r="B24" cm="1">
        <f t="array" ref="B24">INDEX('1. TVEL'!$C$3:$C$248, ROWS('1. TVEL'!C24:$C$248))</f>
        <v>2.1870180849572284E-2</v>
      </c>
      <c r="C24" cm="1">
        <f t="array" ref="C24">INDEX('2. ADAN'!$C$3:$C$248, ROWS('2. ADAN'!C24:$C$248))</f>
        <v>-1.3157894736842132E-2</v>
      </c>
      <c r="D24" cm="1">
        <f t="array" ref="D24">INDEX('3. INFY'!$C$3:$C$248, ROWS('3. INFY'!C24:$C$248))</f>
        <v>-1.0694409079335089E-2</v>
      </c>
      <c r="E24" cm="1">
        <f t="array" ref="E24">INDEX('4. SBI'!$C$3:$C$248, ROWS('4. SBI'!C24:$C$248))</f>
        <v>-1.7162359824475778E-2</v>
      </c>
      <c r="F24" cm="1">
        <f t="array" ref="F24">INDEX('5. ICBK'!$C$3:$C$248, ROWS('5. ICBK'!C24:$C$248))</f>
        <v>-5.5526331170728856E-3</v>
      </c>
      <c r="G24" cm="1">
        <f t="array" ref="G24">INDEX('6.ITC'!$C$3:$C$248, ROWS('6.ITC'!C24:$C$248))</f>
        <v>7.6185472218572902E-3</v>
      </c>
      <c r="H24" cm="1">
        <f t="array" ref="H24">INDEX('7. YESB'!$C$3:$C$248, ROWS('7. YESB'!C24:$C$248))</f>
        <v>-6.5789473684211468E-3</v>
      </c>
      <c r="I24" cm="1">
        <f t="array" ref="I24">INDEX('8. ZOMT'!$C$3:$C$248, ROWS('8. ZOMT'!C24:$C$248))</f>
        <v>-8.5470085470086016E-3</v>
      </c>
      <c r="J24" cm="1">
        <f t="array" ref="J24">INDEX('9. RYMD'!$C$3:$C$248, ROWS('9. RYMD'!C24:$C$248))</f>
        <v>2.9249011857707869E-3</v>
      </c>
      <c r="K24" cm="1">
        <f t="array" ref="K24">INDEX('10. VODA'!$C$3:$C$248, ROWS('10. VODA'!C24:$C$248))</f>
        <v>-1.5503875968992192E-2</v>
      </c>
    </row>
    <row r="25" spans="1:11" x14ac:dyDescent="0.35">
      <c r="A25" t="str" cm="1">
        <f t="array" ref="A25">INDEX('1. TVEL'!$A$3:$A$248, ROWS('1. TVEL'!A25:$A$248))</f>
        <v>03/24/2023</v>
      </c>
      <c r="B25" cm="1">
        <f t="array" ref="B25">INDEX('1. TVEL'!$C$3:$C$248, ROWS('1. TVEL'!C25:$C$248))</f>
        <v>-4.2226767971946196E-2</v>
      </c>
      <c r="C25" cm="1">
        <f t="array" ref="C25">INDEX('2. ADAN'!$C$3:$C$248, ROWS('2. ADAN'!C25:$C$248))</f>
        <v>-4.5690550363447623E-2</v>
      </c>
      <c r="D25" cm="1">
        <f t="array" ref="D25">INDEX('3. INFY'!$C$3:$C$248, ROWS('3. INFY'!C25:$C$248))</f>
        <v>4.4182088146888319E-3</v>
      </c>
      <c r="E25" cm="1">
        <f t="array" ref="E25">INDEX('4. SBI'!$C$3:$C$248, ROWS('4. SBI'!C25:$C$248))</f>
        <v>-1.4643316513307563E-2</v>
      </c>
      <c r="F25" cm="1">
        <f t="array" ref="F25">INDEX('5. ICBK'!$C$3:$C$248, ROWS('5. ICBK'!C25:$C$248))</f>
        <v>-3.5781323322384658E-3</v>
      </c>
      <c r="G25" cm="1">
        <f t="array" ref="G25">INDEX('6.ITC'!$C$3:$C$248, ROWS('6.ITC'!C25:$C$248))</f>
        <v>-5.1491946131502209E-3</v>
      </c>
      <c r="H25" cm="1">
        <f t="array" ref="H25">INDEX('7. YESB'!$C$3:$C$248, ROWS('7. YESB'!C25:$C$248))</f>
        <v>-9.9667774086377794E-3</v>
      </c>
      <c r="I25" cm="1">
        <f t="array" ref="I25">INDEX('8. ZOMT'!$C$3:$C$248, ROWS('8. ZOMT'!C25:$C$248))</f>
        <v>-3.9486673247778874E-2</v>
      </c>
      <c r="J25" cm="1">
        <f t="array" ref="J25">INDEX('9. RYMD'!$C$3:$C$248, ROWS('9. RYMD'!C25:$C$248))</f>
        <v>-2.7786805329866791E-2</v>
      </c>
      <c r="K25" cm="1">
        <f t="array" ref="K25">INDEX('10. VODA'!$C$3:$C$248, ROWS('10. VODA'!C25:$C$248))</f>
        <v>-3.2000000000000028E-2</v>
      </c>
    </row>
    <row r="26" spans="1:11" x14ac:dyDescent="0.35">
      <c r="A26" t="str" cm="1">
        <f t="array" ref="A26">INDEX('1. TVEL'!$A$3:$A$248, ROWS('1. TVEL'!A26:$A$248))</f>
        <v>03/27/2023</v>
      </c>
      <c r="B26" cm="1">
        <f t="array" ref="B26">INDEX('1. TVEL'!$C$3:$C$248, ROWS('1. TVEL'!C26:$C$248))</f>
        <v>-5.4220579174368344E-2</v>
      </c>
      <c r="C26" cm="1">
        <f t="array" ref="C26">INDEX('2. ADAN'!$C$3:$C$248, ROWS('2. ADAN'!C26:$C$248))</f>
        <v>-5.2459016393442595E-2</v>
      </c>
      <c r="D26" cm="1">
        <f t="array" ref="D26">INDEX('3. INFY'!$C$3:$C$248, ROWS('3. INFY'!C26:$C$248))</f>
        <v>5.9757370675689939E-3</v>
      </c>
      <c r="E26" cm="1">
        <f t="array" ref="E26">INDEX('4. SBI'!$C$3:$C$248, ROWS('4. SBI'!C26:$C$248))</f>
        <v>9.408997353719405E-3</v>
      </c>
      <c r="F26" cm="1">
        <f t="array" ref="F26">INDEX('5. ICBK'!$C$3:$C$248, ROWS('5. ICBK'!C26:$C$248))</f>
        <v>-4.3596088134793586E-3</v>
      </c>
      <c r="G26" cm="1">
        <f t="array" ref="G26">INDEX('6.ITC'!$C$3:$C$248, ROWS('6.ITC'!C26:$C$248))</f>
        <v>3.9452919516044186E-3</v>
      </c>
      <c r="H26" cm="1">
        <f t="array" ref="H26">INDEX('7. YESB'!$C$3:$C$248, ROWS('7. YESB'!C26:$C$248))</f>
        <v>0</v>
      </c>
      <c r="I26" cm="1">
        <f t="array" ref="I26">INDEX('8. ZOMT'!$C$3:$C$248, ROWS('8. ZOMT'!C26:$C$248))</f>
        <v>-1.0978043912175592E-2</v>
      </c>
      <c r="J26" cm="1">
        <f t="array" ref="J26">INDEX('9. RYMD'!$C$3:$C$248, ROWS('9. RYMD'!C26:$C$248))</f>
        <v>-4.4644372772025043E-2</v>
      </c>
      <c r="K26" cm="1">
        <f t="array" ref="K26">INDEX('10. VODA'!$C$3:$C$248, ROWS('10. VODA'!C26:$C$248))</f>
        <v>-3.305785123966945E-2</v>
      </c>
    </row>
    <row r="27" spans="1:11" x14ac:dyDescent="0.35">
      <c r="A27" t="str" cm="1">
        <f t="array" ref="A27">INDEX('1. TVEL'!$A$3:$A$248, ROWS('1. TVEL'!A27:$A$248))</f>
        <v>03/28/2023</v>
      </c>
      <c r="B27" cm="1">
        <f t="array" ref="B27">INDEX('1. TVEL'!$C$3:$C$248, ROWS('1. TVEL'!C27:$C$248))</f>
        <v>-3.7889688249400554E-2</v>
      </c>
      <c r="C27" cm="1">
        <f t="array" ref="C27">INDEX('2. ADAN'!$C$3:$C$248, ROWS('2. ADAN'!C27:$C$248))</f>
        <v>-5.2631578947368453E-2</v>
      </c>
      <c r="D27" cm="1">
        <f t="array" ref="D27">INDEX('3. INFY'!$C$3:$C$248, ROWS('3. INFY'!C27:$C$248))</f>
        <v>-8.2389663182347098E-3</v>
      </c>
      <c r="E27" cm="1">
        <f t="array" ref="E27">INDEX('4. SBI'!$C$3:$C$248, ROWS('4. SBI'!C27:$C$248))</f>
        <v>-4.0346388506198672E-3</v>
      </c>
      <c r="F27" cm="1">
        <f t="array" ref="F27">INDEX('5. ICBK'!$C$3:$C$248, ROWS('5. ICBK'!C27:$C$248))</f>
        <v>7.0780930096518918E-3</v>
      </c>
      <c r="G27" cm="1">
        <f t="array" ref="G27">INDEX('6.ITC'!$C$3:$C$248, ROWS('6.ITC'!C27:$C$248))</f>
        <v>-1.1849901250822611E-3</v>
      </c>
      <c r="H27" cm="1">
        <f t="array" ref="H27">INDEX('7. YESB'!$C$3:$C$248, ROWS('7. YESB'!C27:$C$248))</f>
        <v>-2.0338983050847505E-2</v>
      </c>
      <c r="I27" cm="1">
        <f t="array" ref="I27">INDEX('8. ZOMT'!$C$3:$C$248, ROWS('8. ZOMT'!C27:$C$248))</f>
        <v>2.9850746268656435E-3</v>
      </c>
      <c r="J27" cm="1">
        <f t="array" ref="J27">INDEX('9. RYMD'!$C$3:$C$248, ROWS('9. RYMD'!C27:$C$248))</f>
        <v>-6.2206996033177059E-2</v>
      </c>
      <c r="K27" cm="1">
        <f t="array" ref="K27">INDEX('10. VODA'!$C$3:$C$248, ROWS('10. VODA'!C27:$C$248))</f>
        <v>-2.542372881355923E-2</v>
      </c>
    </row>
    <row r="28" spans="1:11" x14ac:dyDescent="0.35">
      <c r="A28" t="str" cm="1">
        <f t="array" ref="A28">INDEX('1. TVEL'!$A$3:$A$248, ROWS('1. TVEL'!A28:$A$248))</f>
        <v>03/29/2023</v>
      </c>
      <c r="B28" cm="1">
        <f t="array" ref="B28">INDEX('1. TVEL'!$C$3:$C$248, ROWS('1. TVEL'!C28:$C$248))</f>
        <v>2.9781293624941901E-2</v>
      </c>
      <c r="C28" cm="1">
        <f t="array" ref="C28">INDEX('2. ADAN'!$C$3:$C$248, ROWS('2. ADAN'!C28:$C$248))</f>
        <v>4.7397260273972633E-2</v>
      </c>
      <c r="D28" cm="1">
        <f t="array" ref="D28">INDEX('3. INFY'!$C$3:$C$248, ROWS('3. INFY'!C28:$C$248))</f>
        <v>4.3005312420946445E-3</v>
      </c>
      <c r="E28" cm="1">
        <f t="array" ref="E28">INDEX('4. SBI'!$C$3:$C$248, ROWS('4. SBI'!C28:$C$248))</f>
        <v>1.6263310745401698E-2</v>
      </c>
      <c r="F28" cm="1">
        <f t="array" ref="F28">INDEX('5. ICBK'!$C$3:$C$248, ROWS('5. ICBK'!C28:$C$248))</f>
        <v>-4.4065804935370153E-3</v>
      </c>
      <c r="G28" cm="1">
        <f t="array" ref="G28">INDEX('6.ITC'!$C$3:$C$248, ROWS('6.ITC'!C28:$C$248))</f>
        <v>7.8380143696930114E-3</v>
      </c>
      <c r="H28" cm="1">
        <f t="array" ref="H28">INDEX('7. YESB'!$C$3:$C$248, ROWS('7. YESB'!C28:$C$248))</f>
        <v>1.3377926421404635E-2</v>
      </c>
      <c r="I28" cm="1">
        <f t="array" ref="I28">INDEX('8. ZOMT'!$C$3:$C$248, ROWS('8. ZOMT'!C28:$C$248))</f>
        <v>1.9512195121951219E-2</v>
      </c>
      <c r="J28" cm="1">
        <f t="array" ref="J28">INDEX('9. RYMD'!$C$3:$C$248, ROWS('9. RYMD'!C28:$C$248))</f>
        <v>6.9580170280585524E-2</v>
      </c>
      <c r="K28" cm="1">
        <f t="array" ref="K28">INDEX('10. VODA'!$C$3:$C$248, ROWS('10. VODA'!C28:$C$248))</f>
        <v>0</v>
      </c>
    </row>
    <row r="29" spans="1:11" x14ac:dyDescent="0.35">
      <c r="A29" t="str" cm="1">
        <f t="array" ref="A29">INDEX('1. TVEL'!$A$3:$A$248, ROWS('1. TVEL'!A29:$A$248))</f>
        <v>03/31/2023</v>
      </c>
      <c r="B29" cm="1">
        <f t="array" ref="B29">INDEX('1. TVEL'!$C$3:$C$248, ROWS('1. TVEL'!C29:$C$248))</f>
        <v>2.877372702621258E-2</v>
      </c>
      <c r="C29" cm="1">
        <f t="array" ref="C29">INDEX('2. ADAN'!$C$3:$C$248, ROWS('2. ADAN'!C29:$C$248))</f>
        <v>4.749478079331939E-2</v>
      </c>
      <c r="D29" cm="1">
        <f t="array" ref="D29">INDEX('3. INFY'!$C$3:$C$248, ROWS('3. INFY'!C29:$C$248))</f>
        <v>3.1093525683672459E-2</v>
      </c>
      <c r="E29" cm="1">
        <f t="array" ref="E29">INDEX('4. SBI'!$C$3:$C$248, ROWS('4. SBI'!C29:$C$248))</f>
        <v>1.3842482100238664E-2</v>
      </c>
      <c r="F29" cm="1">
        <f t="array" ref="F29">INDEX('5. ICBK'!$C$3:$C$248, ROWS('5. ICBK'!C29:$C$248))</f>
        <v>2.9923055001424906E-2</v>
      </c>
      <c r="G29" cm="1">
        <f t="array" ref="G29">INDEX('6.ITC'!$C$3:$C$248, ROWS('6.ITC'!C29:$C$248))</f>
        <v>1.9556714471968711E-3</v>
      </c>
      <c r="H29" cm="1">
        <f t="array" ref="H29">INDEX('7. YESB'!$C$3:$C$248, ROWS('7. YESB'!C29:$C$248))</f>
        <v>6.644518272425343E-3</v>
      </c>
      <c r="I29" cm="1">
        <f t="array" ref="I29">INDEX('8. ZOMT'!$C$3:$C$248, ROWS('8. ZOMT'!C29:$C$248))</f>
        <v>-4.9019607843137254E-3</v>
      </c>
      <c r="J29" cm="1">
        <f t="array" ref="J29">INDEX('9. RYMD'!$C$3:$C$248, ROWS('9. RYMD'!C29:$C$248))</f>
        <v>2.4467083998199635E-2</v>
      </c>
      <c r="K29" cm="1">
        <f t="array" ref="K29">INDEX('10. VODA'!$C$3:$C$248, ROWS('10. VODA'!C29:$C$248))</f>
        <v>-1.7241379310344921E-2</v>
      </c>
    </row>
    <row r="30" spans="1:11" x14ac:dyDescent="0.35">
      <c r="A30" t="str" cm="1">
        <f t="array" ref="A30">INDEX('1. TVEL'!$A$3:$A$248, ROWS('1. TVEL'!A30:$A$248))</f>
        <v>04/03/2023</v>
      </c>
      <c r="B30" cm="1">
        <f t="array" ref="B30">INDEX('1. TVEL'!$C$3:$C$248, ROWS('1. TVEL'!C30:$C$248))</f>
        <v>-9.428223844282135E-3</v>
      </c>
      <c r="C30" cm="1">
        <f t="array" ref="C30">INDEX('2. ADAN'!$C$3:$C$248, ROWS('2. ADAN'!C30:$C$248))</f>
        <v>-5.5103647336656146E-3</v>
      </c>
      <c r="D30" cm="1">
        <f t="array" ref="D30">INDEX('3. INFY'!$C$3:$C$248, ROWS('3. INFY'!C30:$C$248))</f>
        <v>-1.212035297870088E-2</v>
      </c>
      <c r="E30" cm="1">
        <f t="array" ref="E30">INDEX('4. SBI'!$C$3:$C$248, ROWS('4. SBI'!C30:$C$248))</f>
        <v>5.6953013763644993E-3</v>
      </c>
      <c r="F30" cm="1">
        <f t="array" ref="F30">INDEX('5. ICBK'!$C$3:$C$248, ROWS('5. ICBK'!C30:$C$248))</f>
        <v>7.4111789997736537E-3</v>
      </c>
      <c r="G30" cm="1">
        <f t="array" ref="G30">INDEX('6.ITC'!$C$3:$C$248, ROWS('6.ITC'!C30:$C$248))</f>
        <v>-1.2140406439693911E-2</v>
      </c>
      <c r="H30" cm="1">
        <f t="array" ref="H30">INDEX('7. YESB'!$C$3:$C$248, ROWS('7. YESB'!C30:$C$248))</f>
        <v>1.9543973941368011E-2</v>
      </c>
      <c r="I30" cm="1">
        <f t="array" ref="I30">INDEX('8. ZOMT'!$C$3:$C$248, ROWS('8. ZOMT'!C30:$C$248))</f>
        <v>1.8286814244465887E-2</v>
      </c>
      <c r="J30" cm="1">
        <f t="array" ref="J30">INDEX('9. RYMD'!$C$3:$C$248, ROWS('9. RYMD'!C30:$C$248))</f>
        <v>-2.3621057921849518E-2</v>
      </c>
      <c r="K30" cm="1">
        <f t="array" ref="K30">INDEX('10. VODA'!$C$3:$C$248, ROWS('10. VODA'!C30:$C$248))</f>
        <v>5.6910569105691138E-2</v>
      </c>
    </row>
    <row r="31" spans="1:11" x14ac:dyDescent="0.35">
      <c r="A31" t="str" cm="1">
        <f t="array" ref="A31">INDEX('1. TVEL'!$A$3:$A$248, ROWS('1. TVEL'!A31:$A$248))</f>
        <v>04/05/2023</v>
      </c>
      <c r="B31" cm="1">
        <f t="array" ref="B31">INDEX('1. TVEL'!$C$3:$C$248, ROWS('1. TVEL'!C31:$C$248))</f>
        <v>-3.787878787878788E-2</v>
      </c>
      <c r="C31" cm="1">
        <f t="array" ref="C31">INDEX('2. ADAN'!$C$3:$C$248, ROWS('2. ADAN'!C31:$C$248))</f>
        <v>-2.3671751709627409E-3</v>
      </c>
      <c r="D31" cm="1">
        <f t="array" ref="D31">INDEX('3. INFY'!$C$3:$C$248, ROWS('3. INFY'!C31:$C$248))</f>
        <v>8.9213585753925365E-3</v>
      </c>
      <c r="E31" cm="1">
        <f t="array" ref="E31">INDEX('4. SBI'!$C$3:$C$248, ROWS('4. SBI'!C31:$C$248))</f>
        <v>-7.1701720841300188E-3</v>
      </c>
      <c r="F31" cm="1">
        <f t="array" ref="F31">INDEX('5. ICBK'!$C$3:$C$248, ROWS('5. ICBK'!C31:$C$248))</f>
        <v>9.0436355414884491E-4</v>
      </c>
      <c r="G31" cm="1">
        <f t="array" ref="G31">INDEX('6.ITC'!$C$3:$C$248, ROWS('6.ITC'!C31:$C$248))</f>
        <v>1.940993788819876E-2</v>
      </c>
      <c r="H31" cm="1">
        <f t="array" ref="H31">INDEX('7. YESB'!$C$3:$C$248, ROWS('7. YESB'!C31:$C$248))</f>
        <v>-6.5573770491803044E-3</v>
      </c>
      <c r="I31" cm="1">
        <f t="array" ref="I31">INDEX('8. ZOMT'!$C$3:$C$248, ROWS('8. ZOMT'!C31:$C$248))</f>
        <v>-4.8355899419729202E-3</v>
      </c>
      <c r="J31" cm="1">
        <f t="array" ref="J31">INDEX('9. RYMD'!$C$3:$C$248, ROWS('9. RYMD'!C31:$C$248))</f>
        <v>2.8363310816310033E-2</v>
      </c>
      <c r="K31" cm="1">
        <f t="array" ref="K31">INDEX('10. VODA'!$C$3:$C$248, ROWS('10. VODA'!C31:$C$248))</f>
        <v>1.5999999999999945E-2</v>
      </c>
    </row>
    <row r="32" spans="1:11" x14ac:dyDescent="0.35">
      <c r="A32" t="str" cm="1">
        <f t="array" ref="A32">INDEX('1. TVEL'!$A$3:$A$248, ROWS('1. TVEL'!A32:$A$248))</f>
        <v>04/06/2023</v>
      </c>
      <c r="B32" cm="1">
        <f t="array" ref="B32">INDEX('1. TVEL'!$C$3:$C$248, ROWS('1. TVEL'!C32:$C$248))</f>
        <v>0.14181227143437619</v>
      </c>
      <c r="C32" cm="1">
        <f t="array" ref="C32">INDEX('2. ADAN'!$C$3:$C$248, ROWS('2. ADAN'!C32:$C$248))</f>
        <v>1.0926118626430772E-2</v>
      </c>
      <c r="D32" cm="1">
        <f t="array" ref="D32">INDEX('3. INFY'!$C$3:$C$248, ROWS('3. INFY'!C32:$C$248))</f>
        <v>-1.1604191574652672E-3</v>
      </c>
      <c r="E32" cm="1">
        <f t="array" ref="E32">INDEX('4. SBI'!$C$3:$C$248, ROWS('4. SBI'!C32:$C$248))</f>
        <v>8.812659907135369E-3</v>
      </c>
      <c r="F32" cm="1">
        <f t="array" ref="F32">INDEX('5. ICBK'!$C$3:$C$248, ROWS('5. ICBK'!C32:$C$248))</f>
        <v>-1.0971428571428597E-2</v>
      </c>
      <c r="G32" cm="1">
        <f t="array" ref="G32">INDEX('6.ITC'!$C$3:$C$248, ROWS('6.ITC'!C32:$C$248))</f>
        <v>2.4525622821738621E-3</v>
      </c>
      <c r="H32" cm="1">
        <f t="array" ref="H32">INDEX('7. YESB'!$C$3:$C$248, ROWS('7. YESB'!C32:$C$248))</f>
        <v>9.7402597402597626E-3</v>
      </c>
      <c r="I32" cm="1">
        <f t="array" ref="I32">INDEX('8. ZOMT'!$C$3:$C$248, ROWS('8. ZOMT'!C32:$C$248))</f>
        <v>8.6289549376796885E-3</v>
      </c>
      <c r="J32" cm="1">
        <f t="array" ref="J32">INDEX('9. RYMD'!$C$3:$C$248, ROWS('9. RYMD'!C32:$C$248))</f>
        <v>1.1782683878232086E-2</v>
      </c>
      <c r="K32" cm="1">
        <f t="array" ref="K32">INDEX('10. VODA'!$C$3:$C$248, ROWS('10. VODA'!C32:$C$248))</f>
        <v>0</v>
      </c>
    </row>
    <row r="33" spans="1:11" x14ac:dyDescent="0.35">
      <c r="A33" t="str" cm="1">
        <f t="array" ref="A33">INDEX('1. TVEL'!$A$3:$A$248, ROWS('1. TVEL'!A33:$A$248))</f>
        <v>04/10/2023</v>
      </c>
      <c r="B33" cm="1">
        <f t="array" ref="B33">INDEX('1. TVEL'!$C$3:$C$248, ROWS('1. TVEL'!C33:$C$248))</f>
        <v>-2.4847307051637946E-2</v>
      </c>
      <c r="C33" cm="1">
        <f t="array" ref="C33">INDEX('2. ADAN'!$C$3:$C$248, ROWS('2. ADAN'!C33:$C$248))</f>
        <v>9.2783505154639765E-3</v>
      </c>
      <c r="D33" cm="1">
        <f t="array" ref="D33">INDEX('3. INFY'!$C$3:$C$248, ROWS('3. INFY'!C33:$C$248))</f>
        <v>3.9927150462313104E-3</v>
      </c>
      <c r="E33" cm="1">
        <f t="array" ref="E33">INDEX('4. SBI'!$C$3:$C$248, ROWS('4. SBI'!C33:$C$248))</f>
        <v>-2.5650769523086125E-3</v>
      </c>
      <c r="F33" cm="1">
        <f t="array" ref="F33">INDEX('5. ICBK'!$C$3:$C$248, ROWS('5. ICBK'!C33:$C$248))</f>
        <v>-7.5421728366629678E-3</v>
      </c>
      <c r="G33" cm="1">
        <f t="array" ref="G33">INDEX('6.ITC'!$C$3:$C$248, ROWS('6.ITC'!C33:$C$248))</f>
        <v>3.0884056106034964E-3</v>
      </c>
      <c r="H33" cm="1">
        <f t="array" ref="H33">INDEX('7. YESB'!$C$3:$C$248, ROWS('7. YESB'!C33:$C$248))</f>
        <v>-1.3157894736842176E-2</v>
      </c>
      <c r="I33" cm="1">
        <f t="array" ref="I33">INDEX('8. ZOMT'!$C$3:$C$248, ROWS('8. ZOMT'!C33:$C$248))</f>
        <v>3.3364226135310551E-2</v>
      </c>
      <c r="J33" cm="1">
        <f t="array" ref="J33">INDEX('9. RYMD'!$C$3:$C$248, ROWS('9. RYMD'!C33:$C$248))</f>
        <v>3.5040745052386565E-2</v>
      </c>
      <c r="K33" cm="1">
        <f t="array" ref="K33">INDEX('10. VODA'!$C$3:$C$248, ROWS('10. VODA'!C33:$C$248))</f>
        <v>-1.6260162601625959E-2</v>
      </c>
    </row>
    <row r="34" spans="1:11" x14ac:dyDescent="0.35">
      <c r="A34" t="str" cm="1">
        <f t="array" ref="A34">INDEX('1. TVEL'!$A$3:$A$248, ROWS('1. TVEL'!A34:$A$248))</f>
        <v>04/11/2023</v>
      </c>
      <c r="B34" cm="1">
        <f t="array" ref="B34">INDEX('1. TVEL'!$C$3:$C$248, ROWS('1. TVEL'!C34:$C$248))</f>
        <v>8.2599118942731278E-3</v>
      </c>
      <c r="C34" cm="1">
        <f t="array" ref="C34">INDEX('2. ADAN'!$C$3:$C$248, ROWS('2. ADAN'!C34:$C$248))</f>
        <v>0</v>
      </c>
      <c r="D34" cm="1">
        <f t="array" ref="D34">INDEX('3. INFY'!$C$3:$C$248, ROWS('3. INFY'!C34:$C$248))</f>
        <v>-1.5254418091953076E-2</v>
      </c>
      <c r="E34" cm="1">
        <f t="array" ref="E34">INDEX('4. SBI'!$C$3:$C$248, ROWS('4. SBI'!C34:$C$248))</f>
        <v>1.0900206728058763E-2</v>
      </c>
      <c r="F34" cm="1">
        <f t="array" ref="F34">INDEX('5. ICBK'!$C$3:$C$248, ROWS('5. ICBK'!C34:$C$248))</f>
        <v>1.5251162263295081E-2</v>
      </c>
      <c r="G34" cm="1">
        <f t="array" ref="G34">INDEX('6.ITC'!$C$3:$C$248, ROWS('6.ITC'!C34:$C$248))</f>
        <v>1.8813131313131285E-2</v>
      </c>
      <c r="H34" cm="1">
        <f t="array" ref="H34">INDEX('7. YESB'!$C$3:$C$248, ROWS('7. YESB'!C34:$C$248))</f>
        <v>0</v>
      </c>
      <c r="I34" cm="1">
        <f t="array" ref="I34">INDEX('8. ZOMT'!$C$3:$C$248, ROWS('8. ZOMT'!C34:$C$248))</f>
        <v>0</v>
      </c>
      <c r="J34" cm="1">
        <f t="array" ref="J34">INDEX('9. RYMD'!$C$3:$C$248, ROWS('9. RYMD'!C34:$C$248))</f>
        <v>1.6262024736600975E-2</v>
      </c>
      <c r="K34" cm="1">
        <f t="array" ref="K34">INDEX('10. VODA'!$C$3:$C$248, ROWS('10. VODA'!C34:$C$248))</f>
        <v>-8.1967213114755265E-3</v>
      </c>
    </row>
    <row r="35" spans="1:11" x14ac:dyDescent="0.35">
      <c r="A35" t="str" cm="1">
        <f t="array" ref="A35">INDEX('1. TVEL'!$A$3:$A$248, ROWS('1. TVEL'!A35:$A$248))</f>
        <v>04/12/2023</v>
      </c>
      <c r="B35" cm="1">
        <f t="array" ref="B35">INDEX('1. TVEL'!$C$3:$C$248, ROWS('1. TVEL'!C35:$C$248))</f>
        <v>-5.8155635558016219E-3</v>
      </c>
      <c r="C35" cm="1">
        <f t="array" ref="C35">INDEX('2. ADAN'!$C$3:$C$248, ROWS('2. ADAN'!C35:$C$248))</f>
        <v>-8.0540400103923694E-3</v>
      </c>
      <c r="D35" cm="1">
        <f t="array" ref="D35">INDEX('3. INFY'!$C$3:$C$248, ROWS('3. INFY'!C35:$C$248))</f>
        <v>1.5507946509836773E-2</v>
      </c>
      <c r="E35" cm="1">
        <f t="array" ref="E35">INDEX('4. SBI'!$C$3:$C$248, ROWS('4. SBI'!C35:$C$248))</f>
        <v>-7.3835668307458855E-3</v>
      </c>
      <c r="F35" cm="1">
        <f t="array" ref="F35">INDEX('5. ICBK'!$C$3:$C$248, ROWS('5. ICBK'!C35:$C$248))</f>
        <v>9.2681008818738409E-3</v>
      </c>
      <c r="G35" cm="1">
        <f t="array" ref="G35">INDEX('6.ITC'!$C$3:$C$248, ROWS('6.ITC'!C35:$C$248))</f>
        <v>-6.2253843221953716E-3</v>
      </c>
      <c r="H35" cm="1">
        <f t="array" ref="H35">INDEX('7. YESB'!$C$3:$C$248, ROWS('7. YESB'!C35:$C$248))</f>
        <v>1.2987012987013056E-2</v>
      </c>
      <c r="I35" cm="1">
        <f t="array" ref="I35">INDEX('8. ZOMT'!$C$3:$C$248, ROWS('8. ZOMT'!C35:$C$248))</f>
        <v>-1.4097744360902255E-2</v>
      </c>
      <c r="J35" cm="1">
        <f t="array" ref="J35">INDEX('9. RYMD'!$C$3:$C$248, ROWS('9. RYMD'!C35:$C$248))</f>
        <v>-5.9907834101382137E-3</v>
      </c>
      <c r="K35" cm="1">
        <f t="array" ref="K35">INDEX('10. VODA'!$C$3:$C$248, ROWS('10. VODA'!C35:$C$248))</f>
        <v>1.6129032258064602E-2</v>
      </c>
    </row>
    <row r="36" spans="1:11" x14ac:dyDescent="0.35">
      <c r="A36" t="str" cm="1">
        <f t="array" ref="A36">INDEX('1. TVEL'!$A$3:$A$248, ROWS('1. TVEL'!A36:$A$248))</f>
        <v>04/13/2023</v>
      </c>
      <c r="B36" cm="1">
        <f t="array" ref="B36">INDEX('1. TVEL'!$C$3:$C$248, ROWS('1. TVEL'!C36:$C$248))</f>
        <v>2.7685492801762432E-4</v>
      </c>
      <c r="C36" cm="1">
        <f t="array" ref="C36">INDEX('2. ADAN'!$C$3:$C$248, ROWS('2. ADAN'!C36:$C$248))</f>
        <v>-1.7446471054718388E-2</v>
      </c>
      <c r="D36" cm="1">
        <f t="array" ref="D36">INDEX('3. INFY'!$C$3:$C$248, ROWS('3. INFY'!C36:$C$248))</f>
        <v>-2.8145695364238343E-2</v>
      </c>
      <c r="E36" cm="1">
        <f t="array" ref="E36">INDEX('4. SBI'!$C$3:$C$248, ROWS('4. SBI'!C36:$C$248))</f>
        <v>8.9126559714794995E-3</v>
      </c>
      <c r="F36" cm="1">
        <f t="array" ref="F36">INDEX('5. ICBK'!$C$3:$C$248, ROWS('5. ICBK'!C36:$C$248))</f>
        <v>9.8442714126807818E-3</v>
      </c>
      <c r="G36" cm="1">
        <f t="array" ref="G36">INDEX('6.ITC'!$C$3:$C$248, ROWS('6.ITC'!C36:$C$248))</f>
        <v>5.1820020222447197E-3</v>
      </c>
      <c r="H36" cm="1">
        <f t="array" ref="H36">INDEX('7. YESB'!$C$3:$C$248, ROWS('7. YESB'!C36:$C$248))</f>
        <v>-3.2573289902280596E-3</v>
      </c>
      <c r="I36" cm="1">
        <f t="array" ref="I36">INDEX('8. ZOMT'!$C$3:$C$248, ROWS('8. ZOMT'!C36:$C$248))</f>
        <v>1.2070566388115107E-2</v>
      </c>
      <c r="J36" cm="1">
        <f t="array" ref="J36">INDEX('9. RYMD'!$C$3:$C$248, ROWS('9. RYMD'!C36:$C$248))</f>
        <v>4.7773743550544624E-3</v>
      </c>
      <c r="K36" cm="1">
        <f t="array" ref="K36">INDEX('10. VODA'!$C$3:$C$248, ROWS('10. VODA'!C36:$C$248))</f>
        <v>-2.4793388429752126E-2</v>
      </c>
    </row>
    <row r="37" spans="1:11" x14ac:dyDescent="0.35">
      <c r="A37" t="str" cm="1">
        <f t="array" ref="A37">INDEX('1. TVEL'!$A$3:$A$248, ROWS('1. TVEL'!A37:$A$248))</f>
        <v>04/17/2023</v>
      </c>
      <c r="B37" cm="1">
        <f t="array" ref="B37">INDEX('1. TVEL'!$C$3:$C$248, ROWS('1. TVEL'!C37:$C$248))</f>
        <v>8.5222236292262971E-2</v>
      </c>
      <c r="C37" cm="1">
        <f t="array" ref="C37">INDEX('2. ADAN'!$C$3:$C$248, ROWS('2. ADAN'!C37:$C$248))</f>
        <v>1.5835312747425863E-3</v>
      </c>
      <c r="D37" cm="1">
        <f t="array" ref="D37">INDEX('3. INFY'!$C$3:$C$248, ROWS('3. INFY'!C37:$C$248))</f>
        <v>-0.10402924580783604</v>
      </c>
      <c r="E37" cm="1">
        <f t="array" ref="E37">INDEX('4. SBI'!$C$3:$C$248, ROWS('4. SBI'!C37:$C$248))</f>
        <v>2.0312499999999917E-2</v>
      </c>
      <c r="F37" cm="1">
        <f t="array" ref="F37">INDEX('5. ICBK'!$C$3:$C$248, ROWS('5. ICBK'!C37:$C$248))</f>
        <v>2.5518695218017915E-3</v>
      </c>
      <c r="G37" cm="1">
        <f t="array" ref="G37">INDEX('6.ITC'!$C$3:$C$248, ROWS('6.ITC'!C37:$C$248))</f>
        <v>1.1370735974009633E-2</v>
      </c>
      <c r="H37" cm="1">
        <f t="array" ref="H37">INDEX('7. YESB'!$C$3:$C$248, ROWS('7. YESB'!C37:$C$248))</f>
        <v>0</v>
      </c>
      <c r="I37" cm="1">
        <f t="array" ref="I37">INDEX('8. ZOMT'!$C$3:$C$248, ROWS('8. ZOMT'!C37:$C$248))</f>
        <v>1.8535681186283859E-3</v>
      </c>
      <c r="J37" cm="1">
        <f t="array" ref="J37">INDEX('9. RYMD'!$C$3:$C$248, ROWS('9. RYMD'!C37:$C$248))</f>
        <v>5.5551544903263098E-2</v>
      </c>
      <c r="K37" cm="1">
        <f t="array" ref="K37">INDEX('10. VODA'!$C$3:$C$248, ROWS('10. VODA'!C37:$C$248))</f>
        <v>0</v>
      </c>
    </row>
    <row r="38" spans="1:11" x14ac:dyDescent="0.35">
      <c r="A38" t="str" cm="1">
        <f t="array" ref="A38">INDEX('1. TVEL'!$A$3:$A$248, ROWS('1. TVEL'!A38:$A$248))</f>
        <v>04/18/2023</v>
      </c>
      <c r="B38" cm="1">
        <f t="array" ref="B38">INDEX('1. TVEL'!$C$3:$C$248, ROWS('1. TVEL'!C38:$C$248))</f>
        <v>-2.3988589211618255E-2</v>
      </c>
      <c r="C38" cm="1">
        <f t="array" ref="C38">INDEX('2. ADAN'!$C$3:$C$248, ROWS('2. ADAN'!C38:$C$248))</f>
        <v>-5.8401911335279767E-3</v>
      </c>
      <c r="D38" cm="1">
        <f t="array" ref="D38">INDEX('3. INFY'!$C$3:$C$248, ROWS('3. INFY'!C38:$C$248))</f>
        <v>8.3376344939846316E-4</v>
      </c>
      <c r="E38" cm="1">
        <f t="array" ref="E38">INDEX('4. SBI'!$C$3:$C$248, ROWS('4. SBI'!C38:$C$248))</f>
        <v>3.389209489786613E-3</v>
      </c>
      <c r="F38" cm="1">
        <f t="array" ref="F38">INDEX('5. ICBK'!$C$3:$C$248, ROWS('5. ICBK'!C38:$C$248))</f>
        <v>-4.9618107821820055E-3</v>
      </c>
      <c r="G38" cm="1">
        <f t="array" ref="G38">INDEX('6.ITC'!$C$3:$C$248, ROWS('6.ITC'!C38:$C$248))</f>
        <v>-4.140526976160545E-3</v>
      </c>
      <c r="H38" cm="1">
        <f t="array" ref="H38">INDEX('7. YESB'!$C$3:$C$248, ROWS('7. YESB'!C38:$C$248))</f>
        <v>7.8078078078078025E-2</v>
      </c>
      <c r="I38" cm="1">
        <f t="array" ref="I38">INDEX('8. ZOMT'!$C$3:$C$248, ROWS('8. ZOMT'!C38:$C$248))</f>
        <v>-1.219512195121962E-2</v>
      </c>
      <c r="J38" cm="1">
        <f t="array" ref="J38">INDEX('9. RYMD'!$C$3:$C$248, ROWS('9. RYMD'!C38:$C$248))</f>
        <v>1.5143974404550269E-2</v>
      </c>
      <c r="K38" cm="1">
        <f t="array" ref="K38">INDEX('10. VODA'!$C$3:$C$248, ROWS('10. VODA'!C38:$C$248))</f>
        <v>0</v>
      </c>
    </row>
    <row r="39" spans="1:11" x14ac:dyDescent="0.35">
      <c r="A39" t="str" cm="1">
        <f t="array" ref="A39">INDEX('1. TVEL'!$A$3:$A$248, ROWS('1. TVEL'!A39:$A$248))</f>
        <v>04/19/2023</v>
      </c>
      <c r="B39" cm="1">
        <f t="array" ref="B39">INDEX('1. TVEL'!$C$3:$C$248, ROWS('1. TVEL'!C39:$C$248))</f>
        <v>-1.0879538602700313E-2</v>
      </c>
      <c r="C39" cm="1">
        <f t="array" ref="C39">INDEX('2. ADAN'!$C$3:$C$248, ROWS('2. ADAN'!C39:$C$248))</f>
        <v>-5.6059797116923809E-3</v>
      </c>
      <c r="D39" cm="1">
        <f t="array" ref="D39">INDEX('3. INFY'!$C$3:$C$248, ROWS('3. INFY'!C39:$C$248))</f>
        <v>-2.2033760753124382E-2</v>
      </c>
      <c r="E39" cm="1">
        <f t="array" ref="E39">INDEX('4. SBI'!$C$3:$C$248, ROWS('4. SBI'!C39:$C$248))</f>
        <v>-1.0272071071627002E-2</v>
      </c>
      <c r="F39" cm="1">
        <f t="array" ref="F39">INDEX('5. ICBK'!$C$3:$C$248, ROWS('5. ICBK'!C39:$C$248))</f>
        <v>-5.5499495459132705E-3</v>
      </c>
      <c r="G39" cm="1">
        <f t="array" ref="G39">INDEX('6.ITC'!$C$3:$C$248, ROWS('6.ITC'!C39:$C$248))</f>
        <v>6.2695924764890286E-4</v>
      </c>
      <c r="H39" cm="1">
        <f t="array" ref="H39">INDEX('7. YESB'!$C$3:$C$248, ROWS('7. YESB'!C39:$C$248))</f>
        <v>-6.0422960725074236E-3</v>
      </c>
      <c r="I39" cm="1">
        <f t="array" ref="I39">INDEX('8. ZOMT'!$C$3:$C$248, ROWS('8. ZOMT'!C39:$C$248))</f>
        <v>1.5697137580794118E-2</v>
      </c>
      <c r="J39" cm="1">
        <f t="array" ref="J39">INDEX('9. RYMD'!$C$3:$C$248, ROWS('9. RYMD'!C39:$C$248))</f>
        <v>2.6508859357696535E-2</v>
      </c>
      <c r="K39" cm="1">
        <f t="array" ref="K39">INDEX('10. VODA'!$C$3:$C$248, ROWS('10. VODA'!C39:$C$248))</f>
        <v>0</v>
      </c>
    </row>
    <row r="40" spans="1:11" x14ac:dyDescent="0.35">
      <c r="A40" t="str" cm="1">
        <f t="array" ref="A40">INDEX('1. TVEL'!$A$3:$A$248, ROWS('1. TVEL'!A40:$A$248))</f>
        <v>04/20/2023</v>
      </c>
      <c r="B40" cm="1">
        <f t="array" ref="B40">INDEX('1. TVEL'!$C$3:$C$248, ROWS('1. TVEL'!C40:$C$248))</f>
        <v>9.6066467610021779E-3</v>
      </c>
      <c r="C40" cm="1">
        <f t="array" ref="C40">INDEX('2. ADAN'!$C$3:$C$248, ROWS('2. ADAN'!C40:$C$248))</f>
        <v>4.3411644535240039E-2</v>
      </c>
      <c r="D40" cm="1">
        <f t="array" ref="D40">INDEX('3. INFY'!$C$3:$C$248, ROWS('3. INFY'!C40:$C$248))</f>
        <v>-7.1930684976295196E-3</v>
      </c>
      <c r="E40" cm="1">
        <f t="array" ref="E40">INDEX('4. SBI'!$C$3:$C$248, ROWS('4. SBI'!C40:$C$248))</f>
        <v>8.2599118942731278E-3</v>
      </c>
      <c r="F40" cm="1">
        <f t="array" ref="F40">INDEX('5. ICBK'!$C$3:$C$248, ROWS('5. ICBK'!C40:$C$248))</f>
        <v>2.7951699463327371E-3</v>
      </c>
      <c r="G40" cm="1">
        <f t="array" ref="G40">INDEX('6.ITC'!$C$3:$C$248, ROWS('6.ITC'!C40:$C$248))</f>
        <v>3.8720959280539877E-3</v>
      </c>
      <c r="H40" cm="1">
        <f t="array" ref="H40">INDEX('7. YESB'!$C$3:$C$248, ROWS('7. YESB'!C40:$C$248))</f>
        <v>-3.0303030303030732E-3</v>
      </c>
      <c r="I40" cm="1">
        <f t="array" ref="I40">INDEX('8. ZOMT'!$C$3:$C$248, ROWS('8. ZOMT'!C40:$C$248))</f>
        <v>9.225092250923295E-4</v>
      </c>
      <c r="J40" cm="1">
        <f t="array" ref="J40">INDEX('9. RYMD'!$C$3:$C$248, ROWS('9. RYMD'!C40:$C$248))</f>
        <v>2.6349484466608352E-2</v>
      </c>
      <c r="K40" cm="1">
        <f t="array" ref="K40">INDEX('10. VODA'!$C$3:$C$248, ROWS('10. VODA'!C40:$C$248))</f>
        <v>0</v>
      </c>
    </row>
    <row r="41" spans="1:11" x14ac:dyDescent="0.35">
      <c r="A41" t="str" cm="1">
        <f t="array" ref="A41">INDEX('1. TVEL'!$A$3:$A$248, ROWS('1. TVEL'!A41:$A$248))</f>
        <v>04/21/2023</v>
      </c>
      <c r="B41" cm="1">
        <f t="array" ref="B41">INDEX('1. TVEL'!$C$3:$C$248, ROWS('1. TVEL'!C41:$C$248))</f>
        <v>-9.5674967234599673E-3</v>
      </c>
      <c r="C41" cm="1">
        <f t="array" ref="C41">INDEX('2. ADAN'!$C$3:$C$248, ROWS('2. ADAN'!C41:$C$248))</f>
        <v>1.7314930991217007E-2</v>
      </c>
      <c r="D41" cm="1">
        <f t="array" ref="D41">INDEX('3. INFY'!$C$3:$C$248, ROWS('3. INFY'!C41:$C$248))</f>
        <v>3.2183158838145747E-3</v>
      </c>
      <c r="E41" cm="1">
        <f t="array" ref="E41">INDEX('4. SBI'!$C$3:$C$248, ROWS('4. SBI'!C41:$C$248))</f>
        <v>-3.0378348522507176E-3</v>
      </c>
      <c r="F41" cm="1">
        <f t="array" ref="F41">INDEX('5. ICBK'!$C$3:$C$248, ROWS('5. ICBK'!C41:$C$248))</f>
        <v>-9.8797493366454027E-3</v>
      </c>
      <c r="G41" cm="1">
        <f t="array" ref="G41">INDEX('6.ITC'!$C$3:$C$248, ROWS('6.ITC'!C41:$C$248))</f>
        <v>1.947336191059397E-2</v>
      </c>
      <c r="H41" cm="1">
        <f t="array" ref="H41">INDEX('7. YESB'!$C$3:$C$248, ROWS('7. YESB'!C41:$C$248))</f>
        <v>-1.8518518518518563E-2</v>
      </c>
      <c r="I41" cm="1">
        <f t="array" ref="I41">INDEX('8. ZOMT'!$C$3:$C$248, ROWS('8. ZOMT'!C41:$C$248))</f>
        <v>3.3006244424620773E-2</v>
      </c>
      <c r="J41" cm="1">
        <f t="array" ref="J41">INDEX('9. RYMD'!$C$3:$C$248, ROWS('9. RYMD'!C41:$C$248))</f>
        <v>6.2282346638092376E-3</v>
      </c>
      <c r="K41" cm="1">
        <f t="array" ref="K41">INDEX('10. VODA'!$C$3:$C$248, ROWS('10. VODA'!C41:$C$248))</f>
        <v>6.2015503875969047E-2</v>
      </c>
    </row>
    <row r="42" spans="1:11" x14ac:dyDescent="0.35">
      <c r="A42" t="str" cm="1">
        <f t="array" ref="A42">INDEX('1. TVEL'!$A$3:$A$248, ROWS('1. TVEL'!A42:$A$248))</f>
        <v>04/24/2023</v>
      </c>
      <c r="B42" cm="1">
        <f t="array" ref="B42">INDEX('1. TVEL'!$C$3:$C$248, ROWS('1. TVEL'!C42:$C$248))</f>
        <v>-1.3414796121662935E-2</v>
      </c>
      <c r="C42" cm="1">
        <f t="array" ref="C42">INDEX('2. ADAN'!$C$3:$C$248, ROWS('2. ADAN'!C42:$C$248))</f>
        <v>1.0675273088381359E-2</v>
      </c>
      <c r="D42" cm="1">
        <f t="array" ref="D42">INDEX('3. INFY'!$C$3:$C$248, ROWS('3. INFY'!C42:$C$248))</f>
        <v>-8.5623420044031201E-4</v>
      </c>
      <c r="E42" cm="1">
        <f t="array" ref="E42">INDEX('4. SBI'!$C$3:$C$248, ROWS('4. SBI'!C42:$C$248))</f>
        <v>2.0645510277677685E-2</v>
      </c>
      <c r="F42" cm="1">
        <f t="array" ref="F42">INDEX('5. ICBK'!$C$3:$C$248, ROWS('5. ICBK'!C42:$C$248))</f>
        <v>2.1110804089527518E-2</v>
      </c>
      <c r="G42" cm="1">
        <f t="array" ref="G42">INDEX('6.ITC'!$C$3:$C$248, ROWS('6.ITC'!C42:$C$248))</f>
        <v>1.1010521164668183E-3</v>
      </c>
      <c r="H42" cm="1">
        <f t="array" ref="H42">INDEX('7. YESB'!$C$3:$C$248, ROWS('7. YESB'!C42:$C$248))</f>
        <v>-3.1847133757961783E-2</v>
      </c>
      <c r="I42" cm="1">
        <f t="array" ref="I42">INDEX('8. ZOMT'!$C$3:$C$248, ROWS('8. ZOMT'!C42:$C$248))</f>
        <v>-8.9285714285709209E-4</v>
      </c>
      <c r="J42" cm="1">
        <f t="array" ref="J42">INDEX('9. RYMD'!$C$3:$C$248, ROWS('9. RYMD'!C42:$C$248))</f>
        <v>3.8289376227739695E-2</v>
      </c>
      <c r="K42" cm="1">
        <f t="array" ref="K42">INDEX('10. VODA'!$C$3:$C$248, ROWS('10. VODA'!C42:$C$248))</f>
        <v>-1.5748031496063079E-2</v>
      </c>
    </row>
    <row r="43" spans="1:11" x14ac:dyDescent="0.35">
      <c r="A43" t="str" cm="1">
        <f t="array" ref="A43">INDEX('1. TVEL'!$A$3:$A$248, ROWS('1. TVEL'!A43:$A$248))</f>
        <v>04/25/2023</v>
      </c>
      <c r="B43" cm="1">
        <f t="array" ref="B43">INDEX('1. TVEL'!$C$3:$C$248, ROWS('1. TVEL'!C43:$C$248))</f>
        <v>2.252849191624762E-3</v>
      </c>
      <c r="C43" cm="1">
        <f t="array" ref="C43">INDEX('2. ADAN'!$C$3:$C$248, ROWS('2. ADAN'!C43:$C$248))</f>
        <v>2.0666180403598345E-2</v>
      </c>
      <c r="D43" cm="1">
        <f t="array" ref="D43">INDEX('3. INFY'!$C$3:$C$248, ROWS('3. INFY'!C43:$C$248))</f>
        <v>-1.1429504449341689E-3</v>
      </c>
      <c r="E43" cm="1">
        <f t="array" ref="E43">INDEX('4. SBI'!$C$3:$C$248, ROWS('4. SBI'!C43:$C$248))</f>
        <v>1.2815948736204934E-2</v>
      </c>
      <c r="F43" cm="1">
        <f t="array" ref="F43">INDEX('5. ICBK'!$C$3:$C$248, ROWS('5. ICBK'!C43:$C$248))</f>
        <v>9.5243308336526843E-3</v>
      </c>
      <c r="G43" cm="1">
        <f t="array" ref="G43">INDEX('6.ITC'!$C$3:$C$248, ROWS('6.ITC'!C43:$C$248))</f>
        <v>6.9250394848743109E-3</v>
      </c>
      <c r="H43" cm="1">
        <f t="array" ref="H43">INDEX('7. YESB'!$C$3:$C$248, ROWS('7. YESB'!C43:$C$248))</f>
        <v>-9.6463022508037673E-3</v>
      </c>
      <c r="I43" cm="1">
        <f t="array" ref="I43">INDEX('8. ZOMT'!$C$3:$C$248, ROWS('8. ZOMT'!C43:$C$248))</f>
        <v>3.0303030303030304E-2</v>
      </c>
      <c r="J43" cm="1">
        <f t="array" ref="J43">INDEX('9. RYMD'!$C$3:$C$248, ROWS('9. RYMD'!C43:$C$248))</f>
        <v>2.9199362240910257E-2</v>
      </c>
      <c r="K43" cm="1">
        <f t="array" ref="K43">INDEX('10. VODA'!$C$3:$C$248, ROWS('10. VODA'!C43:$C$248))</f>
        <v>-7.9365079365079083E-3</v>
      </c>
    </row>
    <row r="44" spans="1:11" x14ac:dyDescent="0.35">
      <c r="A44" t="str" cm="1">
        <f t="array" ref="A44">INDEX('1. TVEL'!$A$3:$A$248, ROWS('1. TVEL'!A44:$A$248))</f>
        <v>04/26/2023</v>
      </c>
      <c r="B44" cm="1">
        <f t="array" ref="B44">INDEX('1. TVEL'!$C$3:$C$248, ROWS('1. TVEL'!C44:$C$248))</f>
        <v>-4.6598322460391422E-3</v>
      </c>
      <c r="C44" cm="1">
        <f t="array" ref="C44">INDEX('2. ADAN'!$C$3:$C$248, ROWS('2. ADAN'!C44:$C$248))</f>
        <v>2.6969481902058143E-2</v>
      </c>
      <c r="D44" cm="1">
        <f t="array" ref="D44">INDEX('3. INFY'!$C$3:$C$248, ROWS('3. INFY'!C44:$C$248))</f>
        <v>2.1587715368008341E-3</v>
      </c>
      <c r="E44" cm="1">
        <f t="array" ref="E44">INDEX('4. SBI'!$C$3:$C$248, ROWS('4. SBI'!C44:$C$248))</f>
        <v>8.0339012977841753E-3</v>
      </c>
      <c r="F44" cm="1">
        <f t="array" ref="F44">INDEX('5. ICBK'!$C$3:$C$248, ROWS('5. ICBK'!C44:$C$248))</f>
        <v>1.639433848844199E-3</v>
      </c>
      <c r="G44" cm="1">
        <f t="array" ref="G44">INDEX('6.ITC'!$C$3:$C$248, ROWS('6.ITC'!C44:$C$248))</f>
        <v>1.697998787143696E-3</v>
      </c>
      <c r="H44" cm="1">
        <f t="array" ref="H44">INDEX('7. YESB'!$C$3:$C$248, ROWS('7. YESB'!C44:$C$248))</f>
        <v>-3.2258064516129492E-3</v>
      </c>
      <c r="I44" cm="1">
        <f t="array" ref="I44">INDEX('8. ZOMT'!$C$3:$C$248, ROWS('8. ZOMT'!C44:$C$248))</f>
        <v>7.7319587628866468E-3</v>
      </c>
      <c r="J44" cm="1">
        <f t="array" ref="J44">INDEX('9. RYMD'!$C$3:$C$248, ROWS('9. RYMD'!C44:$C$248))</f>
        <v>7.7550640568291099E-3</v>
      </c>
      <c r="K44" cm="1">
        <f t="array" ref="K44">INDEX('10. VODA'!$C$3:$C$248, ROWS('10. VODA'!C44:$C$248))</f>
        <v>3.8167938931297711E-2</v>
      </c>
    </row>
    <row r="45" spans="1:11" x14ac:dyDescent="0.35">
      <c r="A45" t="str" cm="1">
        <f t="array" ref="A45">INDEX('1. TVEL'!$A$3:$A$248, ROWS('1. TVEL'!A45:$A$248))</f>
        <v>04/27/2023</v>
      </c>
      <c r="B45" cm="1">
        <f t="array" ref="B45">INDEX('1. TVEL'!$C$3:$C$248, ROWS('1. TVEL'!C45:$C$248))</f>
        <v>4.159755008293993E-2</v>
      </c>
      <c r="C45" cm="1">
        <f t="array" ref="C45">INDEX('2. ADAN'!$C$3:$C$248, ROWS('2. ADAN'!C45:$C$248))</f>
        <v>1.3074947466728982E-2</v>
      </c>
      <c r="D45" cm="1">
        <f t="array" ref="D45">INDEX('3. INFY'!$C$3:$C$248, ROWS('3. INFY'!C45:$C$248))</f>
        <v>1.5005015045135442E-2</v>
      </c>
      <c r="E45" cm="1">
        <f t="array" ref="E45">INDEX('4. SBI'!$C$3:$C$248, ROWS('4. SBI'!C45:$C$248))</f>
        <v>-2.8331119964586501E-3</v>
      </c>
      <c r="F45" cm="1">
        <f t="array" ref="F45">INDEX('5. ICBK'!$C$3:$C$248, ROWS('5. ICBK'!C45:$C$248))</f>
        <v>3.7022921544073361E-3</v>
      </c>
      <c r="G45" cm="1">
        <f t="array" ref="G45">INDEX('6.ITC'!$C$3:$C$248, ROWS('6.ITC'!C45:$C$248))</f>
        <v>9.0144230769230761E-3</v>
      </c>
      <c r="H45" cm="1">
        <f t="array" ref="H45">INDEX('7. YESB'!$C$3:$C$248, ROWS('7. YESB'!C45:$C$248))</f>
        <v>6.4102564102563875E-3</v>
      </c>
      <c r="I45" cm="1">
        <f t="array" ref="I45">INDEX('8. ZOMT'!$C$3:$C$248, ROWS('8. ZOMT'!C45:$C$248))</f>
        <v>4.118616144975288E-2</v>
      </c>
      <c r="J45" cm="1">
        <f t="array" ref="J45">INDEX('9. RYMD'!$C$3:$C$248, ROWS('9. RYMD'!C45:$C$248))</f>
        <v>6.009096740334724E-2</v>
      </c>
      <c r="K45" cm="1">
        <f t="array" ref="K45">INDEX('10. VODA'!$C$3:$C$248, ROWS('10. VODA'!C45:$C$248))</f>
        <v>5.0724637681159493E-2</v>
      </c>
    </row>
    <row r="46" spans="1:11" x14ac:dyDescent="0.35">
      <c r="A46" t="str" cm="1">
        <f t="array" ref="A46">INDEX('1. TVEL'!$A$3:$A$248, ROWS('1. TVEL'!A46:$A$248))</f>
        <v>04/28/2023</v>
      </c>
      <c r="B46" cm="1">
        <f t="array" ref="B46">INDEX('1. TVEL'!$C$3:$C$248, ROWS('1. TVEL'!C46:$C$248))</f>
        <v>-1.3579927573719607E-2</v>
      </c>
      <c r="C46" cm="1">
        <f t="array" ref="C46">INDEX('2. ADAN'!$C$3:$C$248, ROWS('2. ADAN'!C46:$C$248))</f>
        <v>4.7587280409161617E-2</v>
      </c>
      <c r="D46" cm="1">
        <f t="array" ref="D46">INDEX('3. INFY'!$C$3:$C$248, ROWS('3. INFY'!C46:$C$248))</f>
        <v>5.1885851127519457E-3</v>
      </c>
      <c r="E46" cm="1">
        <f t="array" ref="E46">INDEX('4. SBI'!$C$3:$C$248, ROWS('4. SBI'!C46:$C$248))</f>
        <v>2.3430745287912773E-2</v>
      </c>
      <c r="F46" cm="1">
        <f t="array" ref="F46">INDEX('5. ICBK'!$C$3:$C$248, ROWS('5. ICBK'!C46:$C$248))</f>
        <v>-7.6281806789085761E-4</v>
      </c>
      <c r="G46" cm="1">
        <f t="array" ref="G46">INDEX('6.ITC'!$C$3:$C$248, ROWS('6.ITC'!C46:$C$248))</f>
        <v>2.244154623428507E-2</v>
      </c>
      <c r="H46" cm="1">
        <f t="array" ref="H46">INDEX('7. YESB'!$C$3:$C$248, ROWS('7. YESB'!C46:$C$248))</f>
        <v>6.3694267515923345E-3</v>
      </c>
      <c r="I46" cm="1">
        <f t="array" ref="I46">INDEX('8. ZOMT'!$C$3:$C$248, ROWS('8. ZOMT'!C46:$C$248))</f>
        <v>6.4714946070878313E-2</v>
      </c>
      <c r="J46" cm="1">
        <f t="array" ref="J46">INDEX('9. RYMD'!$C$3:$C$248, ROWS('9. RYMD'!C46:$C$248))</f>
        <v>-7.7029360967184865E-2</v>
      </c>
      <c r="K46" cm="1">
        <f t="array" ref="K46">INDEX('10. VODA'!$C$3:$C$248, ROWS('10. VODA'!C46:$C$248))</f>
        <v>7.1942446043165211E-3</v>
      </c>
    </row>
    <row r="47" spans="1:11" x14ac:dyDescent="0.35">
      <c r="A47" t="str" cm="1">
        <f t="array" ref="A47">INDEX('1. TVEL'!$A$3:$A$248, ROWS('1. TVEL'!A47:$A$248))</f>
        <v>05/02/2023</v>
      </c>
      <c r="B47" cm="1">
        <f t="array" ref="B47">INDEX('1. TVEL'!$C$3:$C$248, ROWS('1. TVEL'!C47:$C$248))</f>
        <v>6.4250835260858388E-3</v>
      </c>
      <c r="C47" cm="1">
        <f t="array" ref="C47">INDEX('2. ADAN'!$C$3:$C$248, ROWS('2. ADAN'!C47:$C$248))</f>
        <v>4.7043865225683386E-2</v>
      </c>
      <c r="D47" cm="1">
        <f t="array" ref="D47">INDEX('3. INFY'!$C$3:$C$248, ROWS('3. INFY'!C47:$C$248))</f>
        <v>1.9335394731692077E-2</v>
      </c>
      <c r="E47" cm="1">
        <f t="array" ref="E47">INDEX('4. SBI'!$C$3:$C$248, ROWS('4. SBI'!C47:$C$248))</f>
        <v>-5.2146706066400145E-3</v>
      </c>
      <c r="F47" cm="1">
        <f t="array" ref="F47">INDEX('5. ICBK'!$C$3:$C$248, ROWS('5. ICBK'!C47:$C$248))</f>
        <v>4.8259407873333104E-3</v>
      </c>
      <c r="G47" cm="1">
        <f t="array" ref="G47">INDEX('6.ITC'!$C$3:$C$248, ROWS('6.ITC'!C47:$C$248))</f>
        <v>-2.5915891153257694E-3</v>
      </c>
      <c r="H47" cm="1">
        <f t="array" ref="H47">INDEX('7. YESB'!$C$3:$C$248, ROWS('7. YESB'!C47:$C$248))</f>
        <v>1.5673981191222573E-2</v>
      </c>
      <c r="I47" cm="1">
        <f t="array" ref="I47">INDEX('8. ZOMT'!$C$3:$C$248, ROWS('8. ZOMT'!C47:$C$248))</f>
        <v>-2.2852639873916513E-2</v>
      </c>
      <c r="J47" cm="1">
        <f t="array" ref="J47">INDEX('9. RYMD'!$C$3:$C$248, ROWS('9. RYMD'!C47:$C$248))</f>
        <v>1.0779075546719625E-2</v>
      </c>
      <c r="K47" cm="1">
        <f t="array" ref="K47">INDEX('10. VODA'!$C$3:$C$248, ROWS('10. VODA'!C47:$C$248))</f>
        <v>-7.246376811594177E-3</v>
      </c>
    </row>
    <row r="48" spans="1:11" x14ac:dyDescent="0.35">
      <c r="A48" t="str" cm="1">
        <f t="array" ref="A48">INDEX('1. TVEL'!$A$3:$A$248, ROWS('1. TVEL'!A48:$A$248))</f>
        <v>05/03/2023</v>
      </c>
      <c r="B48" cm="1">
        <f t="array" ref="B48">INDEX('1. TVEL'!$C$3:$C$248, ROWS('1. TVEL'!C48:$C$248))</f>
        <v>8.7886893389376858E-3</v>
      </c>
      <c r="C48" cm="1">
        <f t="array" ref="C48">INDEX('2. ADAN'!$C$3:$C$248, ROWS('2. ADAN'!C48:$C$248))</f>
        <v>-1.8562486509820775E-2</v>
      </c>
      <c r="D48" cm="1">
        <f t="array" ref="D48">INDEX('3. INFY'!$C$3:$C$248, ROWS('3. INFY'!C48:$C$248))</f>
        <v>-6.5398101091281207E-3</v>
      </c>
      <c r="E48" cm="1">
        <f t="array" ref="E48">INDEX('4. SBI'!$C$3:$C$248, ROWS('4. SBI'!C48:$C$248))</f>
        <v>-8.4136722173531187E-3</v>
      </c>
      <c r="F48" cm="1">
        <f t="array" ref="F48">INDEX('5. ICBK'!$C$3:$C$248, ROWS('5. ICBK'!C48:$C$248))</f>
        <v>8.1269978869805495E-4</v>
      </c>
      <c r="G48" cm="1">
        <f t="array" ref="G48">INDEX('6.ITC'!$C$3:$C$248, ROWS('6.ITC'!C48:$C$248))</f>
        <v>6.3209645323656534E-3</v>
      </c>
      <c r="H48" cm="1">
        <f t="array" ref="H48">INDEX('7. YESB'!$C$3:$C$248, ROWS('7. YESB'!C48:$C$248))</f>
        <v>1.2383900928792527E-2</v>
      </c>
      <c r="I48" cm="1">
        <f t="array" ref="I48">INDEX('8. ZOMT'!$C$3:$C$248, ROWS('8. ZOMT'!C48:$C$248))</f>
        <v>1.5735641227379122E-3</v>
      </c>
      <c r="J48" cm="1">
        <f t="array" ref="J48">INDEX('9. RYMD'!$C$3:$C$248, ROWS('9. RYMD'!C48:$C$248))</f>
        <v>-1.6546671719085398E-2</v>
      </c>
      <c r="K48" cm="1">
        <f t="array" ref="K48">INDEX('10. VODA'!$C$3:$C$248, ROWS('10. VODA'!C48:$C$248))</f>
        <v>0</v>
      </c>
    </row>
    <row r="49" spans="1:11" x14ac:dyDescent="0.35">
      <c r="A49" t="str" cm="1">
        <f t="array" ref="A49">INDEX('1. TVEL'!$A$3:$A$248, ROWS('1. TVEL'!A49:$A$248))</f>
        <v>05/04/2023</v>
      </c>
      <c r="B49" cm="1">
        <f t="array" ref="B49">INDEX('1. TVEL'!$C$3:$C$248, ROWS('1. TVEL'!C49:$C$248))</f>
        <v>-1.6310679611650516E-2</v>
      </c>
      <c r="C49" cm="1">
        <f t="array" ref="C49">INDEX('2. ADAN'!$C$3:$C$248, ROWS('2. ADAN'!C49:$C$248))</f>
        <v>2.7293722443837917E-2</v>
      </c>
      <c r="D49" cm="1">
        <f t="array" ref="D49">INDEX('3. INFY'!$C$3:$C$248, ROWS('3. INFY'!C49:$C$248))</f>
        <v>3.4549095049270649E-3</v>
      </c>
      <c r="E49" cm="1">
        <f t="array" ref="E49">INDEX('4. SBI'!$C$3:$C$248, ROWS('4. SBI'!C49:$C$248))</f>
        <v>1.6379310344827588E-2</v>
      </c>
      <c r="F49" cm="1">
        <f t="array" ref="F49">INDEX('5. ICBK'!$C$3:$C$248, ROWS('5. ICBK'!C49:$C$248))</f>
        <v>-1.2476944775957222E-3</v>
      </c>
      <c r="G49" cm="1">
        <f t="array" ref="G49">INDEX('6.ITC'!$C$3:$C$248, ROWS('6.ITC'!C49:$C$248))</f>
        <v>-6.0056523787092664E-3</v>
      </c>
      <c r="H49" cm="1">
        <f t="array" ref="H49">INDEX('7. YESB'!$C$3:$C$248, ROWS('7. YESB'!C49:$C$248))</f>
        <v>-6.2305295950154434E-3</v>
      </c>
      <c r="I49" cm="1">
        <f t="array" ref="I49">INDEX('8. ZOMT'!$C$3:$C$248, ROWS('8. ZOMT'!C49:$C$248))</f>
        <v>3.2724505327245142E-2</v>
      </c>
      <c r="J49" cm="1">
        <f t="array" ref="J49">INDEX('9. RYMD'!$C$3:$C$248, ROWS('9. RYMD'!C49:$C$248))</f>
        <v>-4.6316858067382664E-3</v>
      </c>
      <c r="K49" cm="1">
        <f t="array" ref="K49">INDEX('10. VODA'!$C$3:$C$248, ROWS('10. VODA'!C49:$C$248))</f>
        <v>1.4285714285714235E-2</v>
      </c>
    </row>
    <row r="50" spans="1:11" x14ac:dyDescent="0.35">
      <c r="A50" t="str" cm="1">
        <f t="array" ref="A50">INDEX('1. TVEL'!$A$3:$A$248, ROWS('1. TVEL'!A50:$A$248))</f>
        <v>05/05/2023</v>
      </c>
      <c r="B50" cm="1">
        <f t="array" ref="B50">INDEX('1. TVEL'!$C$3:$C$248, ROWS('1. TVEL'!C50:$C$248))</f>
        <v>-4.6322633075985435E-2</v>
      </c>
      <c r="C50" cm="1">
        <f t="array" ref="C50">INDEX('2. ADAN'!$C$3:$C$248, ROWS('2. ADAN'!C50:$C$248))</f>
        <v>7.0877631853241141E-3</v>
      </c>
      <c r="D50" cm="1">
        <f t="array" ref="D50">INDEX('3. INFY'!$C$3:$C$248, ROWS('3. INFY'!C50:$C$248))</f>
        <v>-1.1476451433563694E-2</v>
      </c>
      <c r="E50" cm="1">
        <f t="array" ref="E50">INDEX('4. SBI'!$C$3:$C$248, ROWS('4. SBI'!C50:$C$248))</f>
        <v>-6.0711188204683438E-3</v>
      </c>
      <c r="F50" cm="1">
        <f t="array" ref="F50">INDEX('5. ICBK'!$C$3:$C$248, ROWS('5. ICBK'!C50:$C$248))</f>
        <v>5.6637359080856566E-3</v>
      </c>
      <c r="G50" cm="1">
        <f t="array" ref="G50">INDEX('6.ITC'!$C$3:$C$248, ROWS('6.ITC'!C50:$C$248))</f>
        <v>9.679300291545137E-3</v>
      </c>
      <c r="H50" cm="1">
        <f t="array" ref="H50">INDEX('7. YESB'!$C$3:$C$248, ROWS('7. YESB'!C50:$C$248))</f>
        <v>-6.2695924764891173E-3</v>
      </c>
      <c r="I50" cm="1">
        <f t="array" ref="I50">INDEX('8. ZOMT'!$C$3:$C$248, ROWS('8. ZOMT'!C50:$C$248))</f>
        <v>-4.5871559633027083E-3</v>
      </c>
      <c r="J50" cm="1">
        <f t="array" ref="J50">INDEX('9. RYMD'!$C$3:$C$248, ROWS('9. RYMD'!C50:$C$248))</f>
        <v>1.484514173203738E-2</v>
      </c>
      <c r="K50" cm="1">
        <f t="array" ref="K50">INDEX('10. VODA'!$C$3:$C$248, ROWS('10. VODA'!C50:$C$248))</f>
        <v>-1.4492753623188354E-2</v>
      </c>
    </row>
    <row r="51" spans="1:11" x14ac:dyDescent="0.35">
      <c r="A51" t="str" cm="1">
        <f t="array" ref="A51">INDEX('1. TVEL'!$A$3:$A$248, ROWS('1. TVEL'!A51:$A$248))</f>
        <v>05/08/2023</v>
      </c>
      <c r="B51" cm="1">
        <f t="array" ref="B51">INDEX('1. TVEL'!$C$3:$C$248, ROWS('1. TVEL'!C51:$C$248))</f>
        <v>-1.7783291976840334E-2</v>
      </c>
      <c r="C51" cm="1">
        <f t="array" ref="C51">INDEX('2. ADAN'!$C$3:$C$248, ROWS('2. ADAN'!C51:$C$248))</f>
        <v>-4.8177628822790352E-3</v>
      </c>
      <c r="D51" cm="1">
        <f t="array" ref="D51">INDEX('3. INFY'!$C$3:$C$248, ROWS('3. INFY'!C51:$C$248))</f>
        <v>5.1359039190897599E-3</v>
      </c>
      <c r="E51" cm="1">
        <f t="array" ref="E51">INDEX('4. SBI'!$C$3:$C$248, ROWS('4. SBI'!C51:$C$248))</f>
        <v>1.2165867032213883E-2</v>
      </c>
      <c r="F51" cm="1">
        <f t="array" ref="F51">INDEX('5. ICBK'!$C$3:$C$248, ROWS('5. ICBK'!C51:$C$248))</f>
        <v>1.1675018658705547E-2</v>
      </c>
      <c r="G51" cm="1">
        <f t="array" ref="G51">INDEX('6.ITC'!$C$3:$C$248, ROWS('6.ITC'!C51:$C$248))</f>
        <v>6.2579673195039716E-3</v>
      </c>
      <c r="H51" cm="1">
        <f t="array" ref="H51">INDEX('7. YESB'!$C$3:$C$248, ROWS('7. YESB'!C51:$C$248))</f>
        <v>9.3167701863355358E-3</v>
      </c>
      <c r="I51" cm="1">
        <f t="array" ref="I51">INDEX('8. ZOMT'!$C$3:$C$248, ROWS('8. ZOMT'!C51:$C$248))</f>
        <v>-7.7041602465331271E-3</v>
      </c>
      <c r="J51" cm="1">
        <f t="array" ref="J51">INDEX('9. RYMD'!$C$3:$C$248, ROWS('9. RYMD'!C51:$C$248))</f>
        <v>-9.2417360585414221E-3</v>
      </c>
      <c r="K51" cm="1">
        <f t="array" ref="K51">INDEX('10. VODA'!$C$3:$C$248, ROWS('10. VODA'!C51:$C$248))</f>
        <v>0</v>
      </c>
    </row>
    <row r="52" spans="1:11" x14ac:dyDescent="0.35">
      <c r="A52" t="str" cm="1">
        <f t="array" ref="A52">INDEX('1. TVEL'!$A$3:$A$248, ROWS('1. TVEL'!A52:$A$248))</f>
        <v>05/09/2023</v>
      </c>
      <c r="B52" cm="1">
        <f t="array" ref="B52">INDEX('1. TVEL'!$C$3:$C$248, ROWS('1. TVEL'!C52:$C$248))</f>
        <v>-1.1433351924149375E-2</v>
      </c>
      <c r="C52" cm="1">
        <f t="array" ref="C52">INDEX('2. ADAN'!$C$3:$C$248, ROWS('2. ADAN'!C52:$C$248))</f>
        <v>6.6583437369955164E-3</v>
      </c>
      <c r="D52" cm="1">
        <f t="array" ref="D52">INDEX('3. INFY'!$C$3:$C$248, ROWS('3. INFY'!C52:$C$248))</f>
        <v>4.0135358463839902E-3</v>
      </c>
      <c r="E52" cm="1">
        <f t="array" ref="E52">INDEX('4. SBI'!$C$3:$C$248, ROWS('4. SBI'!C52:$C$248))</f>
        <v>-1.7611159546643457E-2</v>
      </c>
      <c r="F52" cm="1">
        <f t="array" ref="F52">INDEX('5. ICBK'!$C$3:$C$248, ROWS('5. ICBK'!C52:$C$248))</f>
        <v>-3.745719178082192E-3</v>
      </c>
      <c r="G52" cm="1">
        <f t="array" ref="G52">INDEX('6.ITC'!$C$3:$C$248, ROWS('6.ITC'!C52:$C$248))</f>
        <v>-1.805096743747045E-2</v>
      </c>
      <c r="H52" cm="1">
        <f t="array" ref="H52">INDEX('7. YESB'!$C$3:$C$248, ROWS('7. YESB'!C52:$C$248))</f>
        <v>0</v>
      </c>
      <c r="I52" cm="1">
        <f t="array" ref="I52">INDEX('8. ZOMT'!$C$3:$C$248, ROWS('8. ZOMT'!C52:$C$248))</f>
        <v>-6.4807219031993477E-2</v>
      </c>
      <c r="J52" cm="1">
        <f t="array" ref="J52">INDEX('9. RYMD'!$C$3:$C$248, ROWS('9. RYMD'!C52:$C$248))</f>
        <v>8.8783293735150964E-3</v>
      </c>
      <c r="K52" cm="1">
        <f t="array" ref="K52">INDEX('10. VODA'!$C$3:$C$248, ROWS('10. VODA'!C52:$C$248))</f>
        <v>-1.4705882352941256E-2</v>
      </c>
    </row>
    <row r="53" spans="1:11" x14ac:dyDescent="0.35">
      <c r="A53" t="str" cm="1">
        <f t="array" ref="A53">INDEX('1. TVEL'!$A$3:$A$248, ROWS('1. TVEL'!A53:$A$248))</f>
        <v>05/10/2023</v>
      </c>
      <c r="B53" cm="1">
        <f t="array" ref="B53">INDEX('1. TVEL'!$C$3:$C$248, ROWS('1. TVEL'!C53:$C$248))</f>
        <v>8.433568367205737E-3</v>
      </c>
      <c r="C53" cm="1">
        <f t="array" ref="C53">INDEX('2. ADAN'!$C$3:$C$248, ROWS('2. ADAN'!C53:$C$248))</f>
        <v>-8.8161209068011032E-3</v>
      </c>
      <c r="D53" cm="1">
        <f t="array" ref="D53">INDEX('3. INFY'!$C$3:$C$248, ROWS('3. INFY'!C53:$C$248))</f>
        <v>-5.8974866415990859E-3</v>
      </c>
      <c r="E53" cm="1">
        <f t="array" ref="E53">INDEX('4. SBI'!$C$3:$C$248, ROWS('4. SBI'!C53:$C$248))</f>
        <v>-2.2719328905976134E-3</v>
      </c>
      <c r="F53" cm="1">
        <f t="array" ref="F53">INDEX('5. ICBK'!$C$3:$C$248, ROWS('5. ICBK'!C53:$C$248))</f>
        <v>1.7627263500881122E-3</v>
      </c>
      <c r="G53" cm="1">
        <f t="array" ref="G53">INDEX('6.ITC'!$C$3:$C$248, ROWS('6.ITC'!C53:$C$248))</f>
        <v>3.6440578347243712E-3</v>
      </c>
      <c r="H53" cm="1">
        <f t="array" ref="H53">INDEX('7. YESB'!$C$3:$C$248, ROWS('7. YESB'!C53:$C$248))</f>
        <v>-9.4043887147336764E-3</v>
      </c>
      <c r="I53" cm="1">
        <f t="array" ref="I53">INDEX('8. ZOMT'!$C$3:$C$248, ROWS('8. ZOMT'!C53:$C$248))</f>
        <v>1.3754045307443275E-2</v>
      </c>
      <c r="J53" cm="1">
        <f t="array" ref="J53">INDEX('9. RYMD'!$C$3:$C$248, ROWS('9. RYMD'!C53:$C$248))</f>
        <v>-2.7396820298699272E-2</v>
      </c>
      <c r="K53" cm="1">
        <f t="array" ref="K53">INDEX('10. VODA'!$C$3:$C$248, ROWS('10. VODA'!C53:$C$248))</f>
        <v>-7.4074074074073808E-3</v>
      </c>
    </row>
    <row r="54" spans="1:11" x14ac:dyDescent="0.35">
      <c r="A54" t="str" cm="1">
        <f t="array" ref="A54">INDEX('1. TVEL'!$A$3:$A$248, ROWS('1. TVEL'!A54:$A$248))</f>
        <v>05/11/2023</v>
      </c>
      <c r="B54" cm="1">
        <f t="array" ref="B54">INDEX('1. TVEL'!$C$3:$C$248, ROWS('1. TVEL'!C54:$C$248))</f>
        <v>-1.1072664359860962E-3</v>
      </c>
      <c r="C54" cm="1">
        <f t="array" ref="C54">INDEX('2. ADAN'!$C$3:$C$248, ROWS('2. ADAN'!C54:$C$248))</f>
        <v>1.8339171646404355E-2</v>
      </c>
      <c r="D54" cm="1">
        <f t="array" ref="D54">INDEX('3. INFY'!$C$3:$C$248, ROWS('3. INFY'!C54:$C$248))</f>
        <v>-5.692221956850642E-3</v>
      </c>
      <c r="E54" cm="1">
        <f t="array" ref="E54">INDEX('4. SBI'!$C$3:$C$248, ROWS('4. SBI'!C54:$C$248))</f>
        <v>2.1797889964251457E-3</v>
      </c>
      <c r="F54" cm="1">
        <f t="array" ref="F54">INDEX('5. ICBK'!$C$3:$C$248, ROWS('5. ICBK'!C54:$C$248))</f>
        <v>3.3539182282794834E-3</v>
      </c>
      <c r="G54" cm="1">
        <f t="array" ref="G54">INDEX('6.ITC'!$C$3:$C$248, ROWS('6.ITC'!C54:$C$248))</f>
        <v>-1.1774500475737502E-2</v>
      </c>
      <c r="H54" cm="1">
        <f t="array" ref="H54">INDEX('7. YESB'!$C$3:$C$248, ROWS('7. YESB'!C54:$C$248))</f>
        <v>9.3167701863355358E-3</v>
      </c>
      <c r="I54" cm="1">
        <f t="array" ref="I54">INDEX('8. ZOMT'!$C$3:$C$248, ROWS('8. ZOMT'!C54:$C$248))</f>
        <v>9.6153846153846385E-3</v>
      </c>
      <c r="J54" cm="1">
        <f t="array" ref="J54">INDEX('9. RYMD'!$C$3:$C$248, ROWS('9. RYMD'!C54:$C$248))</f>
        <v>1.7699394245330614E-2</v>
      </c>
      <c r="K54" cm="1">
        <f t="array" ref="K54">INDEX('10. VODA'!$C$3:$C$248, ROWS('10. VODA'!C54:$C$248))</f>
        <v>5.5944055944055993E-2</v>
      </c>
    </row>
    <row r="55" spans="1:11" x14ac:dyDescent="0.35">
      <c r="A55" t="str" cm="1">
        <f t="array" ref="A55">INDEX('1. TVEL'!$A$3:$A$248, ROWS('1. TVEL'!A55:$A$248))</f>
        <v>05/12/2023</v>
      </c>
      <c r="B55" cm="1">
        <f t="array" ref="B55">INDEX('1. TVEL'!$C$3:$C$248, ROWS('1. TVEL'!C55:$C$248))</f>
        <v>-7.2494075003485927E-3</v>
      </c>
      <c r="C55" cm="1">
        <f t="array" ref="C55">INDEX('2. ADAN'!$C$3:$C$248, ROWS('2. ADAN'!C55:$C$248))</f>
        <v>-7.4735312435126071E-3</v>
      </c>
      <c r="D55" cm="1">
        <f t="array" ref="D55">INDEX('3. INFY'!$C$3:$C$248, ROWS('3. INFY'!C55:$C$248))</f>
        <v>-8.7536138772886796E-3</v>
      </c>
      <c r="E55" cm="1">
        <f t="array" ref="E55">INDEX('4. SBI'!$C$3:$C$248, ROWS('4. SBI'!C55:$C$248))</f>
        <v>8.1293781890511667E-3</v>
      </c>
      <c r="F55" cm="1">
        <f t="array" ref="F55">INDEX('5. ICBK'!$C$3:$C$248, ROWS('5. ICBK'!C55:$C$248))</f>
        <v>4.9793410318888995E-3</v>
      </c>
      <c r="G55" cm="1">
        <f t="array" ref="G55">INDEX('6.ITC'!$C$3:$C$248, ROWS('6.ITC'!C55:$C$248))</f>
        <v>1.1892020454277885E-4</v>
      </c>
      <c r="H55" cm="1">
        <f t="array" ref="H55">INDEX('7. YESB'!$C$3:$C$248, ROWS('7. YESB'!C55:$C$248))</f>
        <v>-9.4043887147336764E-3</v>
      </c>
      <c r="I55" cm="1">
        <f t="array" ref="I55">INDEX('8. ZOMT'!$C$3:$C$248, ROWS('8. ZOMT'!C55:$C$248))</f>
        <v>3.1948881789137834E-3</v>
      </c>
      <c r="J55" cm="1">
        <f t="array" ref="J55">INDEX('9. RYMD'!$C$3:$C$248, ROWS('9. RYMD'!C55:$C$248))</f>
        <v>1.8395788169712015E-2</v>
      </c>
      <c r="K55" cm="1">
        <f t="array" ref="K55">INDEX('10. VODA'!$C$3:$C$248, ROWS('10. VODA'!C55:$C$248))</f>
        <v>-2.1428571428571481E-2</v>
      </c>
    </row>
    <row r="56" spans="1:11" x14ac:dyDescent="0.35">
      <c r="A56" t="str" cm="1">
        <f t="array" ref="A56">INDEX('1. TVEL'!$A$3:$A$248, ROWS('1. TVEL'!A56:$A$248))</f>
        <v>05/15/2023</v>
      </c>
      <c r="B56" cm="1">
        <f t="array" ref="B56">INDEX('1. TVEL'!$C$3:$C$248, ROWS('1. TVEL'!C56:$C$248))</f>
        <v>6.0967160870168914E-3</v>
      </c>
      <c r="C56" cm="1">
        <f t="array" ref="C56">INDEX('2. ADAN'!$C$3:$C$248, ROWS('2. ADAN'!C56:$C$248))</f>
        <v>-2.11999152003392E-2</v>
      </c>
      <c r="D56" cm="1">
        <f t="array" ref="D56">INDEX('3. INFY'!$C$3:$C$248, ROWS('3. INFY'!C56:$C$248))</f>
        <v>1.0450192712679194E-2</v>
      </c>
      <c r="E56" cm="1">
        <f t="array" ref="E56">INDEX('4. SBI'!$C$3:$C$248, ROWS('4. SBI'!C56:$C$248))</f>
        <v>6.4444062553703392E-3</v>
      </c>
      <c r="F56" cm="1">
        <f t="array" ref="F56">INDEX('5. ICBK'!$C$3:$C$248, ROWS('5. ICBK'!C56:$C$248))</f>
        <v>1.9561194818927016E-3</v>
      </c>
      <c r="G56" cm="1">
        <f t="array" ref="G56">INDEX('6.ITC'!$C$3:$C$248, ROWS('6.ITC'!C56:$C$248))</f>
        <v>1.718092566619921E-2</v>
      </c>
      <c r="H56" cm="1">
        <f t="array" ref="H56">INDEX('7. YESB'!$C$3:$C$248, ROWS('7. YESB'!C56:$C$248))</f>
        <v>-6.3091482649842053E-3</v>
      </c>
      <c r="I56" cm="1">
        <f t="array" ref="I56">INDEX('8. ZOMT'!$C$3:$C$248, ROWS('8. ZOMT'!C56:$C$248))</f>
        <v>1.7268445839874434E-2</v>
      </c>
      <c r="J56" cm="1">
        <f t="array" ref="J56">INDEX('9. RYMD'!$C$3:$C$248, ROWS('9. RYMD'!C56:$C$248))</f>
        <v>-8.5267201799044835E-3</v>
      </c>
      <c r="K56" cm="1">
        <f t="array" ref="K56">INDEX('10. VODA'!$C$3:$C$248, ROWS('10. VODA'!C56:$C$248))</f>
        <v>7.0921985815602584E-3</v>
      </c>
    </row>
    <row r="57" spans="1:11" x14ac:dyDescent="0.35">
      <c r="A57" t="str" cm="1">
        <f t="array" ref="A57">INDEX('1. TVEL'!$A$3:$A$248, ROWS('1. TVEL'!A57:$A$248))</f>
        <v>05/16/2023</v>
      </c>
      <c r="B57" cm="1">
        <f t="array" ref="B57">INDEX('1. TVEL'!$C$3:$C$248, ROWS('1. TVEL'!C57:$C$248))</f>
        <v>1.2181768409526386E-2</v>
      </c>
      <c r="C57" cm="1">
        <f t="array" ref="C57">INDEX('2. ADAN'!$C$3:$C$248, ROWS('2. ADAN'!C57:$C$248))</f>
        <v>1.4817950889076813E-3</v>
      </c>
      <c r="D57" cm="1">
        <f t="array" ref="D57">INDEX('3. INFY'!$C$3:$C$248, ROWS('3. INFY'!C57:$C$248))</f>
        <v>4.7061615122993318E-3</v>
      </c>
      <c r="E57" cm="1">
        <f t="array" ref="E57">INDEX('4. SBI'!$C$3:$C$248, ROWS('4. SBI'!C57:$C$248))</f>
        <v>7.5046904315196616E-3</v>
      </c>
      <c r="F57" cm="1">
        <f t="array" ref="F57">INDEX('5. ICBK'!$C$3:$C$248, ROWS('5. ICBK'!C57:$C$248))</f>
        <v>6.3401489935015871E-4</v>
      </c>
      <c r="G57" cm="1">
        <f t="array" ref="G57">INDEX('6.ITC'!$C$3:$C$248, ROWS('6.ITC'!C57:$C$248))</f>
        <v>-9.0812595824979903E-3</v>
      </c>
      <c r="H57" cm="1">
        <f t="array" ref="H57">INDEX('7. YESB'!$C$3:$C$248, ROWS('7. YESB'!C57:$C$248))</f>
        <v>3.1446540880503589E-3</v>
      </c>
      <c r="I57" cm="1">
        <f t="array" ref="I57">INDEX('8. ZOMT'!$C$3:$C$248, ROWS('8. ZOMT'!C57:$C$248))</f>
        <v>-1.1111111111111157E-2</v>
      </c>
      <c r="J57" cm="1">
        <f t="array" ref="J57">INDEX('9. RYMD'!$C$3:$C$248, ROWS('9. RYMD'!C57:$C$248))</f>
        <v>-1.9097940605404717E-2</v>
      </c>
      <c r="K57" cm="1">
        <f t="array" ref="K57">INDEX('10. VODA'!$C$3:$C$248, ROWS('10. VODA'!C57:$C$248))</f>
        <v>4.0816326530612221E-2</v>
      </c>
    </row>
    <row r="58" spans="1:11" x14ac:dyDescent="0.35">
      <c r="A58" t="str" cm="1">
        <f t="array" ref="A58">INDEX('1. TVEL'!$A$3:$A$248, ROWS('1. TVEL'!A58:$A$248))</f>
        <v>05/17/2023</v>
      </c>
      <c r="B58" cm="1">
        <f t="array" ref="B58">INDEX('1. TVEL'!$C$3:$C$248, ROWS('1. TVEL'!C58:$C$248))</f>
        <v>3.2702237521514542E-2</v>
      </c>
      <c r="C58" cm="1">
        <f t="array" ref="C58">INDEX('2. ADAN'!$C$3:$C$248, ROWS('2. ADAN'!C58:$C$248))</f>
        <v>-7.8941753787070378E-3</v>
      </c>
      <c r="D58" cm="1">
        <f t="array" ref="D58">INDEX('3. INFY'!$C$3:$C$248, ROWS('3. INFY'!C58:$C$248))</f>
        <v>-1.3954607426417406E-2</v>
      </c>
      <c r="E58" cm="1">
        <f t="array" ref="E58">INDEX('4. SBI'!$C$3:$C$248, ROWS('4. SBI'!C58:$C$248))</f>
        <v>0</v>
      </c>
      <c r="F58" cm="1">
        <f t="array" ref="F58">INDEX('5. ICBK'!$C$3:$C$248, ROWS('5. ICBK'!C58:$C$248))</f>
        <v>-7.4519614627135784E-3</v>
      </c>
      <c r="G58" cm="1">
        <f t="array" ref="G58">INDEX('6.ITC'!$C$3:$C$248, ROWS('6.ITC'!C58:$C$248))</f>
        <v>8.5360149672591996E-3</v>
      </c>
      <c r="H58" cm="1">
        <f t="array" ref="H58">INDEX('7. YESB'!$C$3:$C$248, ROWS('7. YESB'!C58:$C$248))</f>
        <v>0</v>
      </c>
      <c r="I58" cm="1">
        <f t="array" ref="I58">INDEX('8. ZOMT'!$C$3:$C$248, ROWS('8. ZOMT'!C58:$C$248))</f>
        <v>5.524861878453061E-3</v>
      </c>
      <c r="J58" cm="1">
        <f t="array" ref="J58">INDEX('9. RYMD'!$C$3:$C$248, ROWS('9. RYMD'!C58:$C$248))</f>
        <v>-1.1689315386101542E-2</v>
      </c>
      <c r="K58" cm="1">
        <f t="array" ref="K58">INDEX('10. VODA'!$C$3:$C$248, ROWS('10. VODA'!C58:$C$248))</f>
        <v>-4.255319148936168E-2</v>
      </c>
    </row>
    <row r="59" spans="1:11" x14ac:dyDescent="0.35">
      <c r="A59" t="str" cm="1">
        <f t="array" ref="A59">INDEX('1. TVEL'!$A$3:$A$248, ROWS('1. TVEL'!A59:$A$248))</f>
        <v>05/18/2023</v>
      </c>
      <c r="B59" cm="1">
        <f t="array" ref="B59">INDEX('1. TVEL'!$C$3:$C$248, ROWS('1. TVEL'!C59:$C$248))</f>
        <v>-2.3441734417344113E-2</v>
      </c>
      <c r="C59" cm="1">
        <f t="array" ref="C59">INDEX('2. ADAN'!$C$3:$C$248, ROWS('2. ADAN'!C59:$C$248))</f>
        <v>-4.1324150188846845E-2</v>
      </c>
      <c r="D59" cm="1">
        <f t="array" ref="D59">INDEX('3. INFY'!$C$3:$C$248, ROWS('3. INFY'!C59:$C$248))</f>
        <v>-7.2231139646877285E-4</v>
      </c>
      <c r="E59" cm="1">
        <f t="array" ref="E59">INDEX('4. SBI'!$C$3:$C$248, ROWS('4. SBI'!C59:$C$248))</f>
        <v>-2.1072796934865742E-2</v>
      </c>
      <c r="F59" cm="1">
        <f t="array" ref="F59">INDEX('5. ICBK'!$C$3:$C$248, ROWS('5. ICBK'!C59:$C$248))</f>
        <v>7.5541468568409691E-3</v>
      </c>
      <c r="G59" cm="1">
        <f t="array" ref="G59">INDEX('6.ITC'!$C$3:$C$248, ROWS('6.ITC'!C59:$C$248))</f>
        <v>-1.8822968787229055E-2</v>
      </c>
      <c r="H59" cm="1">
        <f t="array" ref="H59">INDEX('7. YESB'!$C$3:$C$248, ROWS('7. YESB'!C59:$C$248))</f>
        <v>-1.2738853503184782E-2</v>
      </c>
      <c r="I59" cm="1">
        <f t="array" ref="I59">INDEX('8. ZOMT'!$C$3:$C$248, ROWS('8. ZOMT'!C59:$C$248))</f>
        <v>2.3622047244094262E-3</v>
      </c>
      <c r="J59" cm="1">
        <f t="array" ref="J59">INDEX('9. RYMD'!$C$3:$C$248, ROWS('9. RYMD'!C59:$C$248))</f>
        <v>-2.097518474297331E-3</v>
      </c>
      <c r="K59" cm="1">
        <f t="array" ref="K59">INDEX('10. VODA'!$C$3:$C$248, ROWS('10. VODA'!C59:$C$248))</f>
        <v>-7.1428571428571175E-3</v>
      </c>
    </row>
    <row r="60" spans="1:11" x14ac:dyDescent="0.35">
      <c r="A60" t="str" cm="1">
        <f t="array" ref="A60">INDEX('1. TVEL'!$A$3:$A$248, ROWS('1. TVEL'!A60:$A$248))</f>
        <v>05/19/2023</v>
      </c>
      <c r="B60" cm="1">
        <f t="array" ref="B60">INDEX('1. TVEL'!$C$3:$C$248, ROWS('1. TVEL'!C60:$C$248))</f>
        <v>-2.656836834052027E-2</v>
      </c>
      <c r="C60" cm="1">
        <f t="array" ref="C60">INDEX('2. ADAN'!$C$3:$C$248, ROWS('2. ADAN'!C60:$C$248))</f>
        <v>4.6802202456586124E-2</v>
      </c>
      <c r="D60" cm="1">
        <f t="array" ref="D60">INDEX('3. INFY'!$C$3:$C$248, ROWS('3. INFY'!C60:$C$248))</f>
        <v>1.8047127433209936E-2</v>
      </c>
      <c r="E60" cm="1">
        <f t="array" ref="E60">INDEX('4. SBI'!$C$3:$C$248, ROWS('4. SBI'!C60:$C$248))</f>
        <v>1.651743023558953E-3</v>
      </c>
      <c r="F60" cm="1">
        <f t="array" ref="F60">INDEX('5. ICBK'!$C$3:$C$248, ROWS('5. ICBK'!C60:$C$248))</f>
        <v>8.1735303363721628E-3</v>
      </c>
      <c r="G60" cm="1">
        <f t="array" ref="G60">INDEX('6.ITC'!$C$3:$C$248, ROWS('6.ITC'!C60:$C$248))</f>
        <v>3.5727045373355748E-4</v>
      </c>
      <c r="H60" cm="1">
        <f t="array" ref="H60">INDEX('7. YESB'!$C$3:$C$248, ROWS('7. YESB'!C60:$C$248))</f>
        <v>-3.1948881789136698E-3</v>
      </c>
      <c r="I60" cm="1">
        <f t="array" ref="I60">INDEX('8. ZOMT'!$C$3:$C$248, ROWS('8. ZOMT'!C60:$C$248))</f>
        <v>1.5503875968992248E-2</v>
      </c>
      <c r="J60" cm="1">
        <f t="array" ref="J60">INDEX('9. RYMD'!$C$3:$C$248, ROWS('9. RYMD'!C60:$C$248))</f>
        <v>-2.2639800769753225E-3</v>
      </c>
      <c r="K60" cm="1">
        <f t="array" ref="K60">INDEX('10. VODA'!$C$3:$C$248, ROWS('10. VODA'!C60:$C$248))</f>
        <v>7.0921985815602584E-3</v>
      </c>
    </row>
    <row r="61" spans="1:11" x14ac:dyDescent="0.35">
      <c r="A61" t="str" cm="1">
        <f t="array" ref="A61">INDEX('1. TVEL'!$A$3:$A$248, ROWS('1. TVEL'!A61:$A$248))</f>
        <v>05/22/2023</v>
      </c>
      <c r="B61" cm="1">
        <f t="array" ref="B61">INDEX('1. TVEL'!$C$3:$C$248, ROWS('1. TVEL'!C61:$C$248))</f>
        <v>-7.4271300448429858E-3</v>
      </c>
      <c r="C61" cm="1">
        <f t="array" ref="C61">INDEX('2. ADAN'!$C$3:$C$248, ROWS('2. ADAN'!C61:$C$248))</f>
        <v>4.7599838644614811E-2</v>
      </c>
      <c r="D61" cm="1">
        <f t="array" ref="D61">INDEX('3. INFY'!$C$3:$C$248, ROWS('3. INFY'!C61:$C$248))</f>
        <v>1.8487004950494944E-2</v>
      </c>
      <c r="E61" cm="1">
        <f t="array" ref="E61">INDEX('4. SBI'!$C$3:$C$248, ROWS('4. SBI'!C61:$C$248))</f>
        <v>3.465303647232089E-3</v>
      </c>
      <c r="F61" cm="1">
        <f t="array" ref="F61">INDEX('5. ICBK'!$C$3:$C$248, ROWS('5. ICBK'!C61:$C$248))</f>
        <v>-4.1563634450464898E-3</v>
      </c>
      <c r="G61" cm="1">
        <f t="array" ref="G61">INDEX('6.ITC'!$C$3:$C$248, ROWS('6.ITC'!C61:$C$248))</f>
        <v>1.1536197763390175E-2</v>
      </c>
      <c r="H61" cm="1">
        <f t="array" ref="H61">INDEX('7. YESB'!$C$3:$C$248, ROWS('7. YESB'!C61:$C$248))</f>
        <v>0</v>
      </c>
      <c r="I61" cm="1">
        <f t="array" ref="I61">INDEX('8. ZOMT'!$C$3:$C$248, ROWS('8. ZOMT'!C61:$C$248))</f>
        <v>-1.5748031496062992E-2</v>
      </c>
      <c r="J61" cm="1">
        <f t="array" ref="J61">INDEX('9. RYMD'!$C$3:$C$248, ROWS('9. RYMD'!C61:$C$248))</f>
        <v>9.0699314146528206E-3</v>
      </c>
      <c r="K61" cm="1">
        <f t="array" ref="K61">INDEX('10. VODA'!$C$3:$C$248, ROWS('10. VODA'!C61:$C$248))</f>
        <v>-7.1428571428571175E-3</v>
      </c>
    </row>
    <row r="62" spans="1:11" x14ac:dyDescent="0.35">
      <c r="A62" t="str" cm="1">
        <f t="array" ref="A62">INDEX('1. TVEL'!$A$3:$A$248, ROWS('1. TVEL'!A62:$A$248))</f>
        <v>05/23/2023</v>
      </c>
      <c r="B62" cm="1">
        <f t="array" ref="B62">INDEX('1. TVEL'!$C$3:$C$248, ROWS('1. TVEL'!C62:$C$248))</f>
        <v>-2.6696641843473052E-3</v>
      </c>
      <c r="C62" cm="1">
        <f t="array" ref="C62">INDEX('2. ADAN'!$C$3:$C$248, ROWS('2. ADAN'!C62:$C$248))</f>
        <v>4.7454370797310255E-2</v>
      </c>
      <c r="D62" cm="1">
        <f t="array" ref="D62">INDEX('3. INFY'!$C$3:$C$248, ROWS('3. INFY'!C62:$C$248))</f>
        <v>5.5767085881312257E-3</v>
      </c>
      <c r="E62" cm="1">
        <f t="array" ref="E62">INDEX('4. SBI'!$C$3:$C$248, ROWS('4. SBI'!C62:$C$248))</f>
        <v>7.6513067400275879E-3</v>
      </c>
      <c r="F62" cm="1">
        <f t="array" ref="F62">INDEX('5. ICBK'!$C$3:$C$248, ROWS('5. ICBK'!C62:$C$248))</f>
        <v>3.1990769876231954E-3</v>
      </c>
      <c r="G62" cm="1">
        <f t="array" ref="G62">INDEX('6.ITC'!$C$3:$C$248, ROWS('6.ITC'!C62:$C$248))</f>
        <v>1.025282535244082E-2</v>
      </c>
      <c r="H62" cm="1">
        <f t="array" ref="H62">INDEX('7. YESB'!$C$3:$C$248, ROWS('7. YESB'!C62:$C$248))</f>
        <v>-6.4308681672025489E-3</v>
      </c>
      <c r="I62" cm="1">
        <f t="array" ref="I62">INDEX('8. ZOMT'!$C$3:$C$248, ROWS('8. ZOMT'!C62:$C$248))</f>
        <v>-4.7468354430379297E-3</v>
      </c>
      <c r="J62" cm="1">
        <f t="array" ref="J62">INDEX('9. RYMD'!$C$3:$C$248, ROWS('9. RYMD'!C62:$C$248))</f>
        <v>1.3375494071146302E-2</v>
      </c>
      <c r="K62" cm="1">
        <f t="array" ref="K62">INDEX('10. VODA'!$C$3:$C$248, ROWS('10. VODA'!C62:$C$248))</f>
        <v>-7.1942446043165211E-3</v>
      </c>
    </row>
    <row r="63" spans="1:11" x14ac:dyDescent="0.35">
      <c r="A63" t="str" cm="1">
        <f t="array" ref="A63">INDEX('1. TVEL'!$A$3:$A$248, ROWS('1. TVEL'!A63:$A$248))</f>
        <v>05/24/2023</v>
      </c>
      <c r="B63" cm="1">
        <f t="array" ref="B63">INDEX('1. TVEL'!$C$3:$C$248, ROWS('1. TVEL'!C63:$C$248))</f>
        <v>-2.5652111255224194E-2</v>
      </c>
      <c r="C63" cm="1">
        <f t="array" ref="C63">INDEX('2. ADAN'!$C$3:$C$248, ROWS('2. ADAN'!C63:$C$248))</f>
        <v>-1.6403046280023387E-2</v>
      </c>
      <c r="D63" cm="1">
        <f t="array" ref="D63">INDEX('3. INFY'!$C$3:$C$248, ROWS('3. INFY'!C63:$C$248))</f>
        <v>-1.0780425826819107E-3</v>
      </c>
      <c r="E63" cm="1">
        <f t="array" ref="E63">INDEX('4. SBI'!$C$3:$C$248, ROWS('4. SBI'!C63:$C$248))</f>
        <v>1.887763857902905E-3</v>
      </c>
      <c r="F63" cm="1">
        <f t="array" ref="F63">INDEX('5. ICBK'!$C$3:$C$248, ROWS('5. ICBK'!C63:$C$248))</f>
        <v>-1.3554457024398022E-2</v>
      </c>
      <c r="G63" cm="1">
        <f t="array" ref="G63">INDEX('6.ITC'!$C$3:$C$248, ROWS('6.ITC'!C63:$C$248))</f>
        <v>1.0034602076124621E-2</v>
      </c>
      <c r="H63" cm="1">
        <f t="array" ref="H63">INDEX('7. YESB'!$C$3:$C$248, ROWS('7. YESB'!C63:$C$248))</f>
        <v>3.2051282051281369E-3</v>
      </c>
      <c r="I63" cm="1">
        <f t="array" ref="I63">INDEX('8. ZOMT'!$C$3:$C$248, ROWS('8. ZOMT'!C63:$C$248))</f>
        <v>1.9394879751745538E-2</v>
      </c>
      <c r="J63" cm="1">
        <f t="array" ref="J63">INDEX('9. RYMD'!$C$3:$C$248, ROWS('9. RYMD'!C63:$C$248))</f>
        <v>3.5604007813977508E-3</v>
      </c>
      <c r="K63" cm="1">
        <f t="array" ref="K63">INDEX('10. VODA'!$C$3:$C$248, ROWS('10. VODA'!C63:$C$248))</f>
        <v>0</v>
      </c>
    </row>
    <row r="64" spans="1:11" x14ac:dyDescent="0.35">
      <c r="A64" t="str" cm="1">
        <f t="array" ref="A64">INDEX('1. TVEL'!$A$3:$A$248, ROWS('1. TVEL'!A64:$A$248))</f>
        <v>05/25/2023</v>
      </c>
      <c r="B64" cm="1">
        <f t="array" ref="B64">INDEX('1. TVEL'!$C$3:$C$248, ROWS('1. TVEL'!C64:$C$248))</f>
        <v>5.3038990825688727E-3</v>
      </c>
      <c r="C64" cm="1">
        <f t="array" ref="C64">INDEX('2. ADAN'!$C$3:$C$248, ROWS('2. ADAN'!C64:$C$248))</f>
        <v>1.1962184063283681E-2</v>
      </c>
      <c r="D64" cm="1">
        <f t="array" ref="D64">INDEX('3. INFY'!$C$3:$C$248, ROWS('3. INFY'!C64:$C$248))</f>
        <v>4.3699927166786666E-3</v>
      </c>
      <c r="E64" cm="1">
        <f t="array" ref="E64">INDEX('4. SBI'!$C$3:$C$248, ROWS('4. SBI'!C64:$C$248))</f>
        <v>-2.4946236559140566E-3</v>
      </c>
      <c r="F64" cm="1">
        <f t="array" ref="F64">INDEX('5. ICBK'!$C$3:$C$248, ROWS('5. ICBK'!C64:$C$248))</f>
        <v>-8.5119965952008781E-4</v>
      </c>
      <c r="G64" cm="1">
        <f t="array" ref="G64">INDEX('6.ITC'!$C$3:$C$248, ROWS('6.ITC'!C64:$C$248))</f>
        <v>1.7341040462427695E-2</v>
      </c>
      <c r="H64" cm="1">
        <f t="array" ref="H64">INDEX('7. YESB'!$C$3:$C$248, ROWS('7. YESB'!C64:$C$248))</f>
        <v>-6.4516129032257839E-3</v>
      </c>
      <c r="I64" cm="1">
        <f t="array" ref="I64">INDEX('8. ZOMT'!$C$3:$C$248, ROWS('8. ZOMT'!C64:$C$248))</f>
        <v>4.2347696879643307E-2</v>
      </c>
      <c r="J64" cm="1">
        <f t="array" ref="J64">INDEX('9. RYMD'!$C$3:$C$248, ROWS('9. RYMD'!C64:$C$248))</f>
        <v>6.3243581715716401E-3</v>
      </c>
      <c r="K64" cm="1">
        <f t="array" ref="K64">INDEX('10. VODA'!$C$3:$C$248, ROWS('10. VODA'!C64:$C$248))</f>
        <v>7.1428571428571175E-3</v>
      </c>
    </row>
    <row r="65" spans="1:11" x14ac:dyDescent="0.35">
      <c r="A65" t="str" cm="1">
        <f t="array" ref="A65">INDEX('1. TVEL'!$A$3:$A$248, ROWS('1. TVEL'!A65:$A$248))</f>
        <v>05/26/2023</v>
      </c>
      <c r="B65" cm="1">
        <f t="array" ref="B65">INDEX('1. TVEL'!$C$3:$C$248, ROWS('1. TVEL'!C65:$C$248))</f>
        <v>-1.0044482709141132E-3</v>
      </c>
      <c r="C65" cm="1">
        <f t="array" ref="C65">INDEX('2. ADAN'!$C$3:$C$248, ROWS('2. ADAN'!C65:$C$248))</f>
        <v>-4.2627397791124427E-3</v>
      </c>
      <c r="D65" cm="1">
        <f t="array" ref="D65">INDEX('3. INFY'!$C$3:$C$248, ROWS('3. INFY'!C65:$C$248))</f>
        <v>9.9434513643782575E-3</v>
      </c>
      <c r="E65" cm="1">
        <f t="array" ref="E65">INDEX('4. SBI'!$C$3:$C$248, ROWS('4. SBI'!C65:$C$248))</f>
        <v>8.1058020477815691E-3</v>
      </c>
      <c r="F65" cm="1">
        <f t="array" ref="F65">INDEX('5. ICBK'!$C$3:$C$248, ROWS('5. ICBK'!C65:$C$248))</f>
        <v>1.1412643315451795E-2</v>
      </c>
      <c r="G65" cm="1">
        <f t="array" ref="G65">INDEX('6.ITC'!$C$3:$C$248, ROWS('6.ITC'!C65:$C$248))</f>
        <v>5.5229936880073155E-3</v>
      </c>
      <c r="H65" cm="1">
        <f t="array" ref="H65">INDEX('7. YESB'!$C$3:$C$248, ROWS('7. YESB'!C65:$C$248))</f>
        <v>6.4102564102563875E-3</v>
      </c>
      <c r="I65" cm="1">
        <f t="array" ref="I65">INDEX('8. ZOMT'!$C$3:$C$248, ROWS('8. ZOMT'!C65:$C$248))</f>
        <v>-7.4349442379177926E-4</v>
      </c>
      <c r="J65" cm="1">
        <f t="array" ref="J65">INDEX('9. RYMD'!$C$3:$C$248, ROWS('9. RYMD'!C65:$C$248))</f>
        <v>-1.9795657726692211E-2</v>
      </c>
      <c r="K65" cm="1">
        <f t="array" ref="K65">INDEX('10. VODA'!$C$3:$C$248, ROWS('10. VODA'!C65:$C$248))</f>
        <v>7.0921985815602584E-3</v>
      </c>
    </row>
    <row r="66" spans="1:11" x14ac:dyDescent="0.35">
      <c r="A66" t="str" cm="1">
        <f t="array" ref="A66">INDEX('1. TVEL'!$A$3:$A$248, ROWS('1. TVEL'!A66:$A$248))</f>
        <v>05/29/2023</v>
      </c>
      <c r="B66" cm="1">
        <f t="array" ref="B66">INDEX('1. TVEL'!$C$3:$C$248, ROWS('1. TVEL'!C66:$C$248))</f>
        <v>-5.6277056277055952E-3</v>
      </c>
      <c r="C66" cm="1">
        <f t="array" ref="C66">INDEX('2. ADAN'!$C$3:$C$248, ROWS('2. ADAN'!C66:$C$248))</f>
        <v>-6.4352574102965457E-3</v>
      </c>
      <c r="D66" cm="1">
        <f t="array" ref="D66">INDEX('3. INFY'!$C$3:$C$248, ROWS('3. INFY'!C66:$C$248))</f>
        <v>-2.3204503956177377E-3</v>
      </c>
      <c r="E66" cm="1">
        <f t="array" ref="E66">INDEX('4. SBI'!$C$3:$C$248, ROWS('4. SBI'!C66:$C$248))</f>
        <v>1.5126050420168067E-2</v>
      </c>
      <c r="F66" cm="1">
        <f t="array" ref="F66">INDEX('5. ICBK'!$C$3:$C$248, ROWS('5. ICBK'!C66:$C$248))</f>
        <v>-2.6894478721721966E-3</v>
      </c>
      <c r="G66" cm="1">
        <f t="array" ref="G66">INDEX('6.ITC'!$C$3:$C$248, ROWS('6.ITC'!C66:$C$248))</f>
        <v>6.1610843508457481E-3</v>
      </c>
      <c r="H66" cm="1">
        <f t="array" ref="H66">INDEX('7. YESB'!$C$3:$C$248, ROWS('7. YESB'!C66:$C$248))</f>
        <v>1.8867924528301931E-2</v>
      </c>
      <c r="I66" cm="1">
        <f t="array" ref="I66">INDEX('8. ZOMT'!$C$3:$C$248, ROWS('8. ZOMT'!C66:$C$248))</f>
        <v>-2.2354694485842877E-3</v>
      </c>
      <c r="J66" cm="1">
        <f t="array" ref="J66">INDEX('9. RYMD'!$C$3:$C$248, ROWS('9. RYMD'!C66:$C$248))</f>
        <v>7.9817559863169327E-3</v>
      </c>
      <c r="K66" cm="1">
        <f t="array" ref="K66">INDEX('10. VODA'!$C$3:$C$248, ROWS('10. VODA'!C66:$C$248))</f>
        <v>7.0422535211267356E-3</v>
      </c>
    </row>
    <row r="67" spans="1:11" x14ac:dyDescent="0.35">
      <c r="A67" t="str" cm="1">
        <f t="array" ref="A67">INDEX('1. TVEL'!$A$3:$A$248, ROWS('1. TVEL'!A67:$A$248))</f>
        <v>05/30/2023</v>
      </c>
      <c r="B67" cm="1">
        <f t="array" ref="B67">INDEX('1. TVEL'!$C$3:$C$248, ROWS('1. TVEL'!C67:$C$248))</f>
        <v>1.3803899245766393E-2</v>
      </c>
      <c r="C67" cm="1">
        <f t="array" ref="C67">INDEX('2. ADAN'!$C$3:$C$248, ROWS('2. ADAN'!C67:$C$248))</f>
        <v>-2.1107128634010288E-2</v>
      </c>
      <c r="D67" cm="1">
        <f t="array" ref="D67">INDEX('3. INFY'!$C$3:$C$248, ROWS('3. INFY'!C67:$C$248))</f>
        <v>7.1382709521470101E-3</v>
      </c>
      <c r="E67" cm="1">
        <f t="array" ref="E67">INDEX('4. SBI'!$C$3:$C$248, ROWS('4. SBI'!C67:$C$248))</f>
        <v>-3.7112010796222093E-3</v>
      </c>
      <c r="F67" cm="1">
        <f t="array" ref="F67">INDEX('5. ICBK'!$C$3:$C$248, ROWS('5. ICBK'!C67:$C$248))</f>
        <v>1.8948365703458795E-3</v>
      </c>
      <c r="G67" cm="1">
        <f t="array" ref="G67">INDEX('6.ITC'!$C$3:$C$248, ROWS('6.ITC'!C67:$C$248))</f>
        <v>7.8906423649698926E-3</v>
      </c>
      <c r="H67" cm="1">
        <f t="array" ref="H67">INDEX('7. YESB'!$C$3:$C$248, ROWS('7. YESB'!C67:$C$248))</f>
        <v>0</v>
      </c>
      <c r="I67" cm="1">
        <f t="array" ref="I67">INDEX('8. ZOMT'!$C$3:$C$248, ROWS('8. ZOMT'!C67:$C$248))</f>
        <v>-3.7397157816005987E-3</v>
      </c>
      <c r="J67" cm="1">
        <f t="array" ref="J67">INDEX('9. RYMD'!$C$3:$C$248, ROWS('9. RYMD'!C67:$C$248))</f>
        <v>-4.8696648524777127E-3</v>
      </c>
      <c r="K67" cm="1">
        <f t="array" ref="K67">INDEX('10. VODA'!$C$3:$C$248, ROWS('10. VODA'!C67:$C$248))</f>
        <v>0</v>
      </c>
    </row>
    <row r="68" spans="1:11" x14ac:dyDescent="0.35">
      <c r="A68" t="str" cm="1">
        <f t="array" ref="A68">INDEX('1. TVEL'!$A$3:$A$248, ROWS('1. TVEL'!A68:$A$248))</f>
        <v>05/31/2023</v>
      </c>
      <c r="B68" cm="1">
        <f t="array" ref="B68">INDEX('1. TVEL'!$C$3:$C$248, ROWS('1. TVEL'!C68:$C$248))</f>
        <v>1.1951631046119234E-2</v>
      </c>
      <c r="C68" cm="1">
        <f t="array" ref="C68">INDEX('2. ADAN'!$C$3:$C$248, ROWS('2. ADAN'!C68:$C$248))</f>
        <v>-5.8081313839374671E-3</v>
      </c>
      <c r="D68" cm="1">
        <f t="array" ref="D68">INDEX('3. INFY'!$C$3:$C$248, ROWS('3. INFY'!C68:$C$248))</f>
        <v>-4.2099673822346617E-3</v>
      </c>
      <c r="E68" cm="1">
        <f t="array" ref="E68">INDEX('4. SBI'!$C$3:$C$248, ROWS('4. SBI'!C68:$C$248))</f>
        <v>-2.2333362076398949E-2</v>
      </c>
      <c r="F68" cm="1">
        <f t="array" ref="F68">INDEX('5. ICBK'!$C$3:$C$248, ROWS('5. ICBK'!C68:$C$248))</f>
        <v>-8.4285940051632329E-4</v>
      </c>
      <c r="G68" cm="1">
        <f t="array" ref="G68">INDEX('6.ITC'!$C$3:$C$248, ROWS('6.ITC'!C68:$C$248))</f>
        <v>-9.8765432098764927E-3</v>
      </c>
      <c r="H68" cm="1">
        <f t="array" ref="H68">INDEX('7. YESB'!$C$3:$C$248, ROWS('7. YESB'!C68:$C$248))</f>
        <v>1.8518518518518455E-2</v>
      </c>
      <c r="I68" cm="1">
        <f t="array" ref="I68">INDEX('8. ZOMT'!$C$3:$C$248, ROWS('8. ZOMT'!C68:$C$248))</f>
        <v>3.1860970311368614E-2</v>
      </c>
      <c r="J68" cm="1">
        <f t="array" ref="J68">INDEX('9. RYMD'!$C$3:$C$248, ROWS('9. RYMD'!C68:$C$248))</f>
        <v>-4.0264595916019268E-3</v>
      </c>
      <c r="K68" cm="1">
        <f t="array" ref="K68">INDEX('10. VODA'!$C$3:$C$248, ROWS('10. VODA'!C68:$C$248))</f>
        <v>1.3888888888888963E-2</v>
      </c>
    </row>
    <row r="69" spans="1:11" x14ac:dyDescent="0.35">
      <c r="A69" t="str" cm="1">
        <f t="array" ref="A69">INDEX('1. TVEL'!$A$3:$A$248, ROWS('1. TVEL'!A69:$A$248))</f>
        <v>06/01/2023</v>
      </c>
      <c r="B69" cm="1">
        <f t="array" ref="B69">INDEX('1. TVEL'!$C$3:$C$248, ROWS('1. TVEL'!C69:$C$248))</f>
        <v>-4.2200028133361684E-4</v>
      </c>
      <c r="C69" cm="1">
        <f t="array" ref="C69">INDEX('2. ADAN'!$C$3:$C$248, ROWS('2. ADAN'!C69:$C$248))</f>
        <v>1.7706079087153256E-2</v>
      </c>
      <c r="D69" cm="1">
        <f t="array" ref="D69">INDEX('3. INFY'!$C$3:$C$248, ROWS('3. INFY'!C69:$C$248))</f>
        <v>9.0943539219404731E-4</v>
      </c>
      <c r="E69" cm="1">
        <f t="array" ref="E69">INDEX('4. SBI'!$C$3:$C$248, ROWS('4. SBI'!C69:$C$248))</f>
        <v>4.9764049764049372E-3</v>
      </c>
      <c r="F69" cm="1">
        <f t="array" ref="F69">INDEX('5. ICBK'!$C$3:$C$248, ROWS('5. ICBK'!C69:$C$248))</f>
        <v>-1.3940818288644326E-2</v>
      </c>
      <c r="G69" cm="1">
        <f t="array" ref="G69">INDEX('6.ITC'!$C$3:$C$248, ROWS('6.ITC'!C69:$C$248))</f>
        <v>-1.319081191721631E-2</v>
      </c>
      <c r="H69" cm="1">
        <f t="array" ref="H69">INDEX('7. YESB'!$C$3:$C$248, ROWS('7. YESB'!C69:$C$248))</f>
        <v>6.1349693251534611E-3</v>
      </c>
      <c r="I69" cm="1">
        <f t="array" ref="I69">INDEX('8. ZOMT'!$C$3:$C$248, ROWS('8. ZOMT'!C69:$C$248))</f>
        <v>-1.6188373804267759E-2</v>
      </c>
      <c r="J69" cm="1">
        <f t="array" ref="J69">INDEX('9. RYMD'!$C$3:$C$248, ROWS('9. RYMD'!C69:$C$248))</f>
        <v>-4.2360643111582661E-3</v>
      </c>
      <c r="K69" cm="1">
        <f t="array" ref="K69">INDEX('10. VODA'!$C$3:$C$248, ROWS('10. VODA'!C69:$C$248))</f>
        <v>-6.9930069930069678E-3</v>
      </c>
    </row>
    <row r="70" spans="1:11" x14ac:dyDescent="0.35">
      <c r="A70" t="str" cm="1">
        <f t="array" ref="A70">INDEX('1. TVEL'!$A$3:$A$248, ROWS('1. TVEL'!A70:$A$248))</f>
        <v>06/02/2023</v>
      </c>
      <c r="B70" cm="1">
        <f t="array" ref="B70">INDEX('1. TVEL'!$C$3:$C$248, ROWS('1. TVEL'!C70:$C$248))</f>
        <v>-5.8007923033390248E-3</v>
      </c>
      <c r="C70" cm="1">
        <f t="array" ref="C70">INDEX('2. ADAN'!$C$3:$C$248, ROWS('2. ADAN'!C70:$C$248))</f>
        <v>5.8673968316057109E-3</v>
      </c>
      <c r="D70" cm="1">
        <f t="array" ref="D70">INDEX('3. INFY'!$C$3:$C$248, ROWS('3. INFY'!C70:$C$248))</f>
        <v>-1.5781370284834489E-2</v>
      </c>
      <c r="E70" cm="1">
        <f t="array" ref="E70">INDEX('4. SBI'!$C$3:$C$248, ROWS('4. SBI'!C70:$C$248))</f>
        <v>7.5783378746594778E-3</v>
      </c>
      <c r="F70" cm="1">
        <f t="array" ref="F70">INDEX('5. ICBK'!$C$3:$C$248, ROWS('5. ICBK'!C70:$C$248))</f>
        <v>2.1851516282043967E-3</v>
      </c>
      <c r="G70" cm="1">
        <f t="array" ref="G70">INDEX('6.ITC'!$C$3:$C$248, ROWS('6.ITC'!C70:$C$248))</f>
        <v>8.3446098331077783E-3</v>
      </c>
      <c r="H70" cm="1">
        <f t="array" ref="H70">INDEX('7. YESB'!$C$3:$C$248, ROWS('7. YESB'!C70:$C$248))</f>
        <v>6.0975609756096271E-3</v>
      </c>
      <c r="I70" cm="1">
        <f t="array" ref="I70">INDEX('8. ZOMT'!$C$3:$C$248, ROWS('8. ZOMT'!C70:$C$248))</f>
        <v>4.4975404075896029E-2</v>
      </c>
      <c r="J70" cm="1">
        <f t="array" ref="J70">INDEX('9. RYMD'!$C$3:$C$248, ROWS('9. RYMD'!C70:$C$248))</f>
        <v>1.113861386138611E-2</v>
      </c>
      <c r="K70" cm="1">
        <f t="array" ref="K70">INDEX('10. VODA'!$C$3:$C$248, ROWS('10. VODA'!C70:$C$248))</f>
        <v>0</v>
      </c>
    </row>
    <row r="71" spans="1:11" x14ac:dyDescent="0.35">
      <c r="A71" t="str" cm="1">
        <f t="array" ref="A71">INDEX('1. TVEL'!$A$3:$A$248, ROWS('1. TVEL'!A71:$A$248))</f>
        <v>06/05/2023</v>
      </c>
      <c r="B71" cm="1">
        <f t="array" ref="B71">INDEX('1. TVEL'!$C$3:$C$248, ROWS('1. TVEL'!C71:$C$248))</f>
        <v>5.0675675675675999E-3</v>
      </c>
      <c r="C71" cm="1">
        <f t="array" ref="C71">INDEX('2. ADAN'!$C$3:$C$248, ROWS('2. ADAN'!C71:$C$248))</f>
        <v>1.4646367315474978E-2</v>
      </c>
      <c r="D71" cm="1">
        <f t="array" ref="D71">INDEX('3. INFY'!$C$3:$C$248, ROWS('3. INFY'!C71:$C$248))</f>
        <v>4.2161747796090453E-3</v>
      </c>
      <c r="E71" cm="1">
        <f t="array" ref="E71">INDEX('4. SBI'!$C$3:$C$248, ROWS('4. SBI'!C71:$C$248))</f>
        <v>0</v>
      </c>
      <c r="F71" cm="1">
        <f t="array" ref="F71">INDEX('5. ICBK'!$C$3:$C$248, ROWS('5. ICBK'!C71:$C$248))</f>
        <v>9.083707420121493E-3</v>
      </c>
      <c r="G71" cm="1">
        <f t="array" ref="G71">INDEX('6.ITC'!$C$3:$C$248, ROWS('6.ITC'!C71:$C$248))</f>
        <v>-6.2407806649268129E-3</v>
      </c>
      <c r="H71" cm="1">
        <f t="array" ref="H71">INDEX('7. YESB'!$C$3:$C$248, ROWS('7. YESB'!C71:$C$248))</f>
        <v>-1.5479876160990714E-2</v>
      </c>
      <c r="I71" cm="1">
        <f t="array" ref="I71">INDEX('8. ZOMT'!$C$3:$C$248, ROWS('8. ZOMT'!C71:$C$248))</f>
        <v>1.4035087719297449E-3</v>
      </c>
      <c r="J71" cm="1">
        <f t="array" ref="J71">INDEX('9. RYMD'!$C$3:$C$248, ROWS('9. RYMD'!C71:$C$248))</f>
        <v>5.4913842075364804E-3</v>
      </c>
      <c r="K71" cm="1">
        <f t="array" ref="K71">INDEX('10. VODA'!$C$3:$C$248, ROWS('10. VODA'!C71:$C$248))</f>
        <v>0</v>
      </c>
    </row>
    <row r="72" spans="1:11" x14ac:dyDescent="0.35">
      <c r="A72" t="str" cm="1">
        <f t="array" ref="A72">INDEX('1. TVEL'!$A$3:$A$248, ROWS('1. TVEL'!A72:$A$248))</f>
        <v>06/06/2023</v>
      </c>
      <c r="B72" cm="1">
        <f t="array" ref="B72">INDEX('1. TVEL'!$C$3:$C$248, ROWS('1. TVEL'!C72:$C$248))</f>
        <v>-6.3748406289842758E-3</v>
      </c>
      <c r="C72" cm="1">
        <f t="array" ref="C72">INDEX('2. ADAN'!$C$3:$C$248, ROWS('2. ADAN'!C72:$C$248))</f>
        <v>1.3498098859315633E-2</v>
      </c>
      <c r="D72" cm="1">
        <f t="array" ref="D72">INDEX('3. INFY'!$C$3:$C$248, ROWS('3. INFY'!C72:$C$248))</f>
        <v>-1.99374511336982E-2</v>
      </c>
      <c r="E72" cm="1">
        <f t="array" ref="E72">INDEX('4. SBI'!$C$3:$C$248, ROWS('4. SBI'!C72:$C$248))</f>
        <v>-3.1605022636030113E-3</v>
      </c>
      <c r="F72" cm="1">
        <f t="array" ref="F72">INDEX('5. ICBK'!$C$3:$C$248, ROWS('5. ICBK'!C72:$C$248))</f>
        <v>-4.9357817641439098E-3</v>
      </c>
      <c r="G72" cm="1">
        <f t="array" ref="G72">INDEX('6.ITC'!$C$3:$C$248, ROWS('6.ITC'!C72:$C$248))</f>
        <v>4.8554652213189569E-3</v>
      </c>
      <c r="H72" cm="1">
        <f t="array" ref="H72">INDEX('7. YESB'!$C$3:$C$248, ROWS('7. YESB'!C72:$C$248))</f>
        <v>-9.3749999999999112E-3</v>
      </c>
      <c r="I72" cm="1">
        <f t="array" ref="I72">INDEX('8. ZOMT'!$C$3:$C$248, ROWS('8. ZOMT'!C72:$C$248))</f>
        <v>1.5203870076019274E-2</v>
      </c>
      <c r="J72" cm="1">
        <f t="array" ref="J72">INDEX('9. RYMD'!$C$3:$C$248, ROWS('9. RYMD'!C72:$C$248))</f>
        <v>1.7732035464071011E-2</v>
      </c>
      <c r="K72" cm="1">
        <f t="array" ref="K72">INDEX('10. VODA'!$C$3:$C$248, ROWS('10. VODA'!C72:$C$248))</f>
        <v>-1.4184397163120643E-2</v>
      </c>
    </row>
    <row r="73" spans="1:11" x14ac:dyDescent="0.35">
      <c r="A73" t="str" cm="1">
        <f t="array" ref="A73">INDEX('1. TVEL'!$A$3:$A$248, ROWS('1. TVEL'!A73:$A$248))</f>
        <v>06/07/2023</v>
      </c>
      <c r="B73" cm="1">
        <f t="array" ref="B73">INDEX('1. TVEL'!$C$3:$C$248, ROWS('1. TVEL'!C73:$C$248))</f>
        <v>3.460065645514232E-2</v>
      </c>
      <c r="C73" cm="1">
        <f t="array" ref="C73">INDEX('2. ADAN'!$C$3:$C$248, ROWS('2. ADAN'!C73:$C$248))</f>
        <v>4.3114426050573119E-2</v>
      </c>
      <c r="D73" cm="1">
        <f t="array" ref="D73">INDEX('3. INFY'!$C$3:$C$248, ROWS('3. INFY'!C73:$C$248))</f>
        <v>7.7194615772528379E-3</v>
      </c>
      <c r="E73" cm="1">
        <f t="array" ref="E73">INDEX('4. SBI'!$C$3:$C$248, ROWS('4. SBI'!C73:$C$248))</f>
        <v>6.5342837746096786E-3</v>
      </c>
      <c r="F73" cm="1">
        <f t="array" ref="F73">INDEX('5. ICBK'!$C$3:$C$248, ROWS('5. ICBK'!C73:$C$248))</f>
        <v>-2.0208466283769167E-3</v>
      </c>
      <c r="G73" cm="1">
        <f t="array" ref="G73">INDEX('6.ITC'!$C$3:$C$248, ROWS('6.ITC'!C73:$C$248))</f>
        <v>2.590381799752173E-3</v>
      </c>
      <c r="H73" cm="1">
        <f t="array" ref="H73">INDEX('7. YESB'!$C$3:$C$248, ROWS('7. YESB'!C73:$C$248))</f>
        <v>9.2879256965943402E-3</v>
      </c>
      <c r="I73" cm="1">
        <f t="array" ref="I73">INDEX('8. ZOMT'!$C$3:$C$248, ROWS('8. ZOMT'!C73:$C$248))</f>
        <v>2.8859060402684641E-2</v>
      </c>
      <c r="J73" cm="1">
        <f t="array" ref="J73">INDEX('9. RYMD'!$C$3:$C$248, ROWS('9. RYMD'!C73:$C$248))</f>
        <v>-1.5264532779403895E-2</v>
      </c>
      <c r="K73" cm="1">
        <f t="array" ref="K73">INDEX('10. VODA'!$C$3:$C$248, ROWS('10. VODA'!C73:$C$248))</f>
        <v>7.8431372549019676E-2</v>
      </c>
    </row>
    <row r="74" spans="1:11" x14ac:dyDescent="0.35">
      <c r="A74" t="str" cm="1">
        <f t="array" ref="A74">INDEX('1. TVEL'!$A$3:$A$248, ROWS('1. TVEL'!A74:$A$248))</f>
        <v>06/08/2023</v>
      </c>
      <c r="B74" cm="1">
        <f t="array" ref="B74">INDEX('1. TVEL'!$C$3:$C$248, ROWS('1. TVEL'!C74:$C$248))</f>
        <v>5.9815116911364563E-3</v>
      </c>
      <c r="C74" cm="1">
        <f t="array" ref="C74">INDEX('2. ADAN'!$C$3:$C$248, ROWS('2. ADAN'!C74:$C$248))</f>
        <v>1.5403904710728836E-2</v>
      </c>
      <c r="D74" cm="1">
        <f t="array" ref="D74">INDEX('3. INFY'!$C$3:$C$248, ROWS('3. INFY'!C74:$C$248))</f>
        <v>-4.7942001870908101E-3</v>
      </c>
      <c r="E74" cm="1">
        <f t="array" ref="E74">INDEX('4. SBI'!$C$3:$C$248, ROWS('4. SBI'!C74:$C$248))</f>
        <v>-1.1894647408666873E-3</v>
      </c>
      <c r="F74" cm="1">
        <f t="array" ref="F74">INDEX('5. ICBK'!$C$3:$C$248, ROWS('5. ICBK'!C74:$C$248))</f>
        <v>-2.4522870242030797E-3</v>
      </c>
      <c r="G74" cm="1">
        <f t="array" ref="G74">INDEX('6.ITC'!$C$3:$C$248, ROWS('6.ITC'!C74:$C$248))</f>
        <v>-2.3707383156468986E-3</v>
      </c>
      <c r="H74" cm="1">
        <f t="array" ref="H74">INDEX('7. YESB'!$C$3:$C$248, ROWS('7. YESB'!C74:$C$248))</f>
        <v>3.5820895522388145E-2</v>
      </c>
      <c r="I74" cm="1">
        <f t="array" ref="I74">INDEX('8. ZOMT'!$C$3:$C$248, ROWS('8. ZOMT'!C74:$C$248))</f>
        <v>1.715039577836408E-2</v>
      </c>
      <c r="J74" cm="1">
        <f t="array" ref="J74">INDEX('9. RYMD'!$C$3:$C$248, ROWS('9. RYMD'!C74:$C$248))</f>
        <v>-6.0796048256864165E-3</v>
      </c>
      <c r="K74" cm="1">
        <f t="array" ref="K74">INDEX('10. VODA'!$C$3:$C$248, ROWS('10. VODA'!C74:$C$248))</f>
        <v>-4.0816326530612346E-2</v>
      </c>
    </row>
    <row r="75" spans="1:11" x14ac:dyDescent="0.35">
      <c r="A75" t="str" cm="1">
        <f t="array" ref="A75">INDEX('1. TVEL'!$A$3:$A$248, ROWS('1. TVEL'!A75:$A$248))</f>
        <v>06/09/2023</v>
      </c>
      <c r="B75" cm="1">
        <f t="array" ref="B75">INDEX('1. TVEL'!$C$3:$C$248, ROWS('1. TVEL'!C75:$C$248))</f>
        <v>1.7365749398877906E-2</v>
      </c>
      <c r="C75" cm="1">
        <f t="array" ref="C75">INDEX('2. ADAN'!$C$3:$C$248, ROWS('2. ADAN'!C75:$C$248))</f>
        <v>-1.0680666183924652E-2</v>
      </c>
      <c r="D75" cm="1">
        <f t="array" ref="D75">INDEX('3. INFY'!$C$3:$C$248, ROWS('3. INFY'!C75:$C$248))</f>
        <v>-1.3310162328685895E-2</v>
      </c>
      <c r="E75" cm="1">
        <f t="array" ref="E75">INDEX('4. SBI'!$C$3:$C$248, ROWS('4. SBI'!C75:$C$248))</f>
        <v>-1.6934508380853558E-2</v>
      </c>
      <c r="F75" cm="1">
        <f t="array" ref="F75">INDEX('5. ICBK'!$C$3:$C$248, ROWS('5. ICBK'!C75:$C$248))</f>
        <v>1.5990618836946567E-4</v>
      </c>
      <c r="G75" cm="1">
        <f t="array" ref="G75">INDEX('6.ITC'!$C$3:$C$248, ROWS('6.ITC'!C75:$C$248))</f>
        <v>-1.0149389896225314E-2</v>
      </c>
      <c r="H75" cm="1">
        <f t="array" ref="H75">INDEX('7. YESB'!$C$3:$C$248, ROWS('7. YESB'!C75:$C$248))</f>
        <v>-9.0361445783131659E-3</v>
      </c>
      <c r="I75" cm="1">
        <f t="array" ref="I75">INDEX('8. ZOMT'!$C$3:$C$248, ROWS('8. ZOMT'!C75:$C$248))</f>
        <v>2.319587628865976E-2</v>
      </c>
      <c r="J75" cm="1">
        <f t="array" ref="J75">INDEX('9. RYMD'!$C$3:$C$248, ROWS('9. RYMD'!C75:$C$248))</f>
        <v>3.6929738960722103E-2</v>
      </c>
      <c r="K75" cm="1">
        <f t="array" ref="K75">INDEX('10. VODA'!$C$3:$C$248, ROWS('10. VODA'!C75:$C$248))</f>
        <v>-6.8493150684931269E-3</v>
      </c>
    </row>
    <row r="76" spans="1:11" x14ac:dyDescent="0.35">
      <c r="A76" t="str" cm="1">
        <f t="array" ref="A76">INDEX('1. TVEL'!$A$3:$A$248, ROWS('1. TVEL'!A76:$A$248))</f>
        <v>06/12/2023</v>
      </c>
      <c r="B76" cm="1">
        <f t="array" ref="B76">INDEX('1. TVEL'!$C$3:$C$248, ROWS('1. TVEL'!C76:$C$248))</f>
        <v>-4.832214765100702E-3</v>
      </c>
      <c r="C76" cm="1">
        <f t="array" ref="C76">INDEX('2. ADAN'!$C$3:$C$248, ROWS('2. ADAN'!C76:$C$248))</f>
        <v>-1.7123918247099898E-2</v>
      </c>
      <c r="D76" cm="1">
        <f t="array" ref="D76">INDEX('3. INFY'!$C$3:$C$248, ROWS('3. INFY'!C76:$C$248))</f>
        <v>2.0124617825767251E-2</v>
      </c>
      <c r="E76" cm="1">
        <f t="array" ref="E76">INDEX('4. SBI'!$C$3:$C$248, ROWS('4. SBI'!C76:$C$248))</f>
        <v>-8.6408018664249918E-5</v>
      </c>
      <c r="F76" cm="1">
        <f t="array" ref="F76">INDEX('5. ICBK'!$C$3:$C$248, ROWS('5. ICBK'!C76:$C$248))</f>
        <v>-2.2437095998716909E-3</v>
      </c>
      <c r="G76" cm="1">
        <f t="array" ref="G76">INDEX('6.ITC'!$C$3:$C$248, ROWS('6.ITC'!C76:$C$248))</f>
        <v>-3.4328870580157913E-3</v>
      </c>
      <c r="H76" cm="1">
        <f t="array" ref="H76">INDEX('7. YESB'!$C$3:$C$248, ROWS('7. YESB'!C76:$C$248))</f>
        <v>-1.2195121951219686E-2</v>
      </c>
      <c r="I76" cm="1">
        <f t="array" ref="I76">INDEX('8. ZOMT'!$C$3:$C$248, ROWS('8. ZOMT'!C76:$C$248))</f>
        <v>4.4900577293137721E-3</v>
      </c>
      <c r="J76" cm="1">
        <f t="array" ref="J76">INDEX('9. RYMD'!$C$3:$C$248, ROWS('9. RYMD'!C76:$C$248))</f>
        <v>1.4485784696760314E-2</v>
      </c>
      <c r="K76" cm="1">
        <f t="array" ref="K76">INDEX('10. VODA'!$C$3:$C$248, ROWS('10. VODA'!C76:$C$248))</f>
        <v>2.6666666666666689E-2</v>
      </c>
    </row>
    <row r="77" spans="1:11" x14ac:dyDescent="0.35">
      <c r="A77" t="str" cm="1">
        <f t="array" ref="A77">INDEX('1. TVEL'!$A$3:$A$248, ROWS('1. TVEL'!A77:$A$248))</f>
        <v>06/13/2023</v>
      </c>
      <c r="B77" cm="1">
        <f t="array" ref="B77">INDEX('1. TVEL'!$C$3:$C$248, ROWS('1. TVEL'!C77:$C$248))</f>
        <v>6.2893081761006289E-2</v>
      </c>
      <c r="C77" cm="1">
        <f t="array" ref="C77">INDEX('2. ADAN'!$C$3:$C$248, ROWS('2. ADAN'!C77:$C$248))</f>
        <v>-1.4002987303958178E-2</v>
      </c>
      <c r="D77" cm="1">
        <f t="array" ref="D77">INDEX('3. INFY'!$C$3:$C$248, ROWS('3. INFY'!C77:$C$248))</f>
        <v>9.8861938153809743E-3</v>
      </c>
      <c r="E77" cm="1">
        <f t="array" ref="E77">INDEX('4. SBI'!$C$3:$C$248, ROWS('4. SBI'!C77:$C$248))</f>
        <v>-3.9035392088827203E-3</v>
      </c>
      <c r="F77" cm="1">
        <f t="array" ref="F77">INDEX('5. ICBK'!$C$3:$C$248, ROWS('5. ICBK'!C77:$C$248))</f>
        <v>8.0546870860048851E-3</v>
      </c>
      <c r="G77" cm="1">
        <f t="array" ref="G77">INDEX('6.ITC'!$C$3:$C$248, ROWS('6.ITC'!C77:$C$248))</f>
        <v>1.897171082173325E-2</v>
      </c>
      <c r="H77" cm="1">
        <f t="array" ref="H77">INDEX('7. YESB'!$C$3:$C$248, ROWS('7. YESB'!C77:$C$248))</f>
        <v>0</v>
      </c>
      <c r="I77" cm="1">
        <f t="array" ref="I77">INDEX('8. ZOMT'!$C$3:$C$248, ROWS('8. ZOMT'!C77:$C$248))</f>
        <v>4.4699872286078461E-3</v>
      </c>
      <c r="J77" cm="1">
        <f t="array" ref="J77">INDEX('9. RYMD'!$C$3:$C$248, ROWS('9. RYMD'!C77:$C$248))</f>
        <v>-3.6194727634674549E-3</v>
      </c>
      <c r="K77" cm="1">
        <f t="array" ref="K77">INDEX('10. VODA'!$C$3:$C$248, ROWS('10. VODA'!C77:$C$248))</f>
        <v>2.5974025974025997E-2</v>
      </c>
    </row>
    <row r="78" spans="1:11" x14ac:dyDescent="0.35">
      <c r="A78" t="str" cm="1">
        <f t="array" ref="A78">INDEX('1. TVEL'!$A$3:$A$248, ROWS('1. TVEL'!A78:$A$248))</f>
        <v>06/14/2023</v>
      </c>
      <c r="B78" cm="1">
        <f t="array" ref="B78">INDEX('1. TVEL'!$C$3:$C$248, ROWS('1. TVEL'!C78:$C$248))</f>
        <v>4.561824729891957E-2</v>
      </c>
      <c r="C78" cm="1">
        <f t="array" ref="C78">INDEX('2. ADAN'!$C$3:$C$248, ROWS('2. ADAN'!C78:$C$248))</f>
        <v>-9.6135721017908057E-3</v>
      </c>
      <c r="D78" cm="1">
        <f t="array" ref="D78">INDEX('3. INFY'!$C$3:$C$248, ROWS('3. INFY'!C78:$C$248))</f>
        <v>-3.4220239926175161E-3</v>
      </c>
      <c r="E78" cm="1">
        <f t="array" ref="E78">INDEX('4. SBI'!$C$3:$C$248, ROWS('4. SBI'!C78:$C$248))</f>
        <v>2.6016824212987124E-4</v>
      </c>
      <c r="F78" cm="1">
        <f t="array" ref="F78">INDEX('5. ICBK'!$C$3:$C$248, ROWS('5. ICBK'!C78:$C$248))</f>
        <v>-3.9902106831240696E-3</v>
      </c>
      <c r="G78" cm="1">
        <f t="array" ref="G78">INDEX('6.ITC'!$C$3:$C$248, ROWS('6.ITC'!C78:$C$248))</f>
        <v>-2.0247469066366191E-3</v>
      </c>
      <c r="H78" cm="1">
        <f t="array" ref="H78">INDEX('7. YESB'!$C$3:$C$248, ROWS('7. YESB'!C78:$C$248))</f>
        <v>-1.2345679012345635E-2</v>
      </c>
      <c r="I78" cm="1">
        <f t="array" ref="I78">INDEX('8. ZOMT'!$C$3:$C$248, ROWS('8. ZOMT'!C78:$C$248))</f>
        <v>-5.668016194331988E-2</v>
      </c>
      <c r="J78" cm="1">
        <f t="array" ref="J78">INDEX('9. RYMD'!$C$3:$C$248, ROWS('9. RYMD'!C78:$C$248))</f>
        <v>7.4841336366902166E-3</v>
      </c>
      <c r="K78" cm="1">
        <f t="array" ref="K78">INDEX('10. VODA'!$C$3:$C$248, ROWS('10. VODA'!C78:$C$248))</f>
        <v>2.5316455696202552E-2</v>
      </c>
    </row>
    <row r="79" spans="1:11" x14ac:dyDescent="0.35">
      <c r="A79" t="str" cm="1">
        <f t="array" ref="A79">INDEX('1. TVEL'!$A$3:$A$248, ROWS('1. TVEL'!A79:$A$248))</f>
        <v>06/15/2023</v>
      </c>
      <c r="B79" cm="1">
        <f t="array" ref="B79">INDEX('1. TVEL'!$C$3:$C$248, ROWS('1. TVEL'!C79:$C$248))</f>
        <v>-9.9418040737148956E-3</v>
      </c>
      <c r="C79" cm="1">
        <f t="array" ref="C79">INDEX('2. ADAN'!$C$3:$C$248, ROWS('2. ADAN'!C79:$C$248))</f>
        <v>1.4856081708449397E-2</v>
      </c>
      <c r="D79" cm="1">
        <f t="array" ref="D79">INDEX('3. INFY'!$C$3:$C$248, ROWS('3. INFY'!C79:$C$248))</f>
        <v>-1.0568852968604396E-2</v>
      </c>
      <c r="E79" cm="1">
        <f t="array" ref="E79">INDEX('4. SBI'!$C$3:$C$248, ROWS('4. SBI'!C79:$C$248))</f>
        <v>-1.7740511915269118E-2</v>
      </c>
      <c r="F79" cm="1">
        <f t="array" ref="F79">INDEX('5. ICBK'!$C$3:$C$248, ROWS('5. ICBK'!C79:$C$248))</f>
        <v>-1.4245629181955462E-2</v>
      </c>
      <c r="G79" cm="1">
        <f t="array" ref="G79">INDEX('6.ITC'!$C$3:$C$248, ROWS('6.ITC'!C79:$C$248))</f>
        <v>8.0339209997768862E-3</v>
      </c>
      <c r="H79" cm="1">
        <f t="array" ref="H79">INDEX('7. YESB'!$C$3:$C$248, ROWS('7. YESB'!C79:$C$248))</f>
        <v>-6.2111801242234694E-3</v>
      </c>
      <c r="I79" cm="1">
        <f t="array" ref="I79">INDEX('8. ZOMT'!$C$3:$C$248, ROWS('8. ZOMT'!C79:$C$248))</f>
        <v>1.3315579227696406E-2</v>
      </c>
      <c r="J79" cm="1">
        <f t="array" ref="J79">INDEX('9. RYMD'!$C$3:$C$248, ROWS('9. RYMD'!C79:$C$248))</f>
        <v>-6.2658151584528803E-3</v>
      </c>
      <c r="K79" cm="1">
        <f t="array" ref="K79">INDEX('10. VODA'!$C$3:$C$248, ROWS('10. VODA'!C79:$C$248))</f>
        <v>-1.2820512820512889E-2</v>
      </c>
    </row>
    <row r="80" spans="1:11" x14ac:dyDescent="0.35">
      <c r="A80" t="str" cm="1">
        <f t="array" ref="A80">INDEX('1. TVEL'!$A$3:$A$248, ROWS('1. TVEL'!A80:$A$248))</f>
        <v>06/16/2023</v>
      </c>
      <c r="B80" cm="1">
        <f t="array" ref="B80">INDEX('1. TVEL'!$C$3:$C$248, ROWS('1. TVEL'!C80:$C$248))</f>
        <v>-7.2047869092685037E-3</v>
      </c>
      <c r="C80" cm="1">
        <f t="array" ref="C80">INDEX('2. ADAN'!$C$3:$C$248, ROWS('2. ADAN'!C80:$C$248))</f>
        <v>-1.1837655016910848E-2</v>
      </c>
      <c r="D80" cm="1">
        <f t="array" ref="D80">INDEX('3. INFY'!$C$3:$C$248, ROWS('3. INFY'!C80:$C$248))</f>
        <v>3.7548871598344258E-3</v>
      </c>
      <c r="E80" cm="1">
        <f t="array" ref="E80">INDEX('4. SBI'!$C$3:$C$248, ROWS('4. SBI'!C80:$C$248))</f>
        <v>8.3150984682713348E-3</v>
      </c>
      <c r="F80" cm="1">
        <f t="array" ref="F80">INDEX('5. ICBK'!$C$3:$C$248, ROWS('5. ICBK'!C80:$C$248))</f>
        <v>8.1353029329908188E-3</v>
      </c>
      <c r="G80" cm="1">
        <f t="array" ref="G80">INDEX('6.ITC'!$C$3:$C$248, ROWS('6.ITC'!C80:$C$248))</f>
        <v>1.1035091591260206E-2</v>
      </c>
      <c r="H80" cm="1">
        <f t="array" ref="H80">INDEX('7. YESB'!$C$3:$C$248, ROWS('7. YESB'!C80:$C$248))</f>
        <v>1.2269938650306704E-2</v>
      </c>
      <c r="I80" cm="1">
        <f t="array" ref="I80">INDEX('8. ZOMT'!$C$3:$C$248, ROWS('8. ZOMT'!C80:$C$248))</f>
        <v>-8.7306917394223155E-3</v>
      </c>
      <c r="J80" cm="1">
        <f t="array" ref="J80">INDEX('9. RYMD'!$C$3:$C$248, ROWS('9. RYMD'!C80:$C$248))</f>
        <v>3.82431336191911E-2</v>
      </c>
      <c r="K80" cm="1">
        <f t="array" ref="K80">INDEX('10. VODA'!$C$3:$C$248, ROWS('10. VODA'!C80:$C$248))</f>
        <v>0</v>
      </c>
    </row>
    <row r="81" spans="1:11" x14ac:dyDescent="0.35">
      <c r="A81" t="str" cm="1">
        <f t="array" ref="A81">INDEX('1. TVEL'!$A$3:$A$248, ROWS('1. TVEL'!A81:$A$248))</f>
        <v>06/19/2023</v>
      </c>
      <c r="B81" cm="1">
        <f t="array" ref="B81">INDEX('1. TVEL'!$C$3:$C$248, ROWS('1. TVEL'!C81:$C$248))</f>
        <v>-1.2362467548522686E-2</v>
      </c>
      <c r="C81" cm="1">
        <f t="array" ref="C81">INDEX('2. ADAN'!$C$3:$C$248, ROWS('2. ADAN'!C81:$C$248))</f>
        <v>-9.292622795372827E-3</v>
      </c>
      <c r="D81" cm="1">
        <f t="array" ref="D81">INDEX('3. INFY'!$C$3:$C$248, ROWS('3. INFY'!C81:$C$248))</f>
        <v>1.8160741885625263E-3</v>
      </c>
      <c r="E81" cm="1">
        <f t="array" ref="E81">INDEX('4. SBI'!$C$3:$C$248, ROWS('4. SBI'!C81:$C$248))</f>
        <v>-4.2190384108288254E-3</v>
      </c>
      <c r="F81" cm="1">
        <f t="array" ref="F81">INDEX('5. ICBK'!$C$3:$C$248, ROWS('5. ICBK'!C81:$C$248))</f>
        <v>-1.1969885717380781E-2</v>
      </c>
      <c r="G81" cm="1">
        <f t="array" ref="G81">INDEX('6.ITC'!$C$3:$C$248, ROWS('6.ITC'!C81:$C$248))</f>
        <v>1.1022927689594356E-3</v>
      </c>
      <c r="H81" cm="1">
        <f t="array" ref="H81">INDEX('7. YESB'!$C$3:$C$248, ROWS('7. YESB'!C81:$C$248))</f>
        <v>-3.0769230769231207E-3</v>
      </c>
      <c r="I81" cm="1">
        <f t="array" ref="I81">INDEX('8. ZOMT'!$C$3:$C$248, ROWS('8. ZOMT'!C81:$C$248))</f>
        <v>1.8457481872115909E-2</v>
      </c>
      <c r="J81" cm="1">
        <f t="array" ref="J81">INDEX('9. RYMD'!$C$3:$C$248, ROWS('9. RYMD'!C81:$C$248))</f>
        <v>3.2055910127934588E-3</v>
      </c>
      <c r="K81" cm="1">
        <f t="array" ref="K81">INDEX('10. VODA'!$C$3:$C$248, ROWS('10. VODA'!C81:$C$248))</f>
        <v>-2.6315789473684237E-2</v>
      </c>
    </row>
    <row r="82" spans="1:11" x14ac:dyDescent="0.35">
      <c r="A82" t="str" cm="1">
        <f t="array" ref="A82">INDEX('1. TVEL'!$A$3:$A$248, ROWS('1. TVEL'!A82:$A$248))</f>
        <v>06/20/2023</v>
      </c>
      <c r="B82" cm="1">
        <f t="array" ref="B82">INDEX('1. TVEL'!$C$3:$C$248, ROWS('1. TVEL'!C82:$C$248))</f>
        <v>3.8177339901478112E-3</v>
      </c>
      <c r="C82" cm="1">
        <f t="array" ref="C82">INDEX('2. ADAN'!$C$3:$C$248, ROWS('2. ADAN'!C82:$C$248))</f>
        <v>-7.4512800917080199E-3</v>
      </c>
      <c r="D82" cm="1">
        <f t="array" ref="D82">INDEX('3. INFY'!$C$3:$C$248, ROWS('3. INFY'!C82:$C$248))</f>
        <v>7.2119073193187746E-3</v>
      </c>
      <c r="E82" cm="1">
        <f t="array" ref="E82">INDEX('4. SBI'!$C$3:$C$248, ROWS('4. SBI'!C82:$C$248))</f>
        <v>-2.5555163905534818E-3</v>
      </c>
      <c r="F82" cm="1">
        <f t="array" ref="F82">INDEX('5. ICBK'!$C$3:$C$248, ROWS('5. ICBK'!C82:$C$248))</f>
        <v>2.5930527794284235E-3</v>
      </c>
      <c r="G82" cm="1">
        <f t="array" ref="G82">INDEX('6.ITC'!$C$3:$C$248, ROWS('6.ITC'!C82:$C$248))</f>
        <v>-1.6561775422325273E-3</v>
      </c>
      <c r="H82" cm="1">
        <f t="array" ref="H82">INDEX('7. YESB'!$C$3:$C$248, ROWS('7. YESB'!C82:$C$248))</f>
        <v>0</v>
      </c>
      <c r="I82" cm="1">
        <f t="array" ref="I82">INDEX('8. ZOMT'!$C$3:$C$248, ROWS('8. ZOMT'!C82:$C$248))</f>
        <v>0</v>
      </c>
      <c r="J82" cm="1">
        <f t="array" ref="J82">INDEX('9. RYMD'!$C$3:$C$248, ROWS('9. RYMD'!C82:$C$248))</f>
        <v>8.7880002290033413E-3</v>
      </c>
      <c r="K82" cm="1">
        <f t="array" ref="K82">INDEX('10. VODA'!$C$3:$C$248, ROWS('10. VODA'!C82:$C$248))</f>
        <v>-2.7027027027026931E-2</v>
      </c>
    </row>
    <row r="83" spans="1:11" x14ac:dyDescent="0.35">
      <c r="A83" t="str" cm="1">
        <f t="array" ref="A83">INDEX('1. TVEL'!$A$3:$A$248, ROWS('1. TVEL'!A83:$A$248))</f>
        <v>06/21/2023</v>
      </c>
      <c r="B83" cm="1">
        <f t="array" ref="B83">INDEX('1. TVEL'!$C$3:$C$248, ROWS('1. TVEL'!C83:$C$248))</f>
        <v>-1.1585897595614743E-2</v>
      </c>
      <c r="C83" cm="1">
        <f t="array" ref="C83">INDEX('2. ADAN'!$C$3:$C$248, ROWS('2. ADAN'!C83:$C$248))</f>
        <v>-4.0283905620564411E-3</v>
      </c>
      <c r="D83" cm="1">
        <f t="array" ref="D83">INDEX('3. INFY'!$C$3:$C$248, ROWS('3. INFY'!C83:$C$248))</f>
        <v>-3.1169430869282195E-3</v>
      </c>
      <c r="E83" cm="1">
        <f t="array" ref="E83">INDEX('4. SBI'!$C$3:$C$248, ROWS('4. SBI'!C83:$C$248))</f>
        <v>-1.853977222565471E-3</v>
      </c>
      <c r="F83" cm="1">
        <f t="array" ref="F83">INDEX('5. ICBK'!$C$3:$C$248, ROWS('5. ICBK'!C83:$C$248))</f>
        <v>-9.1921704336531736E-4</v>
      </c>
      <c r="G83" cm="1">
        <f t="array" ref="G83">INDEX('6.ITC'!$C$3:$C$248, ROWS('6.ITC'!C83:$C$248))</f>
        <v>-1.2973940275137034E-2</v>
      </c>
      <c r="H83" cm="1">
        <f t="array" ref="H83">INDEX('7. YESB'!$C$3:$C$248, ROWS('7. YESB'!C83:$C$248))</f>
        <v>-3.0864197530864638E-3</v>
      </c>
      <c r="I83" cm="1">
        <f t="array" ref="I83">INDEX('8. ZOMT'!$C$3:$C$248, ROWS('8. ZOMT'!C83:$C$248))</f>
        <v>-9.986684420772305E-3</v>
      </c>
      <c r="J83" cm="1">
        <f t="array" ref="J83">INDEX('9. RYMD'!$C$3:$C$248, ROWS('9. RYMD'!C83:$C$248))</f>
        <v>-1.0295563653189862E-2</v>
      </c>
      <c r="K83" cm="1">
        <f t="array" ref="K83">INDEX('10. VODA'!$C$3:$C$248, ROWS('10. VODA'!C83:$C$248))</f>
        <v>4.5161290322580601E-2</v>
      </c>
    </row>
    <row r="84" spans="1:11" x14ac:dyDescent="0.35">
      <c r="A84" t="str" cm="1">
        <f t="array" ref="A84">INDEX('1. TVEL'!$A$3:$A$248, ROWS('1. TVEL'!A84:$A$248))</f>
        <v>06/22/2023</v>
      </c>
      <c r="B84" cm="1">
        <f t="array" ref="B84">INDEX('1. TVEL'!$C$3:$C$248, ROWS('1. TVEL'!C84:$C$248))</f>
        <v>-1.891342980451903E-2</v>
      </c>
      <c r="C84" cm="1">
        <f t="array" ref="C84">INDEX('2. ADAN'!$C$3:$C$248, ROWS('2. ADAN'!C84:$C$248))</f>
        <v>-1.578332034294604E-2</v>
      </c>
      <c r="D84" cm="1">
        <f t="array" ref="D84">INDEX('3. INFY'!$C$3:$C$248, ROWS('3. INFY'!C84:$C$248))</f>
        <v>-1.388943076743003E-2</v>
      </c>
      <c r="E84" cm="1">
        <f t="array" ref="E84">INDEX('4. SBI'!$C$3:$C$248, ROWS('4. SBI'!C84:$C$248))</f>
        <v>-6.0396127542410106E-3</v>
      </c>
      <c r="F84" cm="1">
        <f t="array" ref="F84">INDEX('5. ICBK'!$C$3:$C$248, ROWS('5. ICBK'!C84:$C$248))</f>
        <v>1.1342155009451305E-3</v>
      </c>
      <c r="G84" cm="1">
        <f t="array" ref="G84">INDEX('6.ITC'!$C$3:$C$248, ROWS('6.ITC'!C84:$C$248))</f>
        <v>1.3403328493241727E-3</v>
      </c>
      <c r="H84" cm="1">
        <f t="array" ref="H84">INDEX('7. YESB'!$C$3:$C$248, ROWS('7. YESB'!C84:$C$248))</f>
        <v>-1.2499999999999956E-2</v>
      </c>
      <c r="I84" cm="1">
        <f t="array" ref="I84">INDEX('8. ZOMT'!$C$3:$C$248, ROWS('8. ZOMT'!C84:$C$248))</f>
        <v>-1.0087424344317418E-2</v>
      </c>
      <c r="J84" cm="1">
        <f t="array" ref="J84">INDEX('9. RYMD'!$C$3:$C$248, ROWS('9. RYMD'!C84:$C$248))</f>
        <v>-3.3258628417749944E-2</v>
      </c>
      <c r="K84" cm="1">
        <f t="array" ref="K84">INDEX('10. VODA'!$C$3:$C$248, ROWS('10. VODA'!C84:$C$248))</f>
        <v>-4.0268456375838903E-2</v>
      </c>
    </row>
    <row r="85" spans="1:11" x14ac:dyDescent="0.35">
      <c r="A85" t="str" cm="1">
        <f t="array" ref="A85">INDEX('1. TVEL'!$A$3:$A$248, ROWS('1. TVEL'!A85:$A$248))</f>
        <v>06/23/2023</v>
      </c>
      <c r="B85" cm="1">
        <f t="array" ref="B85">INDEX('1. TVEL'!$C$3:$C$248, ROWS('1. TVEL'!C85:$C$248))</f>
        <v>-2.792275574112732E-2</v>
      </c>
      <c r="C85" cm="1">
        <f t="array" ref="C85">INDEX('2. ADAN'!$C$3:$C$248, ROWS('2. ADAN'!C85:$C$248))</f>
        <v>-5.8580858085808651E-2</v>
      </c>
      <c r="D85" cm="1">
        <f t="array" ref="D85">INDEX('3. INFY'!$C$3:$C$248, ROWS('3. INFY'!C85:$C$248))</f>
        <v>-1.3083003952569134E-2</v>
      </c>
      <c r="E85" cm="1">
        <f t="array" ref="E85">INDEX('4. SBI'!$C$3:$C$248, ROWS('4. SBI'!C85:$C$248))</f>
        <v>-1.5055896141363184E-2</v>
      </c>
      <c r="F85" cm="1">
        <f t="array" ref="F85">INDEX('5. ICBK'!$C$3:$C$248, ROWS('5. ICBK'!C85:$C$248))</f>
        <v>-2.4363833243096914E-3</v>
      </c>
      <c r="G85" cm="1">
        <f t="array" ref="G85">INDEX('6.ITC'!$C$3:$C$248, ROWS('6.ITC'!C85:$C$248))</f>
        <v>-6.5205171444631307E-3</v>
      </c>
      <c r="H85" cm="1">
        <f t="array" ref="H85">INDEX('7. YESB'!$C$3:$C$248, ROWS('7. YESB'!C85:$C$248))</f>
        <v>0</v>
      </c>
      <c r="I85" cm="1">
        <f t="array" ref="I85">INDEX('8. ZOMT'!$C$3:$C$248, ROWS('8. ZOMT'!C85:$C$248))</f>
        <v>-2.697235333782719E-3</v>
      </c>
      <c r="J85" cm="1">
        <f t="array" ref="J85">INDEX('9. RYMD'!$C$3:$C$248, ROWS('9. RYMD'!C85:$C$248))</f>
        <v>-2.1561405084897485E-3</v>
      </c>
      <c r="K85" cm="1">
        <f t="array" ref="K85">INDEX('10. VODA'!$C$3:$C$248, ROWS('10. VODA'!C85:$C$248))</f>
        <v>0</v>
      </c>
    </row>
    <row r="86" spans="1:11" x14ac:dyDescent="0.35">
      <c r="A86" t="str" cm="1">
        <f t="array" ref="A86">INDEX('1. TVEL'!$A$3:$A$248, ROWS('1. TVEL'!A86:$A$248))</f>
        <v>06/26/2023</v>
      </c>
      <c r="B86" cm="1">
        <f t="array" ref="B86">INDEX('1. TVEL'!$C$3:$C$248, ROWS('1. TVEL'!C86:$C$248))</f>
        <v>-7.8349438495693756E-4</v>
      </c>
      <c r="C86" cm="1">
        <f t="array" ref="C86">INDEX('2. ADAN'!$C$3:$C$248, ROWS('2. ADAN'!C86:$C$248))</f>
        <v>3.2721468475658377E-2</v>
      </c>
      <c r="D86" cm="1">
        <f t="array" ref="D86">INDEX('3. INFY'!$C$3:$C$248, ROWS('3. INFY'!C86:$C$248))</f>
        <v>4.2114377927342144E-3</v>
      </c>
      <c r="E86" cm="1">
        <f t="array" ref="E86">INDEX('4. SBI'!$C$3:$C$248, ROWS('4. SBI'!C86:$C$248))</f>
        <v>4.3981689255900404E-3</v>
      </c>
      <c r="F86" cm="1">
        <f t="array" ref="F86">INDEX('5. ICBK'!$C$3:$C$248, ROWS('5. ICBK'!C86:$C$248))</f>
        <v>4.2589897029489945E-3</v>
      </c>
      <c r="G86" cm="1">
        <f t="array" ref="G86">INDEX('6.ITC'!$C$3:$C$248, ROWS('6.ITC'!C86:$C$248))</f>
        <v>2.1314785730311616E-3</v>
      </c>
      <c r="H86" cm="1">
        <f t="array" ref="H86">INDEX('7. YESB'!$C$3:$C$248, ROWS('7. YESB'!C86:$C$248))</f>
        <v>6.2111801242236905E-3</v>
      </c>
      <c r="I86" cm="1">
        <f t="array" ref="I86">INDEX('8. ZOMT'!$C$3:$C$248, ROWS('8. ZOMT'!C86:$C$248))</f>
        <v>9.3520374081494818E-3</v>
      </c>
      <c r="J86" cm="1">
        <f t="array" ref="J86">INDEX('9. RYMD'!$C$3:$C$248, ROWS('9. RYMD'!C86:$C$248))</f>
        <v>2.41671537112799E-2</v>
      </c>
      <c r="K86" cm="1">
        <f t="array" ref="K86">INDEX('10. VODA'!$C$3:$C$248, ROWS('10. VODA'!C86:$C$248))</f>
        <v>2.6143790849673224E-2</v>
      </c>
    </row>
    <row r="87" spans="1:11" x14ac:dyDescent="0.35">
      <c r="A87" t="str" cm="1">
        <f t="array" ref="A87">INDEX('1. TVEL'!$A$3:$A$248, ROWS('1. TVEL'!A87:$A$248))</f>
        <v>06/27/2023</v>
      </c>
      <c r="B87" cm="1">
        <f t="array" ref="B87">INDEX('1. TVEL'!$C$3:$C$248, ROWS('1. TVEL'!C87:$C$248))</f>
        <v>3.8302147431872414E-2</v>
      </c>
      <c r="C87" cm="1">
        <f t="array" ref="C87">INDEX('2. ADAN'!$C$3:$C$248, ROWS('2. ADAN'!C87:$C$248))</f>
        <v>9.8775187672856587E-3</v>
      </c>
      <c r="D87" cm="1">
        <f t="array" ref="D87">INDEX('3. INFY'!$C$3:$C$248, ROWS('3. INFY'!C87:$C$248))</f>
        <v>6.8795684634328901E-3</v>
      </c>
      <c r="E87" cm="1">
        <f t="array" ref="E87">INDEX('4. SBI'!$C$3:$C$248, ROWS('4. SBI'!C87:$C$248))</f>
        <v>1.5986574810104341E-2</v>
      </c>
      <c r="F87" cm="1">
        <f t="array" ref="F87">INDEX('5. ICBK'!$C$3:$C$248, ROWS('5. ICBK'!C87:$C$248))</f>
        <v>9.2404657622048685E-3</v>
      </c>
      <c r="G87" cm="1">
        <f t="array" ref="G87">INDEX('6.ITC'!$C$3:$C$248, ROWS('6.ITC'!C87:$C$248))</f>
        <v>-1.3480116827678406E-3</v>
      </c>
      <c r="H87" cm="1">
        <f t="array" ref="H87">INDEX('7. YESB'!$C$3:$C$248, ROWS('7. YESB'!C87:$C$248))</f>
        <v>-3.1152647975078323E-3</v>
      </c>
      <c r="I87" cm="1">
        <f t="array" ref="I87">INDEX('8. ZOMT'!$C$3:$C$248, ROWS('8. ZOMT'!C87:$C$248))</f>
        <v>1.7071569271175459E-2</v>
      </c>
      <c r="J87" cm="1">
        <f t="array" ref="J87">INDEX('9. RYMD'!$C$3:$C$248, ROWS('9. RYMD'!C87:$C$248))</f>
        <v>-1.6606755592525502E-2</v>
      </c>
      <c r="K87" cm="1">
        <f t="array" ref="K87">INDEX('10. VODA'!$C$3:$C$248, ROWS('10. VODA'!C87:$C$248))</f>
        <v>-2.0000000000000049E-2</v>
      </c>
    </row>
    <row r="88" spans="1:11" x14ac:dyDescent="0.35">
      <c r="A88" t="str" cm="1">
        <f t="array" ref="A88">INDEX('1. TVEL'!$A$3:$A$248, ROWS('1. TVEL'!A88:$A$248))</f>
        <v>06/28/2023</v>
      </c>
      <c r="B88" cm="1">
        <f t="array" ref="B88">INDEX('1. TVEL'!$C$3:$C$248, ROWS('1. TVEL'!C88:$C$248))</f>
        <v>1.6670782909360336E-2</v>
      </c>
      <c r="C88" cm="1">
        <f t="array" ref="C88">INDEX('2. ADAN'!$C$3:$C$248, ROWS('2. ADAN'!C88:$C$248))</f>
        <v>6.0867857844100186E-3</v>
      </c>
      <c r="D88" cm="1">
        <f t="array" ref="D88">INDEX('3. INFY'!$C$3:$C$248, ROWS('3. INFY'!C88:$C$248))</f>
        <v>1.0979239958247821E-2</v>
      </c>
      <c r="E88" cm="1">
        <f t="array" ref="E88">INDEX('4. SBI'!$C$3:$C$248, ROWS('4. SBI'!C88:$C$248))</f>
        <v>6.4935064935063742E-3</v>
      </c>
      <c r="F88" cm="1">
        <f t="array" ref="F88">INDEX('5. ICBK'!$C$3:$C$248, ROWS('5. ICBK'!C88:$C$248))</f>
        <v>1.4400768040962427E-3</v>
      </c>
      <c r="G88" cm="1">
        <f t="array" ref="G88">INDEX('6.ITC'!$C$3:$C$248, ROWS('6.ITC'!C88:$C$248))</f>
        <v>9.4581061533325905E-3</v>
      </c>
      <c r="H88" cm="1">
        <f t="array" ref="H88">INDEX('7. YESB'!$C$3:$C$248, ROWS('7. YESB'!C88:$C$248))</f>
        <v>9.259259259259172E-3</v>
      </c>
      <c r="I88" cm="1">
        <f t="array" ref="I88">INDEX('8. ZOMT'!$C$3:$C$248, ROWS('8. ZOMT'!C88:$C$248))</f>
        <v>-1.6688918558077435E-2</v>
      </c>
      <c r="J88" cm="1">
        <f t="array" ref="J88">INDEX('9. RYMD'!$C$3:$C$248, ROWS('9. RYMD'!C88:$C$248))</f>
        <v>-8.9203413517290595E-4</v>
      </c>
      <c r="K88" cm="1">
        <f t="array" ref="K88">INDEX('10. VODA'!$C$3:$C$248, ROWS('10. VODA'!C88:$C$248))</f>
        <v>-6.7114093959731299E-3</v>
      </c>
    </row>
    <row r="89" spans="1:11" x14ac:dyDescent="0.35">
      <c r="A89" t="str" cm="1">
        <f t="array" ref="A89">INDEX('1. TVEL'!$A$3:$A$248, ROWS('1. TVEL'!A89:$A$248))</f>
        <v>06/30/2023</v>
      </c>
      <c r="B89" cm="1">
        <f t="array" ref="B89">INDEX('1. TVEL'!$C$3:$C$248, ROWS('1. TVEL'!C89:$C$248))</f>
        <v>-3.0967422271770098E-3</v>
      </c>
      <c r="C89" cm="1">
        <f t="array" ref="C89">INDEX('2. ADAN'!$C$3:$C$248, ROWS('2. ADAN'!C89:$C$248))</f>
        <v>-1.9211526916149736E-2</v>
      </c>
      <c r="D89" cm="1">
        <f t="array" ref="D89">INDEX('3. INFY'!$C$3:$C$248, ROWS('3. INFY'!C89:$C$248))</f>
        <v>3.1561213028828222E-2</v>
      </c>
      <c r="E89" cm="1">
        <f t="array" ref="E89">INDEX('4. SBI'!$C$3:$C$248, ROWS('4. SBI'!C89:$C$248))</f>
        <v>5.3242559134154977E-3</v>
      </c>
      <c r="F89" cm="1">
        <f t="array" ref="F89">INDEX('5. ICBK'!$C$3:$C$248, ROWS('5. ICBK'!C89:$C$248))</f>
        <v>-3.0494329124759498E-3</v>
      </c>
      <c r="G89" cm="1">
        <f t="array" ref="G89">INDEX('6.ITC'!$C$3:$C$248, ROWS('6.ITC'!C89:$C$248))</f>
        <v>4.9822852081488041E-3</v>
      </c>
      <c r="H89" cm="1">
        <f t="array" ref="H89">INDEX('7. YESB'!$C$3:$C$248, ROWS('7. YESB'!C89:$C$248))</f>
        <v>3.0769230769231207E-3</v>
      </c>
      <c r="I89" cm="1">
        <f t="array" ref="I89">INDEX('8. ZOMT'!$C$3:$C$248, ROWS('8. ZOMT'!C89:$C$248))</f>
        <v>1.9986675549632442E-3</v>
      </c>
      <c r="J89" cm="1">
        <f t="array" ref="J89">INDEX('9. RYMD'!$C$3:$C$248, ROWS('9. RYMD'!C89:$C$248))</f>
        <v>7.3787668604822767E-3</v>
      </c>
      <c r="K89" cm="1">
        <f t="array" ref="K89">INDEX('10. VODA'!$C$3:$C$248, ROWS('10. VODA'!C89:$C$248))</f>
        <v>0</v>
      </c>
    </row>
    <row r="90" spans="1:11" x14ac:dyDescent="0.35">
      <c r="A90" t="str" cm="1">
        <f t="array" ref="A90">INDEX('1. TVEL'!$A$3:$A$248, ROWS('1. TVEL'!A90:$A$248))</f>
        <v>07/03/2023</v>
      </c>
      <c r="B90" cm="1">
        <f t="array" ref="B90">INDEX('1. TVEL'!$C$3:$C$248, ROWS('1. TVEL'!C90:$C$248))</f>
        <v>-1.5216297786720206E-2</v>
      </c>
      <c r="C90" cm="1">
        <f t="array" ref="C90">INDEX('2. ADAN'!$C$3:$C$248, ROWS('2. ADAN'!C90:$C$248))</f>
        <v>-5.6349366069631951E-3</v>
      </c>
      <c r="D90" cm="1">
        <f t="array" ref="D90">INDEX('3. INFY'!$C$3:$C$248, ROWS('3. INFY'!C90:$C$248))</f>
        <v>-1.3496288520656477E-3</v>
      </c>
      <c r="E90" cm="1">
        <f t="array" ref="E90">INDEX('4. SBI'!$C$3:$C$248, ROWS('4. SBI'!C90:$C$248))</f>
        <v>2.1521906225980051E-2</v>
      </c>
      <c r="F90" cm="1">
        <f t="array" ref="F90">INDEX('5. ICBK'!$C$3:$C$248, ROWS('5. ICBK'!C90:$C$248))</f>
        <v>8.4345658055274865E-3</v>
      </c>
      <c r="G90" cm="1">
        <f t="array" ref="G90">INDEX('6.ITC'!$C$3:$C$248, ROWS('6.ITC'!C90:$C$248))</f>
        <v>2.5148407987047983E-2</v>
      </c>
      <c r="H90" cm="1">
        <f t="array" ref="H90">INDEX('7. YESB'!$C$3:$C$248, ROWS('7. YESB'!C90:$C$248))</f>
        <v>6.1162079510704232E-3</v>
      </c>
      <c r="I90" cm="1">
        <f t="array" ref="I90">INDEX('8. ZOMT'!$C$3:$C$248, ROWS('8. ZOMT'!C90:$C$248))</f>
        <v>7.9312623925976E-3</v>
      </c>
      <c r="J90" cm="1">
        <f t="array" ref="J90">INDEX('9. RYMD'!$C$3:$C$248, ROWS('9. RYMD'!C90:$C$248))</f>
        <v>1.083148429288798E-2</v>
      </c>
      <c r="K90" cm="1">
        <f t="array" ref="K90">INDEX('10. VODA'!$C$3:$C$248, ROWS('10. VODA'!C90:$C$248))</f>
        <v>1.3245033112582735E-2</v>
      </c>
    </row>
    <row r="91" spans="1:11" x14ac:dyDescent="0.35">
      <c r="A91" t="str" cm="1">
        <f t="array" ref="A91">INDEX('1. TVEL'!$A$3:$A$248, ROWS('1. TVEL'!A91:$A$248))</f>
        <v>07/04/2023</v>
      </c>
      <c r="B91" cm="1">
        <f t="array" ref="B91">INDEX('1. TVEL'!$C$3:$C$248, ROWS('1. TVEL'!C91:$C$248))</f>
        <v>-9.1370558375635097E-3</v>
      </c>
      <c r="C91" cm="1">
        <f t="array" ref="C91">INDEX('2. ADAN'!$C$3:$C$248, ROWS('2. ADAN'!C91:$C$248))</f>
        <v>-5.463375151760398E-3</v>
      </c>
      <c r="D91" cm="1">
        <f t="array" ref="D91">INDEX('3. INFY'!$C$3:$C$248, ROWS('3. INFY'!C91:$C$248))</f>
        <v>8.5120618518381187E-3</v>
      </c>
      <c r="E91" cm="1">
        <f t="array" ref="E91">INDEX('4. SBI'!$C$3:$C$248, ROWS('4. SBI'!C91:$C$248))</f>
        <v>6.4488756894356463E-3</v>
      </c>
      <c r="F91" cm="1">
        <f t="array" ref="F91">INDEX('5. ICBK'!$C$3:$C$248, ROWS('5. ICBK'!C91:$C$248))</f>
        <v>2.2758547687097394E-3</v>
      </c>
      <c r="G91" cm="1">
        <f t="array" ref="G91">INDEX('6.ITC'!$C$3:$C$248, ROWS('6.ITC'!C91:$C$248))</f>
        <v>6.6473678567599923E-3</v>
      </c>
      <c r="H91" cm="1">
        <f t="array" ref="H91">INDEX('7. YESB'!$C$3:$C$248, ROWS('7. YESB'!C91:$C$248))</f>
        <v>2.6785714285714243E-2</v>
      </c>
      <c r="I91" cm="1">
        <f t="array" ref="I91">INDEX('8. ZOMT'!$C$3:$C$248, ROWS('8. ZOMT'!C91:$C$248))</f>
        <v>-1.1363636363636478E-2</v>
      </c>
      <c r="J91" cm="1">
        <f t="array" ref="J91">INDEX('9. RYMD'!$C$3:$C$248, ROWS('9. RYMD'!C91:$C$248))</f>
        <v>4.4470280482488541E-3</v>
      </c>
      <c r="K91" cm="1">
        <f t="array" ref="K91">INDEX('10. VODA'!$C$3:$C$248, ROWS('10. VODA'!C91:$C$248))</f>
        <v>-1.342281879194626E-2</v>
      </c>
    </row>
    <row r="92" spans="1:11" x14ac:dyDescent="0.35">
      <c r="A92" t="str" cm="1">
        <f t="array" ref="A92">INDEX('1. TVEL'!$A$3:$A$248, ROWS('1. TVEL'!A92:$A$248))</f>
        <v>07/05/2023</v>
      </c>
      <c r="B92" cm="1">
        <f t="array" ref="B92">INDEX('1. TVEL'!$C$3:$C$248, ROWS('1. TVEL'!C92:$C$248))</f>
        <v>2.7841052898001082E-3</v>
      </c>
      <c r="C92" cm="1">
        <f t="array" ref="C92">INDEX('2. ADAN'!$C$3:$C$248, ROWS('2. ADAN'!C92:$C$248))</f>
        <v>-5.9027071036026404E-3</v>
      </c>
      <c r="D92" cm="1">
        <f t="array" ref="D92">INDEX('3. INFY'!$C$3:$C$248, ROWS('3. INFY'!C92:$C$248))</f>
        <v>1.5957841609143203E-3</v>
      </c>
      <c r="E92" cm="1">
        <f t="array" ref="E92">INDEX('4. SBI'!$C$3:$C$248, ROWS('4. SBI'!C92:$C$248))</f>
        <v>2.2858110396207633E-3</v>
      </c>
      <c r="F92" cm="1">
        <f t="array" ref="F92">INDEX('5. ICBK'!$C$3:$C$248, ROWS('5. ICBK'!C92:$C$248))</f>
        <v>1.3883089770354859E-2</v>
      </c>
      <c r="G92" cm="1">
        <f t="array" ref="G92">INDEX('6.ITC'!$C$3:$C$248, ROWS('6.ITC'!C92:$C$248))</f>
        <v>1.8417175331509154E-2</v>
      </c>
      <c r="H92" cm="1">
        <f t="array" ref="H92">INDEX('7. YESB'!$C$3:$C$248, ROWS('7. YESB'!C92:$C$248))</f>
        <v>2.0408163265305999E-2</v>
      </c>
      <c r="I92" cm="1">
        <f t="array" ref="I92">INDEX('8. ZOMT'!$C$3:$C$248, ROWS('8. ZOMT'!C92:$C$248))</f>
        <v>-1.012829169480081E-2</v>
      </c>
      <c r="J92" cm="1">
        <f t="array" ref="J92">INDEX('9. RYMD'!$C$3:$C$248, ROWS('9. RYMD'!C92:$C$248))</f>
        <v>1.4804421281713482E-2</v>
      </c>
      <c r="K92" cm="1">
        <f t="array" ref="K92">INDEX('10. VODA'!$C$3:$C$248, ROWS('10. VODA'!C92:$C$248))</f>
        <v>-6.7567567567567328E-3</v>
      </c>
    </row>
    <row r="93" spans="1:11" x14ac:dyDescent="0.35">
      <c r="A93" t="str" cm="1">
        <f t="array" ref="A93">INDEX('1. TVEL'!$A$3:$A$248, ROWS('1. TVEL'!A93:$A$248))</f>
        <v>07/06/2023</v>
      </c>
      <c r="B93" cm="1">
        <f t="array" ref="B93">INDEX('1. TVEL'!$C$3:$C$248, ROWS('1. TVEL'!C93:$C$248))</f>
        <v>4.1600970285021167E-2</v>
      </c>
      <c r="C93" cm="1">
        <f t="array" ref="C93">INDEX('2. ADAN'!$C$3:$C$248, ROWS('2. ADAN'!C93:$C$248))</f>
        <v>3.2460945425034815E-3</v>
      </c>
      <c r="D93" cm="1">
        <f t="array" ref="D93">INDEX('3. INFY'!$C$3:$C$248, ROWS('3. INFY'!C93:$C$248))</f>
        <v>-2.5299501450999802E-3</v>
      </c>
      <c r="E93" cm="1">
        <f t="array" ref="E93">INDEX('4. SBI'!$C$3:$C$248, ROWS('4. SBI'!C93:$C$248))</f>
        <v>3.2067510548522823E-3</v>
      </c>
      <c r="F93" cm="1">
        <f t="array" ref="F93">INDEX('5. ICBK'!$C$3:$C$248, ROWS('5. ICBK'!C93:$C$248))</f>
        <v>1.4592453616843624E-3</v>
      </c>
      <c r="G93" cm="1">
        <f t="array" ref="G93">INDEX('6.ITC'!$C$3:$C$248, ROWS('6.ITC'!C93:$C$248))</f>
        <v>-2.5321797847648142E-3</v>
      </c>
      <c r="H93" cm="1">
        <f t="array" ref="H93">INDEX('7. YESB'!$C$3:$C$248, ROWS('7. YESB'!C93:$C$248))</f>
        <v>3.6516853932584387E-2</v>
      </c>
      <c r="I93" cm="1">
        <f t="array" ref="I93">INDEX('8. ZOMT'!$C$3:$C$248, ROWS('8. ZOMT'!C93:$C$248))</f>
        <v>9.3645484949833151E-3</v>
      </c>
      <c r="J93" cm="1">
        <f t="array" ref="J93">INDEX('9. RYMD'!$C$3:$C$248, ROWS('9. RYMD'!C93:$C$248))</f>
        <v>-4.862889534716322E-3</v>
      </c>
      <c r="K93" cm="1">
        <f t="array" ref="K93">INDEX('10. VODA'!$C$3:$C$248, ROWS('10. VODA'!C93:$C$248))</f>
        <v>1.3333333333333286E-2</v>
      </c>
    </row>
    <row r="94" spans="1:11" x14ac:dyDescent="0.35">
      <c r="A94" t="str" cm="1">
        <f t="array" ref="A94">INDEX('1. TVEL'!$A$3:$A$248, ROWS('1. TVEL'!A94:$A$248))</f>
        <v>07/07/2023</v>
      </c>
      <c r="B94" cm="1">
        <f t="array" ref="B94">INDEX('1. TVEL'!$C$3:$C$248, ROWS('1. TVEL'!C94:$C$248))</f>
        <v>1.6461887152570624E-2</v>
      </c>
      <c r="C94" cm="1">
        <f t="array" ref="C94">INDEX('2. ADAN'!$C$3:$C$248, ROWS('2. ADAN'!C94:$C$248))</f>
        <v>-1.1076923076923031E-2</v>
      </c>
      <c r="D94" cm="1">
        <f t="array" ref="D94">INDEX('3. INFY'!$C$3:$C$248, ROWS('3. INFY'!C94:$C$248))</f>
        <v>-1.0299203127349305E-2</v>
      </c>
      <c r="E94" cm="1">
        <f t="array" ref="E94">INDEX('4. SBI'!$C$3:$C$248, ROWS('4. SBI'!C94:$C$248))</f>
        <v>1.8530997304582592E-3</v>
      </c>
      <c r="F94" cm="1">
        <f t="array" ref="F94">INDEX('5. ICBK'!$C$3:$C$248, ROWS('5. ICBK'!C94:$C$248))</f>
        <v>-1.3736263736263736E-2</v>
      </c>
      <c r="G94" cm="1">
        <f t="array" ref="G94">INDEX('6.ITC'!$C$3:$C$248, ROWS('6.ITC'!C94:$C$248))</f>
        <v>-1.174210076857387E-2</v>
      </c>
      <c r="H94" cm="1">
        <f t="array" ref="H94">INDEX('7. YESB'!$C$3:$C$248, ROWS('7. YESB'!C94:$C$248))</f>
        <v>-2.0057306590257961E-2</v>
      </c>
      <c r="I94" cm="1">
        <f t="array" ref="I94">INDEX('8. ZOMT'!$C$3:$C$248, ROWS('8. ZOMT'!C94:$C$248))</f>
        <v>-2.0477815699658702E-2</v>
      </c>
      <c r="J94" cm="1">
        <f t="array" ref="J94">INDEX('9. RYMD'!$C$3:$C$248, ROWS('9. RYMD'!C94:$C$248))</f>
        <v>5.7219695019025546E-3</v>
      </c>
      <c r="K94" cm="1">
        <f t="array" ref="K94">INDEX('10. VODA'!$C$3:$C$248, ROWS('10. VODA'!C94:$C$248))</f>
        <v>-6.7114093959731299E-3</v>
      </c>
    </row>
    <row r="95" spans="1:11" x14ac:dyDescent="0.35">
      <c r="A95" t="str" cm="1">
        <f t="array" ref="A95">INDEX('1. TVEL'!$A$3:$A$248, ROWS('1. TVEL'!A95:$A$248))</f>
        <v>07/10/2023</v>
      </c>
      <c r="B95" cm="1">
        <f t="array" ref="B95">INDEX('1. TVEL'!$C$3:$C$248, ROWS('1. TVEL'!C95:$C$248))</f>
        <v>-1.1096369557351262E-2</v>
      </c>
      <c r="C95" cm="1">
        <f t="array" ref="C95">INDEX('2. ADAN'!$C$3:$C$248, ROWS('2. ADAN'!C95:$C$248))</f>
        <v>-7.0233422846518838E-3</v>
      </c>
      <c r="D95" cm="1">
        <f t="array" ref="D95">INDEX('3. INFY'!$C$3:$C$248, ROWS('3. INFY'!C95:$C$248))</f>
        <v>-7.8997855772482747E-4</v>
      </c>
      <c r="E95" cm="1">
        <f t="array" ref="E95">INDEX('4. SBI'!$C$3:$C$248, ROWS('4. SBI'!C95:$C$248))</f>
        <v>-1.6874789065136685E-3</v>
      </c>
      <c r="F95" cm="1">
        <f t="array" ref="F95">INDEX('5. ICBK'!$C$3:$C$248, ROWS('5. ICBK'!C95:$C$248))</f>
        <v>2.1088148460565162E-3</v>
      </c>
      <c r="G95" cm="1">
        <f t="array" ref="G95">INDEX('6.ITC'!$C$3:$C$248, ROWS('6.ITC'!C95:$C$248))</f>
        <v>-5.4738649779971114E-3</v>
      </c>
      <c r="H95" cm="1">
        <f t="array" ref="H95">INDEX('7. YESB'!$C$3:$C$248, ROWS('7. YESB'!C95:$C$248))</f>
        <v>-2.3460410557184667E-2</v>
      </c>
      <c r="I95" cm="1">
        <f t="array" ref="I95">INDEX('8. ZOMT'!$C$3:$C$248, ROWS('8. ZOMT'!C95:$C$248))</f>
        <v>2.0721925133689801E-2</v>
      </c>
      <c r="J95" cm="1">
        <f t="array" ref="J95">INDEX('9. RYMD'!$C$3:$C$248, ROWS('9. RYMD'!C95:$C$248))</f>
        <v>3.0564415476355519E-2</v>
      </c>
      <c r="K95" cm="1">
        <f t="array" ref="K95">INDEX('10. VODA'!$C$3:$C$248, ROWS('10. VODA'!C95:$C$248))</f>
        <v>-6.7567567567567328E-3</v>
      </c>
    </row>
    <row r="96" spans="1:11" x14ac:dyDescent="0.35">
      <c r="A96" t="str" cm="1">
        <f t="array" ref="A96">INDEX('1. TVEL'!$A$3:$A$248, ROWS('1. TVEL'!A96:$A$248))</f>
        <v>07/11/2023</v>
      </c>
      <c r="B96" cm="1">
        <f t="array" ref="B96">INDEX('1. TVEL'!$C$3:$C$248, ROWS('1. TVEL'!C96:$C$248))</f>
        <v>6.7089972445190157E-3</v>
      </c>
      <c r="C96" cm="1">
        <f t="array" ref="C96">INDEX('2. ADAN'!$C$3:$C$248, ROWS('2. ADAN'!C96:$C$248))</f>
        <v>8.8042588042587123E-3</v>
      </c>
      <c r="D96" cm="1">
        <f t="array" ref="D96">INDEX('3. INFY'!$C$3:$C$248, ROWS('3. INFY'!C96:$C$248))</f>
        <v>1.4422363932967388E-2</v>
      </c>
      <c r="E96" cm="1">
        <f t="array" ref="E96">INDEX('4. SBI'!$C$3:$C$248, ROWS('4. SBI'!C96:$C$248))</f>
        <v>-6.8813184946055024E-3</v>
      </c>
      <c r="F96" cm="1">
        <f t="array" ref="F96">INDEX('5. ICBK'!$C$3:$C$248, ROWS('5. ICBK'!C96:$C$248))</f>
        <v>-3.6509868246996473E-3</v>
      </c>
      <c r="G96" cm="1">
        <f t="array" ref="G96">INDEX('6.ITC'!$C$3:$C$248, ROWS('6.ITC'!C96:$C$248))</f>
        <v>1.542851104300952E-2</v>
      </c>
      <c r="H96" cm="1">
        <f t="array" ref="H96">INDEX('7. YESB'!$C$3:$C$248, ROWS('7. YESB'!C96:$C$248))</f>
        <v>8.7209302325580579E-3</v>
      </c>
      <c r="I96" cm="1">
        <f t="array" ref="I96">INDEX('8. ZOMT'!$C$3:$C$248, ROWS('8. ZOMT'!C96:$C$248))</f>
        <v>2.6041666666666668E-2</v>
      </c>
      <c r="J96" cm="1">
        <f t="array" ref="J96">INDEX('9. RYMD'!$C$3:$C$248, ROWS('9. RYMD'!C96:$C$248))</f>
        <v>-2.4968096321369664E-4</v>
      </c>
      <c r="K96" cm="1">
        <f t="array" ref="K96">INDEX('10. VODA'!$C$3:$C$248, ROWS('10. VODA'!C96:$C$248))</f>
        <v>-6.802721088435471E-3</v>
      </c>
    </row>
    <row r="97" spans="1:11" x14ac:dyDescent="0.35">
      <c r="A97" t="str" cm="1">
        <f t="array" ref="A97">INDEX('1. TVEL'!$A$3:$A$248, ROWS('1. TVEL'!A97:$A$248))</f>
        <v>07/12/2023</v>
      </c>
      <c r="B97" cm="1">
        <f t="array" ref="B97">INDEX('1. TVEL'!$C$3:$C$248, ROWS('1. TVEL'!C97:$C$248))</f>
        <v>-2.0540408362880631E-2</v>
      </c>
      <c r="C97" cm="1">
        <f t="array" ref="C97">INDEX('2. ADAN'!$C$3:$C$248, ROWS('2. ADAN'!C97:$C$248))</f>
        <v>-1.390907203653724E-2</v>
      </c>
      <c r="D97" cm="1">
        <f t="array" ref="D97">INDEX('3. INFY'!$C$3:$C$248, ROWS('3. INFY'!C97:$C$248))</f>
        <v>-1.1475286882172021E-2</v>
      </c>
      <c r="E97" cm="1">
        <f t="array" ref="E97">INDEX('4. SBI'!$C$3:$C$248, ROWS('4. SBI'!C97:$C$248))</f>
        <v>1.1879507848961315E-3</v>
      </c>
      <c r="F97" cm="1">
        <f t="array" ref="F97">INDEX('5. ICBK'!$C$3:$C$248, ROWS('5. ICBK'!C97:$C$248))</f>
        <v>-5.8238034731053392E-4</v>
      </c>
      <c r="G97" cm="1">
        <f t="array" ref="G97">INDEX('6.ITC'!$C$3:$C$248, ROWS('6.ITC'!C97:$C$248))</f>
        <v>-1.7997035782341009E-3</v>
      </c>
      <c r="H97" cm="1">
        <f t="array" ref="H97">INDEX('7. YESB'!$C$3:$C$248, ROWS('7. YESB'!C97:$C$248))</f>
        <v>5.7803468208093307E-3</v>
      </c>
      <c r="I97" cm="1">
        <f t="array" ref="I97">INDEX('8. ZOMT'!$C$3:$C$248, ROWS('8. ZOMT'!C97:$C$248))</f>
        <v>9.0322580645161663E-3</v>
      </c>
      <c r="J97" cm="1">
        <f t="array" ref="J97">INDEX('9. RYMD'!$C$3:$C$248, ROWS('9. RYMD'!C97:$C$248))</f>
        <v>8.4449701537700518E-3</v>
      </c>
      <c r="K97" cm="1">
        <f t="array" ref="K97">INDEX('10. VODA'!$C$3:$C$248, ROWS('10. VODA'!C97:$C$248))</f>
        <v>0</v>
      </c>
    </row>
    <row r="98" spans="1:11" x14ac:dyDescent="0.35">
      <c r="A98" t="str" cm="1">
        <f t="array" ref="A98">INDEX('1. TVEL'!$A$3:$A$248, ROWS('1. TVEL'!A98:$A$248))</f>
        <v>07/13/2023</v>
      </c>
      <c r="B98" cm="1">
        <f t="array" ref="B98">INDEX('1. TVEL'!$C$3:$C$248, ROWS('1. TVEL'!C98:$C$248))</f>
        <v>-2.2758534450418821E-2</v>
      </c>
      <c r="C98" cm="1">
        <f t="array" ref="C98">INDEX('2. ADAN'!$C$3:$C$248, ROWS('2. ADAN'!C98:$C$248))</f>
        <v>-1.5387858347386197E-2</v>
      </c>
      <c r="D98" cm="1">
        <f t="array" ref="D98">INDEX('3. INFY'!$C$3:$C$248, ROWS('3. INFY'!C98:$C$248))</f>
        <v>2.3294996703538171E-2</v>
      </c>
      <c r="E98" cm="1">
        <f t="array" ref="E98">INDEX('4. SBI'!$C$3:$C$248, ROWS('4. SBI'!C98:$C$248))</f>
        <v>-6.1470161359173962E-3</v>
      </c>
      <c r="F98" cm="1">
        <f t="array" ref="F98">INDEX('5. ICBK'!$C$3:$C$248, ROWS('5. ICBK'!C98:$C$248))</f>
        <v>1.1823794077639498E-2</v>
      </c>
      <c r="G98" cm="1">
        <f t="array" ref="G98">INDEX('6.ITC'!$C$3:$C$248, ROWS('6.ITC'!C98:$C$248))</f>
        <v>-6.3559322033900718E-4</v>
      </c>
      <c r="H98" cm="1">
        <f t="array" ref="H98">INDEX('7. YESB'!$C$3:$C$248, ROWS('7. YESB'!C98:$C$248))</f>
        <v>-8.7463556851313205E-3</v>
      </c>
      <c r="I98" cm="1">
        <f t="array" ref="I98">INDEX('8. ZOMT'!$C$3:$C$248, ROWS('8. ZOMT'!C98:$C$248))</f>
        <v>5.717761557177619E-2</v>
      </c>
      <c r="J98" cm="1">
        <f t="array" ref="J98">INDEX('9. RYMD'!$C$3:$C$248, ROWS('9. RYMD'!C98:$C$248))</f>
        <v>1.8670547211772678E-3</v>
      </c>
      <c r="K98" cm="1">
        <f t="array" ref="K98">INDEX('10. VODA'!$C$3:$C$248, ROWS('10. VODA'!C98:$C$248))</f>
        <v>-1.3793103448275813E-2</v>
      </c>
    </row>
    <row r="99" spans="1:11" x14ac:dyDescent="0.35">
      <c r="A99" t="str" cm="1">
        <f t="array" ref="A99">INDEX('1. TVEL'!$A$3:$A$248, ROWS('1. TVEL'!A99:$A$248))</f>
        <v>07/14/2023</v>
      </c>
      <c r="B99" cm="1">
        <f t="array" ref="B99">INDEX('1. TVEL'!$C$3:$C$248, ROWS('1. TVEL'!C99:$C$248))</f>
        <v>-1.3561470215462669E-2</v>
      </c>
      <c r="C99" cm="1">
        <f t="array" ref="C99">INDEX('2. ADAN'!$C$3:$C$248, ROWS('2. ADAN'!C99:$C$248))</f>
        <v>1.9429516329061664E-2</v>
      </c>
      <c r="D99" cm="1">
        <f t="array" ref="D99">INDEX('3. INFY'!$C$3:$C$248, ROWS('3. INFY'!C99:$C$248))</f>
        <v>4.2673305515621263E-2</v>
      </c>
      <c r="E99" cm="1">
        <f t="array" ref="E99">INDEX('4. SBI'!$C$3:$C$248, ROWS('4. SBI'!C99:$C$248))</f>
        <v>-2.138945927446954E-3</v>
      </c>
      <c r="F99" cm="1">
        <f t="array" ref="F99">INDEX('5. ICBK'!$C$3:$C$248, ROWS('5. ICBK'!C99:$C$248))</f>
        <v>4.5310140096869013E-3</v>
      </c>
      <c r="G99" cm="1">
        <f t="array" ref="G99">INDEX('6.ITC'!$C$3:$C$248, ROWS('6.ITC'!C99:$C$248))</f>
        <v>1.9031507718333205E-3</v>
      </c>
      <c r="H99" cm="1">
        <f t="array" ref="H99">INDEX('7. YESB'!$C$3:$C$248, ROWS('7. YESB'!C99:$C$248))</f>
        <v>1.1527377521613995E-2</v>
      </c>
      <c r="I99" cm="1">
        <f t="array" ref="I99">INDEX('8. ZOMT'!$C$3:$C$248, ROWS('8. ZOMT'!C99:$C$248))</f>
        <v>4.2398546335553526E-3</v>
      </c>
      <c r="J99" cm="1">
        <f t="array" ref="J99">INDEX('9. RYMD'!$C$3:$C$248, ROWS('9. RYMD'!C99:$C$248))</f>
        <v>5.1353492310634496E-3</v>
      </c>
      <c r="K99" cm="1">
        <f t="array" ref="K99">INDEX('10. VODA'!$C$3:$C$248, ROWS('10. VODA'!C99:$C$248))</f>
        <v>1.3605442176870701E-2</v>
      </c>
    </row>
    <row r="100" spans="1:11" x14ac:dyDescent="0.35">
      <c r="A100" t="str" cm="1">
        <f t="array" ref="A100">INDEX('1. TVEL'!$A$3:$A$248, ROWS('1. TVEL'!A100:$A$248))</f>
        <v>07/17/2023</v>
      </c>
      <c r="B100" cm="1">
        <f t="array" ref="B100">INDEX('1. TVEL'!$C$3:$C$248, ROWS('1. TVEL'!C100:$C$248))</f>
        <v>1.3256628314157106E-2</v>
      </c>
      <c r="C100" cm="1">
        <f t="array" ref="C100">INDEX('2. ADAN'!$C$3:$C$248, ROWS('2. ADAN'!C100:$C$248))</f>
        <v>1.5466015466015398E-2</v>
      </c>
      <c r="D100" cm="1">
        <f t="array" ref="D100">INDEX('3. INFY'!$C$3:$C$248, ROWS('3. INFY'!C100:$C$248))</f>
        <v>-2.108296145331881E-3</v>
      </c>
      <c r="E100" cm="1">
        <f t="array" ref="E100">INDEX('4. SBI'!$C$3:$C$248, ROWS('4. SBI'!C100:$C$248))</f>
        <v>2.7782398935285384E-2</v>
      </c>
      <c r="F100" cm="1">
        <f t="array" ref="F100">INDEX('5. ICBK'!$C$3:$C$248, ROWS('5. ICBK'!C100:$C$248))</f>
        <v>8.9294931351296489E-3</v>
      </c>
      <c r="G100" cm="1">
        <f t="array" ref="G100">INDEX('6.ITC'!$C$3:$C$248, ROWS('6.ITC'!C100:$C$248))</f>
        <v>-1.1643908118978607E-3</v>
      </c>
      <c r="H100" cm="1">
        <f t="array" ref="H100">INDEX('7. YESB'!$C$3:$C$248, ROWS('7. YESB'!C100:$C$248))</f>
        <v>1.9774011299434908E-2</v>
      </c>
      <c r="I100" cm="1">
        <f t="array" ref="I100">INDEX('8. ZOMT'!$C$3:$C$248, ROWS('8. ZOMT'!C100:$C$248))</f>
        <v>-2.9943855271366081E-2</v>
      </c>
      <c r="J100" cm="1">
        <f t="array" ref="J100">INDEX('9. RYMD'!$C$3:$C$248, ROWS('9. RYMD'!C100:$C$248))</f>
        <v>1.7498188454416096E-2</v>
      </c>
      <c r="K100" cm="1">
        <f t="array" ref="K100">INDEX('10. VODA'!$C$3:$C$248, ROWS('10. VODA'!C100:$C$248))</f>
        <v>3.2894736842105261E-2</v>
      </c>
    </row>
    <row r="101" spans="1:11" x14ac:dyDescent="0.35">
      <c r="A101" t="str" cm="1">
        <f t="array" ref="A101">INDEX('1. TVEL'!$A$3:$A$248, ROWS('1. TVEL'!A101:$A$248))</f>
        <v>07/18/2023</v>
      </c>
      <c r="B101" cm="1">
        <f t="array" ref="B101">INDEX('1. TVEL'!$C$3:$C$248, ROWS('1. TVEL'!C101:$C$248))</f>
        <v>-1.8468984842695199E-2</v>
      </c>
      <c r="C101" cm="1">
        <f t="array" ref="C101">INDEX('2. ADAN'!$C$3:$C$248, ROWS('2. ADAN'!C101:$C$248))</f>
        <v>3.4475765564795078E-3</v>
      </c>
      <c r="D101" cm="1">
        <f t="array" ref="D101">INDEX('3. INFY'!$C$3:$C$248, ROWS('3. INFY'!C101:$C$248))</f>
        <v>3.5418926247288506E-2</v>
      </c>
      <c r="E101" cm="1">
        <f t="array" ref="E101">INDEX('4. SBI'!$C$3:$C$248, ROWS('4. SBI'!C101:$C$248))</f>
        <v>-1.4771672153287752E-2</v>
      </c>
      <c r="F101" cm="1">
        <f t="array" ref="F101">INDEX('5. ICBK'!$C$3:$C$248, ROWS('5. ICBK'!C101:$C$248))</f>
        <v>6.9198831308626783E-3</v>
      </c>
      <c r="G101" cm="1">
        <f t="array" ref="G101">INDEX('6.ITC'!$C$3:$C$248, ROWS('6.ITC'!C101:$C$248))</f>
        <v>3.1746031746026932E-4</v>
      </c>
      <c r="H101" cm="1">
        <f t="array" ref="H101">INDEX('7. YESB'!$C$3:$C$248, ROWS('7. YESB'!C101:$C$248))</f>
        <v>-1.1428571428571389E-2</v>
      </c>
      <c r="I101" cm="1">
        <f t="array" ref="I101">INDEX('8. ZOMT'!$C$3:$C$248, ROWS('8. ZOMT'!C101:$C$248))</f>
        <v>-1.8424396442185551E-2</v>
      </c>
      <c r="J101" cm="1">
        <f t="array" ref="J101">INDEX('9. RYMD'!$C$3:$C$248, ROWS('9. RYMD'!C101:$C$248))</f>
        <v>-1.2774863417683673E-2</v>
      </c>
      <c r="K101" cm="1">
        <f t="array" ref="K101">INDEX('10. VODA'!$C$3:$C$248, ROWS('10. VODA'!C101:$C$248))</f>
        <v>6.5359477124183937E-3</v>
      </c>
    </row>
    <row r="102" spans="1:11" x14ac:dyDescent="0.35">
      <c r="A102" t="str" cm="1">
        <f t="array" ref="A102">INDEX('1. TVEL'!$A$3:$A$248, ROWS('1. TVEL'!A102:$A$248))</f>
        <v>07/19/2023</v>
      </c>
      <c r="B102" cm="1">
        <f t="array" ref="B102">INDEX('1. TVEL'!$C$3:$C$248, ROWS('1. TVEL'!C102:$C$248))</f>
        <v>-3.8226299694198298E-4</v>
      </c>
      <c r="C102" cm="1">
        <f t="array" ref="C102">INDEX('2. ADAN'!$C$3:$C$248, ROWS('2. ADAN'!C102:$C$248))</f>
        <v>-3.459503459503552E-3</v>
      </c>
      <c r="D102" cm="1">
        <f t="array" ref="D102">INDEX('3. INFY'!$C$3:$C$248, ROWS('3. INFY'!C102:$C$248))</f>
        <v>-1.6949727109393539E-4</v>
      </c>
      <c r="E102" cm="1">
        <f t="array" ref="E102">INDEX('4. SBI'!$C$3:$C$248, ROWS('4. SBI'!C102:$C$248))</f>
        <v>1.5130102252888888E-2</v>
      </c>
      <c r="F102" cm="1">
        <f t="array" ref="F102">INDEX('5. ICBK'!$C$3:$C$248, ROWS('5. ICBK'!C102:$C$248))</f>
        <v>-2.0545482562021673E-3</v>
      </c>
      <c r="G102" cm="1">
        <f t="array" ref="G102">INDEX('6.ITC'!$C$3:$C$248, ROWS('6.ITC'!C102:$C$248))</f>
        <v>1.3260937663151347E-2</v>
      </c>
      <c r="H102" cm="1">
        <f t="array" ref="H102">INDEX('7. YESB'!$C$3:$C$248, ROWS('7. YESB'!C102:$C$248))</f>
        <v>-2.8653295128940235E-3</v>
      </c>
      <c r="I102" cm="1">
        <f t="array" ref="I102">INDEX('8. ZOMT'!$C$3:$C$248, ROWS('8. ZOMT'!C102:$C$248))</f>
        <v>-1.3522215067611037E-2</v>
      </c>
      <c r="J102" cm="1">
        <f t="array" ref="J102">INDEX('9. RYMD'!$C$3:$C$248, ROWS('9. RYMD'!C102:$C$248))</f>
        <v>-1.1428882418568717E-3</v>
      </c>
      <c r="K102" cm="1">
        <f t="array" ref="K102">INDEX('10. VODA'!$C$3:$C$248, ROWS('10. VODA'!C102:$C$248))</f>
        <v>6.4935064935064705E-3</v>
      </c>
    </row>
    <row r="103" spans="1:11" x14ac:dyDescent="0.35">
      <c r="A103" t="str" cm="1">
        <f t="array" ref="A103">INDEX('1. TVEL'!$A$3:$A$248, ROWS('1. TVEL'!A103:$A$248))</f>
        <v>07/20/2023</v>
      </c>
      <c r="B103" cm="1">
        <f t="array" ref="B103">INDEX('1. TVEL'!$C$3:$C$248, ROWS('1. TVEL'!C103:$C$248))</f>
        <v>4.9448459490301641E-3</v>
      </c>
      <c r="C103" cm="1">
        <f t="array" ref="C103">INDEX('2. ADAN'!$C$3:$C$248, ROWS('2. ADAN'!C103:$C$248))</f>
        <v>-6.3485562154412568E-3</v>
      </c>
      <c r="D103" cm="1">
        <f t="array" ref="D103">INDEX('3. INFY'!$C$3:$C$248, ROWS('3. INFY'!C103:$C$248))</f>
        <v>-1.7557778544325661E-2</v>
      </c>
      <c r="E103" cm="1">
        <f t="array" ref="E103">INDEX('4. SBI'!$C$3:$C$248, ROWS('4. SBI'!C103:$C$248))</f>
        <v>1.409720514711894E-2</v>
      </c>
      <c r="F103" cm="1">
        <f t="array" ref="F103">INDEX('5. ICBK'!$C$3:$C$248, ROWS('5. ICBK'!C103:$C$248))</f>
        <v>2.22478907191643E-2</v>
      </c>
      <c r="G103" cm="1">
        <f t="array" ref="G103">INDEX('6.ITC'!$C$3:$C$248, ROWS('6.ITC'!C103:$C$248))</f>
        <v>2.7024281215076613E-2</v>
      </c>
      <c r="H103" cm="1">
        <f t="array" ref="H103">INDEX('7. YESB'!$C$3:$C$248, ROWS('7. YESB'!C103:$C$248))</f>
        <v>1.4124293785310734E-2</v>
      </c>
      <c r="I103" cm="1">
        <f t="array" ref="I103">INDEX('8. ZOMT'!$C$3:$C$248, ROWS('8. ZOMT'!C103:$C$248))</f>
        <v>-6.4432989690736307E-4</v>
      </c>
      <c r="J103" cm="1">
        <f t="array" ref="J103">INDEX('9. RYMD'!$C$3:$C$248, ROWS('9. RYMD'!C103:$C$248))</f>
        <v>-7.0702364966704623E-3</v>
      </c>
      <c r="K103" cm="1">
        <f t="array" ref="K103">INDEX('10. VODA'!$C$3:$C$248, ROWS('10. VODA'!C103:$C$248))</f>
        <v>-1.9867549668874218E-2</v>
      </c>
    </row>
    <row r="104" spans="1:11" x14ac:dyDescent="0.35">
      <c r="A104" t="str" cm="1">
        <f t="array" ref="A104">INDEX('1. TVEL'!$A$3:$A$248, ROWS('1. TVEL'!A104:$A$248))</f>
        <v>07/21/2023</v>
      </c>
      <c r="B104" cm="1">
        <f t="array" ref="B104">INDEX('1. TVEL'!$C$3:$C$248, ROWS('1. TVEL'!C104:$C$248))</f>
        <v>-7.408353557287097E-3</v>
      </c>
      <c r="C104" cm="1">
        <f t="array" ref="C104">INDEX('2. ADAN'!$C$3:$C$248, ROWS('2. ADAN'!C104:$C$248))</f>
        <v>-9.9276111685625886E-3</v>
      </c>
      <c r="D104" cm="1">
        <f t="array" ref="D104">INDEX('3. INFY'!$C$3:$C$248, ROWS('3. INFY'!C104:$C$248))</f>
        <v>-8.8540102132772677E-2</v>
      </c>
      <c r="E104" cm="1">
        <f t="array" ref="E104">INDEX('4. SBI'!$C$3:$C$248, ROWS('4. SBI'!C104:$C$248))</f>
        <v>8.2100471468055086E-3</v>
      </c>
      <c r="F104" cm="1">
        <f t="array" ref="F104">INDEX('5. ICBK'!$C$3:$C$248, ROWS('5. ICBK'!C104:$C$248))</f>
        <v>1.4042126379137183E-3</v>
      </c>
      <c r="G104" cm="1">
        <f t="array" ref="G104">INDEX('6.ITC'!$C$3:$C$248, ROWS('6.ITC'!C104:$C$248))</f>
        <v>-3.4662045060658347E-3</v>
      </c>
      <c r="H104" cm="1">
        <f t="array" ref="H104">INDEX('7. YESB'!$C$3:$C$248, ROWS('7. YESB'!C104:$C$248))</f>
        <v>1.9390581717451602E-2</v>
      </c>
      <c r="I104" cm="1">
        <f t="array" ref="I104">INDEX('8. ZOMT'!$C$3:$C$248, ROWS('8. ZOMT'!C104:$C$248))</f>
        <v>3.3623910336239141E-2</v>
      </c>
      <c r="J104" cm="1">
        <f t="array" ref="J104">INDEX('9. RYMD'!$C$3:$C$248, ROWS('9. RYMD'!C104:$C$248))</f>
        <v>-1.3244849225301222E-2</v>
      </c>
      <c r="K104" cm="1">
        <f t="array" ref="K104">INDEX('10. VODA'!$C$3:$C$248, ROWS('10. VODA'!C104:$C$248))</f>
        <v>3.8216560509554118E-2</v>
      </c>
    </row>
    <row r="105" spans="1:11" x14ac:dyDescent="0.35">
      <c r="A105" t="str" cm="1">
        <f t="array" ref="A105">INDEX('1. TVEL'!$A$3:$A$248, ROWS('1. TVEL'!A105:$A$248))</f>
        <v>07/24/2023</v>
      </c>
      <c r="B105" cm="1">
        <f t="array" ref="B105">INDEX('1. TVEL'!$C$3:$C$248, ROWS('1. TVEL'!C105:$C$248))</f>
        <v>-2.5409299279633236E-2</v>
      </c>
      <c r="C105" cm="1">
        <f t="array" ref="C105">INDEX('2. ADAN'!$C$3:$C$248, ROWS('2. ADAN'!C105:$C$248))</f>
        <v>-1.5756302521008403E-2</v>
      </c>
      <c r="D105" cm="1">
        <f t="array" ref="D105">INDEX('3. INFY'!$C$3:$C$248, ROWS('3. INFY'!C105:$C$248))</f>
        <v>3.7408349543618137E-3</v>
      </c>
      <c r="E105" cm="1">
        <f t="array" ref="E105">INDEX('4. SBI'!$C$3:$C$248, ROWS('4. SBI'!C105:$C$248))</f>
        <v>4.1285517688010274E-3</v>
      </c>
      <c r="F105" cm="1">
        <f t="array" ref="F105">INDEX('5. ICBK'!$C$3:$C$248, ROWS('5. ICBK'!C105:$C$248))</f>
        <v>-5.0403225806451612E-3</v>
      </c>
      <c r="G105" cm="1">
        <f t="array" ref="G105">INDEX('6.ITC'!$C$3:$C$248, ROWS('6.ITC'!C105:$C$248))</f>
        <v>-4.0521905166012444E-2</v>
      </c>
      <c r="H105" cm="1">
        <f t="array" ref="H105">INDEX('7. YESB'!$C$3:$C$248, ROWS('7. YESB'!C105:$C$248))</f>
        <v>-3.7356321839080588E-2</v>
      </c>
      <c r="I105" cm="1">
        <f t="array" ref="I105">INDEX('8. ZOMT'!$C$3:$C$248, ROWS('8. ZOMT'!C105:$C$248))</f>
        <v>1.2300123001230012E-2</v>
      </c>
      <c r="J105" cm="1">
        <f t="array" ref="J105">INDEX('9. RYMD'!$C$3:$C$248, ROWS('9. RYMD'!C105:$C$248))</f>
        <v>-9.6156541728575542E-3</v>
      </c>
      <c r="K105" cm="1">
        <f t="array" ref="K105">INDEX('10. VODA'!$C$3:$C$248, ROWS('10. VODA'!C105:$C$248))</f>
        <v>6.3291139240507222E-3</v>
      </c>
    </row>
    <row r="106" spans="1:11" x14ac:dyDescent="0.35">
      <c r="A106" t="str" cm="1">
        <f t="array" ref="A106">INDEX('1. TVEL'!$A$3:$A$248, ROWS('1. TVEL'!A106:$A$248))</f>
        <v>07/25/2023</v>
      </c>
      <c r="B106" cm="1">
        <f t="array" ref="B106">INDEX('1. TVEL'!$C$3:$C$248, ROWS('1. TVEL'!C106:$C$248))</f>
        <v>-6.4592670709200861E-3</v>
      </c>
      <c r="C106" cm="1">
        <f t="array" ref="C106">INDEX('2. ADAN'!$C$3:$C$248, ROWS('2. ADAN'!C106:$C$248))</f>
        <v>8.5143186623101982E-2</v>
      </c>
      <c r="D106" cm="1">
        <f t="array" ref="D106">INDEX('3. INFY'!$C$3:$C$248, ROWS('3. INFY'!C106:$C$248))</f>
        <v>-1.4985763524651581E-3</v>
      </c>
      <c r="E106" cm="1">
        <f t="array" ref="E106">INDEX('4. SBI'!$C$3:$C$248, ROWS('4. SBI'!C106:$C$248))</f>
        <v>-1.3205380577427747E-2</v>
      </c>
      <c r="F106" cm="1">
        <f t="array" ref="F106">INDEX('5. ICBK'!$C$3:$C$248, ROWS('5. ICBK'!C106:$C$248))</f>
        <v>2.7143862471097268E-3</v>
      </c>
      <c r="G106" cm="1">
        <f t="array" ref="G106">INDEX('6.ITC'!$C$3:$C$248, ROWS('6.ITC'!C106:$C$248))</f>
        <v>-1.9576032879082869E-2</v>
      </c>
      <c r="H106" cm="1">
        <f t="array" ref="H106">INDEX('7. YESB'!$C$3:$C$248, ROWS('7. YESB'!C106:$C$248))</f>
        <v>-2.0527859237536531E-2</v>
      </c>
      <c r="I106" cm="1">
        <f t="array" ref="I106">INDEX('8. ZOMT'!$C$3:$C$248, ROWS('8. ZOMT'!C106:$C$248))</f>
        <v>1.6333938294010992E-2</v>
      </c>
      <c r="J106" cm="1">
        <f t="array" ref="J106">INDEX('9. RYMD'!$C$3:$C$248, ROWS('9. RYMD'!C106:$C$248))</f>
        <v>-1.3351893412118974E-2</v>
      </c>
      <c r="K106" cm="1">
        <f t="array" ref="K106">INDEX('10. VODA'!$C$3:$C$248, ROWS('10. VODA'!C106:$C$248))</f>
        <v>0</v>
      </c>
    </row>
    <row r="107" spans="1:11" x14ac:dyDescent="0.35">
      <c r="A107" t="str" cm="1">
        <f t="array" ref="A107">INDEX('1. TVEL'!$A$3:$A$248, ROWS('1. TVEL'!A107:$A$248))</f>
        <v>07/26/2023</v>
      </c>
      <c r="B107" cm="1">
        <f t="array" ref="B107">INDEX('1. TVEL'!$C$3:$C$248, ROWS('1. TVEL'!C107:$C$248))</f>
        <v>1.0693792383933141E-2</v>
      </c>
      <c r="C107" cm="1">
        <f t="array" ref="C107">INDEX('2. ADAN'!$C$3:$C$248, ROWS('2. ADAN'!C107:$C$248))</f>
        <v>-1.8199608610567426E-2</v>
      </c>
      <c r="D107" cm="1">
        <f t="array" ref="D107">INDEX('3. INFY'!$C$3:$C$248, ROWS('3. INFY'!C107:$C$248))</f>
        <v>1.0564554991288876E-2</v>
      </c>
      <c r="E107" cm="1">
        <f t="array" ref="E107">INDEX('4. SBI'!$C$3:$C$248, ROWS('4. SBI'!C107:$C$248))</f>
        <v>9.0221897098267979E-3</v>
      </c>
      <c r="F107" cm="1">
        <f t="array" ref="F107">INDEX('5. ICBK'!$C$3:$C$248, ROWS('5. ICBK'!C107:$C$248))</f>
        <v>1.7562346329469617E-3</v>
      </c>
      <c r="G107" cm="1">
        <f t="array" ref="G107">INDEX('6.ITC'!$C$3:$C$248, ROWS('6.ITC'!C107:$C$248))</f>
        <v>2.1069348861831632E-2</v>
      </c>
      <c r="H107" cm="1">
        <f t="array" ref="H107">INDEX('7. YESB'!$C$3:$C$248, ROWS('7. YESB'!C107:$C$248))</f>
        <v>-2.9411764705882769E-3</v>
      </c>
      <c r="I107" cm="1">
        <f t="array" ref="I107">INDEX('8. ZOMT'!$C$3:$C$248, ROWS('8. ZOMT'!C107:$C$248))</f>
        <v>8.3983203359326783E-3</v>
      </c>
      <c r="J107" cm="1">
        <f t="array" ref="J107">INDEX('9. RYMD'!$C$3:$C$248, ROWS('9. RYMD'!C107:$C$248))</f>
        <v>2.3550624133148429E-2</v>
      </c>
      <c r="K107" cm="1">
        <f t="array" ref="K107">INDEX('10. VODA'!$C$3:$C$248, ROWS('10. VODA'!C107:$C$248))</f>
        <v>9.71428571428571E-2</v>
      </c>
    </row>
    <row r="108" spans="1:11" x14ac:dyDescent="0.35">
      <c r="A108" t="str" cm="1">
        <f t="array" ref="A108">INDEX('1. TVEL'!$A$3:$A$248, ROWS('1. TVEL'!A108:$A$248))</f>
        <v>07/27/2023</v>
      </c>
      <c r="B108" cm="1">
        <f t="array" ref="B108">INDEX('1. TVEL'!$C$3:$C$248, ROWS('1. TVEL'!C108:$C$248))</f>
        <v>-2.0909566126501686E-3</v>
      </c>
      <c r="C108" cm="1">
        <f t="array" ref="C108">INDEX('2. ADAN'!$C$3:$C$248, ROWS('2. ADAN'!C108:$C$248))</f>
        <v>-9.881422924901186E-3</v>
      </c>
      <c r="D108" cm="1">
        <f t="array" ref="D108">INDEX('3. INFY'!$C$3:$C$248, ROWS('3. INFY'!C108:$C$248))</f>
        <v>3.1777703876142197E-3</v>
      </c>
      <c r="E108" cm="1">
        <f t="array" ref="E108">INDEX('4. SBI'!$C$3:$C$248, ROWS('4. SBI'!C108:$C$248))</f>
        <v>2.2706998621360433E-3</v>
      </c>
      <c r="F108" cm="1">
        <f t="array" ref="F108">INDEX('5. ICBK'!$C$3:$C$248, ROWS('5. ICBK'!C108:$C$248))</f>
        <v>-6.2610451906084785E-3</v>
      </c>
      <c r="G108" cm="1">
        <f t="array" ref="G108">INDEX('6.ITC'!$C$3:$C$248, ROWS('6.ITC'!C108:$C$248))</f>
        <v>-1.5482206214385525E-2</v>
      </c>
      <c r="H108" cm="1">
        <f t="array" ref="H108">INDEX('7. YESB'!$C$3:$C$248, ROWS('7. YESB'!C108:$C$248))</f>
        <v>-2.9498525073746733E-3</v>
      </c>
      <c r="I108" cm="1">
        <f t="array" ref="I108">INDEX('8. ZOMT'!$C$3:$C$248, ROWS('8. ZOMT'!C108:$C$248))</f>
        <v>1.883460859329027E-2</v>
      </c>
      <c r="J108" cm="1">
        <f t="array" ref="J108">INDEX('9. RYMD'!$C$3:$C$248, ROWS('9. RYMD'!C108:$C$248))</f>
        <v>6.009646721418329E-2</v>
      </c>
      <c r="K108" cm="1">
        <f t="array" ref="K108">INDEX('10. VODA'!$C$3:$C$248, ROWS('10. VODA'!C108:$C$248))</f>
        <v>-2.9411764705882353E-2</v>
      </c>
    </row>
    <row r="109" spans="1:11" x14ac:dyDescent="0.35">
      <c r="A109" t="str" cm="1">
        <f t="array" ref="A109">INDEX('1. TVEL'!$A$3:$A$248, ROWS('1. TVEL'!A109:$A$248))</f>
        <v>07/28/2023</v>
      </c>
      <c r="B109" cm="1">
        <f t="array" ref="B109">INDEX('1. TVEL'!$C$3:$C$248, ROWS('1. TVEL'!C109:$C$248))</f>
        <v>-4.4631136781308626E-3</v>
      </c>
      <c r="C109" cm="1">
        <f t="array" ref="C109">INDEX('2. ADAN'!$C$3:$C$248, ROWS('2. ADAN'!C109:$C$248))</f>
        <v>2.1465867337072175E-2</v>
      </c>
      <c r="D109" cm="1">
        <f t="array" ref="D109">INDEX('3. INFY'!$C$3:$C$248, ROWS('3. INFY'!C109:$C$248))</f>
        <v>-9.4367773218948826E-3</v>
      </c>
      <c r="E109" cm="1">
        <f t="array" ref="E109">INDEX('4. SBI'!$C$3:$C$248, ROWS('4. SBI'!C109:$C$248))</f>
        <v>-8.1162243324405491E-4</v>
      </c>
      <c r="F109" cm="1">
        <f t="array" ref="F109">INDEX('5. ICBK'!$C$3:$C$248, ROWS('5. ICBK'!C109:$C$248))</f>
        <v>5.9726962457338339E-3</v>
      </c>
      <c r="G109" cm="1">
        <f t="array" ref="G109">INDEX('6.ITC'!$C$3:$C$248, ROWS('6.ITC'!C109:$C$248))</f>
        <v>7.2579784395345875E-3</v>
      </c>
      <c r="H109" cm="1">
        <f t="array" ref="H109">INDEX('7. YESB'!$C$3:$C$248, ROWS('7. YESB'!C109:$C$248))</f>
        <v>0</v>
      </c>
      <c r="I109" cm="1">
        <f t="array" ref="I109">INDEX('8. ZOMT'!$C$3:$C$248, ROWS('8. ZOMT'!C109:$C$248))</f>
        <v>2.1313364055299475E-2</v>
      </c>
      <c r="J109" cm="1">
        <f t="array" ref="J109">INDEX('9. RYMD'!$C$3:$C$248, ROWS('9. RYMD'!C109:$C$248))</f>
        <v>-9.1031071588307793E-3</v>
      </c>
      <c r="K109" cm="1">
        <f t="array" ref="K109">INDEX('10. VODA'!$C$3:$C$248, ROWS('10. VODA'!C109:$C$248))</f>
        <v>-1.796407185628747E-2</v>
      </c>
    </row>
    <row r="110" spans="1:11" x14ac:dyDescent="0.35">
      <c r="A110" t="str" cm="1">
        <f t="array" ref="A110">INDEX('1. TVEL'!$A$3:$A$248, ROWS('1. TVEL'!A110:$A$248))</f>
        <v>07/31/2023</v>
      </c>
      <c r="B110" cm="1">
        <f t="array" ref="B110">INDEX('1. TVEL'!$C$3:$C$248, ROWS('1. TVEL'!C110:$C$248))</f>
        <v>4.0528173617466632E-3</v>
      </c>
      <c r="C110" cm="1">
        <f t="array" ref="C110">INDEX('2. ADAN'!$C$3:$C$248, ROWS('2. ADAN'!C110:$C$248))</f>
        <v>5.3969996341017193E-2</v>
      </c>
      <c r="D110" cm="1">
        <f t="array" ref="D110">INDEX('3. INFY'!$C$3:$C$248, ROWS('3. INFY'!C110:$C$248))</f>
        <v>1.1211920041307107E-2</v>
      </c>
      <c r="E110" cm="1">
        <f t="array" ref="E110">INDEX('4. SBI'!$C$3:$C$248, ROWS('4. SBI'!C110:$C$248))</f>
        <v>6.6913898742342638E-3</v>
      </c>
      <c r="F110" cm="1">
        <f t="array" ref="F110">INDEX('5. ICBK'!$C$3:$C$248, ROWS('5. ICBK'!C110:$C$248))</f>
        <v>2.1035760793347781E-3</v>
      </c>
      <c r="G110" cm="1">
        <f t="array" ref="G110">INDEX('6.ITC'!$C$3:$C$248, ROWS('6.ITC'!C110:$C$248))</f>
        <v>-5.9050891131629804E-3</v>
      </c>
      <c r="H110" cm="1">
        <f t="array" ref="H110">INDEX('7. YESB'!$C$3:$C$248, ROWS('7. YESB'!C110:$C$248))</f>
        <v>0</v>
      </c>
      <c r="I110" cm="1">
        <f t="array" ref="I110">INDEX('8. ZOMT'!$C$3:$C$248, ROWS('8. ZOMT'!C110:$C$248))</f>
        <v>-3.2104637336504198E-2</v>
      </c>
      <c r="J110" cm="1">
        <f t="array" ref="J110">INDEX('9. RYMD'!$C$3:$C$248, ROWS('9. RYMD'!C110:$C$248))</f>
        <v>-3.2730632176323324E-3</v>
      </c>
      <c r="K110" cm="1">
        <f t="array" ref="K110">INDEX('10. VODA'!$C$3:$C$248, ROWS('10. VODA'!C110:$C$248))</f>
        <v>-6.0240963855420398E-3</v>
      </c>
    </row>
    <row r="111" spans="1:11" x14ac:dyDescent="0.35">
      <c r="A111" t="str" cm="1">
        <f t="array" ref="A111">INDEX('1. TVEL'!$A$3:$A$248, ROWS('1. TVEL'!A111:$A$248))</f>
        <v>08/01/2023</v>
      </c>
      <c r="B111" cm="1">
        <f t="array" ref="B111">INDEX('1. TVEL'!$C$3:$C$248, ROWS('1. TVEL'!C111:$C$248))</f>
        <v>-1.0569427929713304E-2</v>
      </c>
      <c r="C111" cm="1">
        <f t="array" ref="C111">INDEX('2. ADAN'!$C$3:$C$248, ROWS('2. ADAN'!C111:$C$248))</f>
        <v>-3.6603221083463666E-4</v>
      </c>
      <c r="D111" cm="1">
        <f t="array" ref="D111">INDEX('3. INFY'!$C$3:$C$248, ROWS('3. INFY'!C111:$C$248))</f>
        <v>6.9586873718136535E-3</v>
      </c>
      <c r="E111" cm="1">
        <f t="array" ref="E111">INDEX('4. SBI'!$C$3:$C$248, ROWS('4. SBI'!C111:$C$248))</f>
        <v>-1.3647135735883014E-2</v>
      </c>
      <c r="F111" cm="1">
        <f t="array" ref="F111">INDEX('5. ICBK'!$C$3:$C$248, ROWS('5. ICBK'!C111:$C$248))</f>
        <v>-3.7705494947463678E-3</v>
      </c>
      <c r="G111" cm="1">
        <f t="array" ref="G111">INDEX('6.ITC'!$C$3:$C$248, ROWS('6.ITC'!C111:$C$248))</f>
        <v>-1.936316695352791E-3</v>
      </c>
      <c r="H111" cm="1">
        <f t="array" ref="H111">INDEX('7. YESB'!$C$3:$C$248, ROWS('7. YESB'!C111:$C$248))</f>
        <v>8.7719298245615279E-3</v>
      </c>
      <c r="I111" cm="1">
        <f t="array" ref="I111">INDEX('8. ZOMT'!$C$3:$C$248, ROWS('8. ZOMT'!C111:$C$248))</f>
        <v>7.669616519174108E-3</v>
      </c>
      <c r="J111" cm="1">
        <f t="array" ref="J111">INDEX('9. RYMD'!$C$3:$C$248, ROWS('9. RYMD'!C111:$C$248))</f>
        <v>-5.120449962856888E-3</v>
      </c>
      <c r="K111" cm="1">
        <f t="array" ref="K111">INDEX('10. VODA'!$C$3:$C$248, ROWS('10. VODA'!C111:$C$248))</f>
        <v>-6.0606060606061465E-3</v>
      </c>
    </row>
    <row r="112" spans="1:11" x14ac:dyDescent="0.35">
      <c r="A112" t="str" cm="1">
        <f t="array" ref="A112">INDEX('1. TVEL'!$A$3:$A$248, ROWS('1. TVEL'!A112:$A$248))</f>
        <v>08/02/2023</v>
      </c>
      <c r="B112" cm="1">
        <f t="array" ref="B112">INDEX('1. TVEL'!$C$3:$C$248, ROWS('1. TVEL'!C112:$C$248))</f>
        <v>-1.2169029152179758E-2</v>
      </c>
      <c r="C112" cm="1">
        <f t="array" ref="C112">INDEX('2. ADAN'!$C$3:$C$248, ROWS('2. ADAN'!C112:$C$248))</f>
        <v>-2.054538662682107E-2</v>
      </c>
      <c r="D112" cm="1">
        <f t="array" ref="D112">INDEX('3. INFY'!$C$3:$C$248, ROWS('3. INFY'!C112:$C$248))</f>
        <v>-6.1539595386373861E-3</v>
      </c>
      <c r="E112" cm="1">
        <f t="array" ref="E112">INDEX('4. SBI'!$C$3:$C$248, ROWS('4. SBI'!C112:$C$248))</f>
        <v>-2.2391177207786744E-2</v>
      </c>
      <c r="F112" cm="1">
        <f t="array" ref="F112">INDEX('5. ICBK'!$C$3:$C$248, ROWS('5. ICBK'!C112:$C$248))</f>
        <v>-7.7004914129387599E-3</v>
      </c>
      <c r="G112" cm="1">
        <f t="array" ref="G112">INDEX('6.ITC'!$C$3:$C$248, ROWS('6.ITC'!C112:$C$248))</f>
        <v>-1.0215170615083652E-2</v>
      </c>
      <c r="H112" cm="1">
        <f t="array" ref="H112">INDEX('7. YESB'!$C$3:$C$248, ROWS('7. YESB'!C112:$C$248))</f>
        <v>-5.8823529411765538E-3</v>
      </c>
      <c r="I112" cm="1">
        <f t="array" ref="I112">INDEX('8. ZOMT'!$C$3:$C$248, ROWS('8. ZOMT'!C112:$C$248))</f>
        <v>3.5273368606701608E-3</v>
      </c>
      <c r="J112" cm="1">
        <f t="array" ref="J112">INDEX('9. RYMD'!$C$3:$C$248, ROWS('9. RYMD'!C112:$C$248))</f>
        <v>-1.4534883720930234E-2</v>
      </c>
      <c r="K112" cm="1">
        <f t="array" ref="K112">INDEX('10. VODA'!$C$3:$C$248, ROWS('10. VODA'!C112:$C$248))</f>
        <v>-4.4303797468354382E-2</v>
      </c>
    </row>
    <row r="113" spans="1:11" x14ac:dyDescent="0.35">
      <c r="A113" t="str" cm="1">
        <f t="array" ref="A113">INDEX('1. TVEL'!$A$3:$A$248, ROWS('1. TVEL'!A113:$A$248))</f>
        <v>08/03/2023</v>
      </c>
      <c r="B113" cm="1">
        <f t="array" ref="B113">INDEX('1. TVEL'!$C$3:$C$248, ROWS('1. TVEL'!C113:$C$248))</f>
        <v>-1.8756698821007199E-3</v>
      </c>
      <c r="C113" cm="1">
        <f t="array" ref="C113">INDEX('2. ADAN'!$C$3:$C$248, ROWS('2. ADAN'!C113:$C$248))</f>
        <v>2.6014189557940815E-2</v>
      </c>
      <c r="D113" cm="1">
        <f t="array" ref="D113">INDEX('3. INFY'!$C$3:$C$248, ROWS('3. INFY'!C113:$C$248))</f>
        <v>5.4606758044418715E-3</v>
      </c>
      <c r="E113" cm="1">
        <f t="array" ref="E113">INDEX('4. SBI'!$C$3:$C$248, ROWS('4. SBI'!C113:$C$248))</f>
        <v>-1.3463166807790085E-2</v>
      </c>
      <c r="F113" cm="1">
        <f t="array" ref="F113">INDEX('5. ICBK'!$C$3:$C$248, ROWS('5. ICBK'!C113:$C$248))</f>
        <v>-2.2746113989637353E-2</v>
      </c>
      <c r="G113" cm="1">
        <f t="array" ref="G113">INDEX('6.ITC'!$C$3:$C$248, ROWS('6.ITC'!C113:$C$248))</f>
        <v>-8.8806051967986206E-3</v>
      </c>
      <c r="H113" cm="1">
        <f t="array" ref="H113">INDEX('7. YESB'!$C$3:$C$248, ROWS('7. YESB'!C113:$C$248))</f>
        <v>0</v>
      </c>
      <c r="I113" cm="1">
        <f t="array" ref="I113">INDEX('8. ZOMT'!$C$3:$C$248, ROWS('8. ZOMT'!C113:$C$248))</f>
        <v>1.7331022530329289E-2</v>
      </c>
      <c r="J113" cm="1">
        <f t="array" ref="J113">INDEX('9. RYMD'!$C$3:$C$248, ROWS('9. RYMD'!C113:$C$248))</f>
        <v>1.6466352517604775E-2</v>
      </c>
      <c r="K113" cm="1">
        <f t="array" ref="K113">INDEX('10. VODA'!$C$3:$C$248, ROWS('10. VODA'!C113:$C$248))</f>
        <v>-6.3694267515924472E-3</v>
      </c>
    </row>
    <row r="114" spans="1:11" x14ac:dyDescent="0.35">
      <c r="A114" t="str" cm="1">
        <f t="array" ref="A114">INDEX('1. TVEL'!$A$3:$A$248, ROWS('1. TVEL'!A114:$A$248))</f>
        <v>08/04/2023</v>
      </c>
      <c r="B114" cm="1">
        <f t="array" ref="B114">INDEX('1. TVEL'!$C$3:$C$248, ROWS('1. TVEL'!C114:$C$248))</f>
        <v>2.7745212973817986E-2</v>
      </c>
      <c r="C114" cm="1">
        <f t="array" ref="C114">INDEX('2. ADAN'!$C$3:$C$248, ROWS('2. ADAN'!C114:$C$248))</f>
        <v>1.3105924596050188E-2</v>
      </c>
      <c r="D114" cm="1">
        <f t="array" ref="D114">INDEX('3. INFY'!$C$3:$C$248, ROWS('3. INFY'!C114:$C$248))</f>
        <v>1.0193347117930827E-2</v>
      </c>
      <c r="E114" cm="1">
        <f t="array" ref="E114">INDEX('4. SBI'!$C$3:$C$248, ROWS('4. SBI'!C114:$C$248))</f>
        <v>-3.0001744287458654E-2</v>
      </c>
      <c r="F114" cm="1">
        <f t="array" ref="F114">INDEX('5. ICBK'!$C$3:$C$248, ROWS('5. ICBK'!C114:$C$248))</f>
        <v>5.6671818650180323E-3</v>
      </c>
      <c r="G114" cm="1">
        <f t="array" ref="G114">INDEX('6.ITC'!$C$3:$C$248, ROWS('6.ITC'!C114:$C$248))</f>
        <v>-2.4178481151775422E-3</v>
      </c>
      <c r="H114" cm="1">
        <f t="array" ref="H114">INDEX('7. YESB'!$C$3:$C$248, ROWS('7. YESB'!C114:$C$248))</f>
        <v>-2.9498525073746733E-3</v>
      </c>
      <c r="I114" cm="1">
        <f t="array" ref="I114">INDEX('8. ZOMT'!$C$3:$C$248, ROWS('8. ZOMT'!C114:$C$248))</f>
        <v>9.2767295597484367E-2</v>
      </c>
      <c r="J114" cm="1">
        <f t="array" ref="J114">INDEX('9. RYMD'!$C$3:$C$248, ROWS('9. RYMD'!C114:$C$248))</f>
        <v>9.8039215686274751E-3</v>
      </c>
      <c r="K114" cm="1">
        <f t="array" ref="K114">INDEX('10. VODA'!$C$3:$C$248, ROWS('10. VODA'!C114:$C$248))</f>
        <v>4.8484848484848526E-2</v>
      </c>
    </row>
    <row r="115" spans="1:11" x14ac:dyDescent="0.35">
      <c r="A115" t="str" cm="1">
        <f t="array" ref="A115">INDEX('1. TVEL'!$A$3:$A$248, ROWS('1. TVEL'!A115:$A$248))</f>
        <v>08/07/2023</v>
      </c>
      <c r="B115" cm="1">
        <f t="array" ref="B115">INDEX('1. TVEL'!$C$3:$C$248, ROWS('1. TVEL'!C115:$C$248))</f>
        <v>-4.3354172329437474E-2</v>
      </c>
      <c r="C115" cm="1">
        <f t="array" ref="C115">INDEX('2. ADAN'!$C$3:$C$248, ROWS('2. ADAN'!C115:$C$248))</f>
        <v>-1.9026710574460259E-2</v>
      </c>
      <c r="D115" cm="1">
        <f t="array" ref="D115">INDEX('3. INFY'!$C$3:$C$248, ROWS('3. INFY'!C115:$C$248))</f>
        <v>1.0516870064608823E-2</v>
      </c>
      <c r="E115" cm="1">
        <f t="array" ref="E115">INDEX('4. SBI'!$C$3:$C$248, ROWS('4. SBI'!C115:$C$248))</f>
        <v>-9.5087163232963155E-3</v>
      </c>
      <c r="F115" cm="1">
        <f t="array" ref="F115">INDEX('5. ICBK'!$C$3:$C$248, ROWS('5. ICBK'!C115:$C$248))</f>
        <v>5.2785322605442293E-3</v>
      </c>
      <c r="G115" cm="1">
        <f t="array" ref="G115">INDEX('6.ITC'!$C$3:$C$248, ROWS('6.ITC'!C115:$C$248))</f>
        <v>-1.0991426687186496E-4</v>
      </c>
      <c r="H115" cm="1">
        <f t="array" ref="H115">INDEX('7. YESB'!$C$3:$C$248, ROWS('7. YESB'!C115:$C$248))</f>
        <v>-2.9585798816568472E-3</v>
      </c>
      <c r="I115" cm="1">
        <f t="array" ref="I115">INDEX('8. ZOMT'!$C$3:$C$248, ROWS('8. ZOMT'!C115:$C$248))</f>
        <v>2.2540983606557263E-2</v>
      </c>
      <c r="J115" cm="1">
        <f t="array" ref="J115">INDEX('9. RYMD'!$C$3:$C$248, ROWS('9. RYMD'!C115:$C$248))</f>
        <v>2.1168501270110076E-2</v>
      </c>
      <c r="K115" cm="1">
        <f t="array" ref="K115">INDEX('10. VODA'!$C$3:$C$248, ROWS('10. VODA'!C115:$C$248))</f>
        <v>1.1976047904191574E-2</v>
      </c>
    </row>
    <row r="116" spans="1:11" x14ac:dyDescent="0.35">
      <c r="A116" t="str" cm="1">
        <f t="array" ref="A116">INDEX('1. TVEL'!$A$3:$A$248, ROWS('1. TVEL'!A116:$A$248))</f>
        <v>08/08/2023</v>
      </c>
      <c r="B116" cm="1">
        <f t="array" ref="B116">INDEX('1. TVEL'!$C$3:$C$248, ROWS('1. TVEL'!C116:$C$248))</f>
        <v>-1.6719635207958973E-2</v>
      </c>
      <c r="C116" cm="1">
        <f t="array" ref="C116">INDEX('2. ADAN'!$C$3:$C$248, ROWS('2. ADAN'!C116:$C$248))</f>
        <v>2.4799286351471859E-2</v>
      </c>
      <c r="D116" cm="1">
        <f t="array" ref="D116">INDEX('3. INFY'!$C$3:$C$248, ROWS('3. INFY'!C116:$C$248))</f>
        <v>-2.014098690835818E-3</v>
      </c>
      <c r="E116" cm="1">
        <f t="array" ref="E116">INDEX('4. SBI'!$C$3:$C$248, ROWS('4. SBI'!C116:$C$248))</f>
        <v>9.073460129122397E-3</v>
      </c>
      <c r="F116" cm="1">
        <f t="array" ref="F116">INDEX('5. ICBK'!$C$3:$C$248, ROWS('5. ICBK'!C116:$C$248))</f>
        <v>4.3371772629860195E-3</v>
      </c>
      <c r="G116" cm="1">
        <f t="array" ref="G116">INDEX('6.ITC'!$C$3:$C$248, ROWS('6.ITC'!C116:$C$248))</f>
        <v>-5.6372278103237637E-3</v>
      </c>
      <c r="H116" cm="1">
        <f t="array" ref="H116">INDEX('7. YESB'!$C$3:$C$248, ROWS('7. YESB'!C116:$C$248))</f>
        <v>-2.9673590504449348E-3</v>
      </c>
      <c r="I116" cm="1">
        <f t="array" ref="I116">INDEX('8. ZOMT'!$C$3:$C$248, ROWS('8. ZOMT'!C116:$C$248))</f>
        <v>-4.4408774745853308E-2</v>
      </c>
      <c r="J116" cm="1">
        <f t="array" ref="J116">INDEX('9. RYMD'!$C$3:$C$248, ROWS('9. RYMD'!C116:$C$248))</f>
        <v>6.5511088452714292E-3</v>
      </c>
      <c r="K116" cm="1">
        <f t="array" ref="K116">INDEX('10. VODA'!$C$3:$C$248, ROWS('10. VODA'!C116:$C$248))</f>
        <v>-6.0240963855420398E-3</v>
      </c>
    </row>
    <row r="117" spans="1:11" x14ac:dyDescent="0.35">
      <c r="A117" t="str" cm="1">
        <f t="array" ref="A117">INDEX('1. TVEL'!$A$3:$A$248, ROWS('1. TVEL'!A117:$A$248))</f>
        <v>08/09/2023</v>
      </c>
      <c r="B117" cm="1">
        <f t="array" ref="B117">INDEX('1. TVEL'!$C$3:$C$248, ROWS('1. TVEL'!C117:$C$248))</f>
        <v>1.2283335608025112E-2</v>
      </c>
      <c r="C117" cm="1">
        <f t="array" ref="C117">INDEX('2. ADAN'!$C$3:$C$248, ROWS('2. ADAN'!C117:$C$248))</f>
        <v>-1.1185278729929724E-2</v>
      </c>
      <c r="D117" cm="1">
        <f t="array" ref="D117">INDEX('3. INFY'!$C$3:$C$248, ROWS('3. INFY'!C117:$C$248))</f>
        <v>3.0120481927711166E-3</v>
      </c>
      <c r="E117" cm="1">
        <f t="array" ref="E117">INDEX('4. SBI'!$C$3:$C$248, ROWS('4. SBI'!C117:$C$248))</f>
        <v>1.1328976034857992E-3</v>
      </c>
      <c r="F117" cm="1">
        <f t="array" ref="F117">INDEX('5. ICBK'!$C$3:$C$248, ROWS('5. ICBK'!C117:$C$248))</f>
        <v>-7.402076693739006E-3</v>
      </c>
      <c r="G117" cm="1">
        <f t="array" ref="G117">INDEX('6.ITC'!$C$3:$C$248, ROWS('6.ITC'!C117:$C$248))</f>
        <v>1.3735964242886634E-2</v>
      </c>
      <c r="H117" cm="1">
        <f t="array" ref="H117">INDEX('7. YESB'!$C$3:$C$248, ROWS('7. YESB'!C117:$C$248))</f>
        <v>5.8997050147491367E-3</v>
      </c>
      <c r="I117" cm="1">
        <f t="array" ref="I117">INDEX('8. ZOMT'!$C$3:$C$248, ROWS('8. ZOMT'!C117:$C$248))</f>
        <v>6.9075451647182947E-3</v>
      </c>
      <c r="J117" cm="1">
        <f t="array" ref="J117">INDEX('9. RYMD'!$C$3:$C$248, ROWS('9. RYMD'!C117:$C$248))</f>
        <v>1.171198696404906E-3</v>
      </c>
      <c r="K117" cm="1">
        <f t="array" ref="K117">INDEX('10. VODA'!$C$3:$C$248, ROWS('10. VODA'!C117:$C$248))</f>
        <v>-1.2195121951219686E-2</v>
      </c>
    </row>
    <row r="118" spans="1:11" x14ac:dyDescent="0.35">
      <c r="A118" t="str" cm="1">
        <f t="array" ref="A118">INDEX('1. TVEL'!$A$3:$A$248, ROWS('1. TVEL'!A118:$A$248))</f>
        <v>08/10/2023</v>
      </c>
      <c r="B118" cm="1">
        <f t="array" ref="B118">INDEX('1. TVEL'!$C$3:$C$248, ROWS('1. TVEL'!C118:$C$248))</f>
        <v>3.6714713081315363E-3</v>
      </c>
      <c r="C118" cm="1">
        <f t="array" ref="C118">INDEX('2. ADAN'!$C$3:$C$248, ROWS('2. ADAN'!C118:$C$248))</f>
        <v>1.6849946789641718E-2</v>
      </c>
      <c r="D118" cm="1">
        <f t="array" ref="D118">INDEX('3. INFY'!$C$3:$C$248, ROWS('3. INFY'!C118:$C$248))</f>
        <v>-3.8154200561515963E-3</v>
      </c>
      <c r="E118" cm="1">
        <f t="array" ref="E118">INDEX('4. SBI'!$C$3:$C$248, ROWS('4. SBI'!C118:$C$248))</f>
        <v>-1.7432232197336833E-4</v>
      </c>
      <c r="F118" cm="1">
        <f t="array" ref="F118">INDEX('5. ICBK'!$C$3:$C$248, ROWS('5. ICBK'!C118:$C$248))</f>
        <v>-8.9202364899906884E-3</v>
      </c>
      <c r="G118" cm="1">
        <f t="array" ref="G118">INDEX('6.ITC'!$C$3:$C$248, ROWS('6.ITC'!C118:$C$248))</f>
        <v>-1.5273934698395079E-2</v>
      </c>
      <c r="H118" cm="1">
        <f t="array" ref="H118">INDEX('7. YESB'!$C$3:$C$248, ROWS('7. YESB'!C118:$C$248))</f>
        <v>0</v>
      </c>
      <c r="I118" cm="1">
        <f t="array" ref="I118">INDEX('8. ZOMT'!$C$3:$C$248, ROWS('8. ZOMT'!C118:$C$248))</f>
        <v>1.5915119363395828E-3</v>
      </c>
      <c r="J118" cm="1">
        <f t="array" ref="J118">INDEX('9. RYMD'!$C$3:$C$248, ROWS('9. RYMD'!C118:$C$248))</f>
        <v>4.4358824871359405E-3</v>
      </c>
      <c r="K118" cm="1">
        <f t="array" ref="K118">INDEX('10. VODA'!$C$3:$C$248, ROWS('10. VODA'!C118:$C$248))</f>
        <v>-1.8633540372670631E-2</v>
      </c>
    </row>
    <row r="119" spans="1:11" x14ac:dyDescent="0.35">
      <c r="A119" t="str" cm="1">
        <f t="array" ref="A119">INDEX('1. TVEL'!$A$3:$A$248, ROWS('1. TVEL'!A119:$A$248))</f>
        <v>08/11/2023</v>
      </c>
      <c r="B119" cm="1">
        <f t="array" ref="B119">INDEX('1. TVEL'!$C$3:$C$248, ROWS('1. TVEL'!C119:$C$248))</f>
        <v>-2.6234998604521286E-2</v>
      </c>
      <c r="C119" cm="1">
        <f t="array" ref="C119">INDEX('2. ADAN'!$C$3:$C$248, ROWS('2. ADAN'!C119:$C$248))</f>
        <v>2.152030544949686E-2</v>
      </c>
      <c r="D119" cm="1">
        <f t="array" ref="D119">INDEX('3. INFY'!$C$3:$C$248, ROWS('3. INFY'!C119:$C$248))</f>
        <v>-1.2574261034369648E-2</v>
      </c>
      <c r="E119" cm="1">
        <f t="array" ref="E119">INDEX('4. SBI'!$C$3:$C$248, ROWS('4. SBI'!C119:$C$248))</f>
        <v>8.7085256466080301E-4</v>
      </c>
      <c r="F119" cm="1">
        <f t="array" ref="F119">INDEX('5. ICBK'!$C$3:$C$248, ROWS('5. ICBK'!C119:$C$248))</f>
        <v>-1.1806685207535288E-2</v>
      </c>
      <c r="G119" cm="1">
        <f t="array" ref="G119">INDEX('6.ITC'!$C$3:$C$248, ROWS('6.ITC'!C119:$C$248))</f>
        <v>-6.6852367688022283E-3</v>
      </c>
      <c r="H119" cm="1">
        <f t="array" ref="H119">INDEX('7. YESB'!$C$3:$C$248, ROWS('7. YESB'!C119:$C$248))</f>
        <v>5.8651026392962709E-3</v>
      </c>
      <c r="I119" cm="1">
        <f t="array" ref="I119">INDEX('8. ZOMT'!$C$3:$C$248, ROWS('8. ZOMT'!C119:$C$248))</f>
        <v>-8.5607276618512272E-3</v>
      </c>
      <c r="J119" cm="1">
        <f t="array" ref="J119">INDEX('9. RYMD'!$C$3:$C$248, ROWS('9. RYMD'!C119:$C$248))</f>
        <v>6.5861134331380525E-4</v>
      </c>
      <c r="K119" cm="1">
        <f t="array" ref="K119">INDEX('10. VODA'!$C$3:$C$248, ROWS('10. VODA'!C119:$C$248))</f>
        <v>6.1728395061727082E-3</v>
      </c>
    </row>
    <row r="120" spans="1:11" x14ac:dyDescent="0.35">
      <c r="A120" t="str" cm="1">
        <f t="array" ref="A120">INDEX('1. TVEL'!$A$3:$A$248, ROWS('1. TVEL'!A120:$A$248))</f>
        <v>08/14/2023</v>
      </c>
      <c r="B120" cm="1">
        <f t="array" ref="B120">INDEX('1. TVEL'!$C$3:$C$248, ROWS('1. TVEL'!C120:$C$248))</f>
        <v>-3.8550724637681194E-2</v>
      </c>
      <c r="C120" cm="1">
        <f t="array" ref="C120">INDEX('2. ADAN'!$C$3:$C$248, ROWS('2. ADAN'!C120:$C$248))</f>
        <v>-6.9905627403005939E-3</v>
      </c>
      <c r="D120" cm="1">
        <f t="array" ref="D120">INDEX('3. INFY'!$C$3:$C$248, ROWS('3. INFY'!C120:$C$248))</f>
        <v>1.5571741236410639E-2</v>
      </c>
      <c r="E120" cm="1">
        <f t="array" ref="E120">INDEX('4. SBI'!$C$3:$C$248, ROWS('4. SBI'!C120:$C$248))</f>
        <v>-2.3805278174037131E-2</v>
      </c>
      <c r="F120" cm="1">
        <f t="array" ref="F120">INDEX('5. ICBK'!$C$3:$C$248, ROWS('5. ICBK'!C120:$C$248))</f>
        <v>6.9824396852690655E-3</v>
      </c>
      <c r="G120" cm="1">
        <f t="array" ref="G120">INDEX('6.ITC'!$C$3:$C$248, ROWS('6.ITC'!C120:$C$248))</f>
        <v>1.0017809439002419E-3</v>
      </c>
      <c r="H120" cm="1">
        <f t="array" ref="H120">INDEX('7. YESB'!$C$3:$C$248, ROWS('7. YESB'!C120:$C$248))</f>
        <v>-5.8997050147493466E-3</v>
      </c>
      <c r="I120" cm="1">
        <f t="array" ref="I120">INDEX('8. ZOMT'!$C$3:$C$248, ROWS('8. ZOMT'!C120:$C$248))</f>
        <v>-7.5471698113207851E-3</v>
      </c>
      <c r="J120" cm="1">
        <f t="array" ref="J120">INDEX('9. RYMD'!$C$3:$C$248, ROWS('9. RYMD'!C120:$C$248))</f>
        <v>-2.0921692355435926E-2</v>
      </c>
      <c r="K120" cm="1">
        <f t="array" ref="K120">INDEX('10. VODA'!$C$3:$C$248, ROWS('10. VODA'!C120:$C$248))</f>
        <v>-6.2111801242234694E-3</v>
      </c>
    </row>
    <row r="121" spans="1:11" x14ac:dyDescent="0.35">
      <c r="A121" t="str" cm="1">
        <f t="array" ref="A121">INDEX('1. TVEL'!$A$3:$A$248, ROWS('1. TVEL'!A121:$A$248))</f>
        <v>08/16/2023</v>
      </c>
      <c r="B121" cm="1">
        <f t="array" ref="B121">INDEX('1. TVEL'!$C$3:$C$248, ROWS('1. TVEL'!C121:$C$248))</f>
        <v>3.4154535274356072E-2</v>
      </c>
      <c r="C121" cm="1">
        <f t="array" ref="C121">INDEX('2. ADAN'!$C$3:$C$248, ROWS('2. ADAN'!C121:$C$248))</f>
        <v>-2.2150768131475693E-2</v>
      </c>
      <c r="D121" cm="1">
        <f t="array" ref="D121">INDEX('3. INFY'!$C$3:$C$248, ROWS('3. INFY'!C121:$C$248))</f>
        <v>1.7589002467395167E-2</v>
      </c>
      <c r="E121" cm="1">
        <f t="array" ref="E121">INDEX('4. SBI'!$C$3:$C$248, ROWS('4. SBI'!C121:$C$248))</f>
        <v>8.0481117891572796E-3</v>
      </c>
      <c r="F121" cm="1">
        <f t="array" ref="F121">INDEX('5. ICBK'!$C$3:$C$248, ROWS('5. ICBK'!C121:$C$248))</f>
        <v>-3.1887088342916407E-3</v>
      </c>
      <c r="G121" cm="1">
        <f t="array" ref="G121">INDEX('6.ITC'!$C$3:$C$248, ROWS('6.ITC'!C121:$C$248))</f>
        <v>2.3320377568018021E-3</v>
      </c>
      <c r="H121" cm="1">
        <f t="array" ref="H121">INDEX('7. YESB'!$C$3:$C$248, ROWS('7. YESB'!C121:$C$248))</f>
        <v>-5.9347181008900804E-3</v>
      </c>
      <c r="I121" cm="1">
        <f t="array" ref="I121">INDEX('8. ZOMT'!$C$3:$C$248, ROWS('8. ZOMT'!C121:$C$248))</f>
        <v>-9.2491838955385663E-3</v>
      </c>
      <c r="J121" cm="1">
        <f t="array" ref="J121">INDEX('9. RYMD'!$C$3:$C$248, ROWS('9. RYMD'!C121:$C$248))</f>
        <v>4.3515204572957839E-3</v>
      </c>
      <c r="K121" cm="1">
        <f t="array" ref="K121">INDEX('10. VODA'!$C$3:$C$248, ROWS('10. VODA'!C121:$C$248))</f>
        <v>-3.2051282051282166E-2</v>
      </c>
    </row>
    <row r="122" spans="1:11" x14ac:dyDescent="0.35">
      <c r="A122" t="str" cm="1">
        <f t="array" ref="A122">INDEX('1. TVEL'!$A$3:$A$248, ROWS('1. TVEL'!A122:$A$248))</f>
        <v>08/17/2023</v>
      </c>
      <c r="B122" cm="1">
        <f t="array" ref="B122">INDEX('1. TVEL'!$C$3:$C$248, ROWS('1. TVEL'!C122:$C$248))</f>
        <v>-2.807411566535654E-3</v>
      </c>
      <c r="C122" cm="1">
        <f t="array" ref="C122">INDEX('2. ADAN'!$C$3:$C$248, ROWS('2. ADAN'!C122:$C$248))</f>
        <v>2.3207119176409122E-2</v>
      </c>
      <c r="D122" cm="1">
        <f t="array" ref="D122">INDEX('3. INFY'!$C$3:$C$248, ROWS('3. INFY'!C122:$C$248))</f>
        <v>-4.9236654741242223E-3</v>
      </c>
      <c r="E122" cm="1">
        <f t="array" ref="E122">INDEX('4. SBI'!$C$3:$C$248, ROWS('4. SBI'!C122:$C$248))</f>
        <v>1.1884995193568041E-2</v>
      </c>
      <c r="F122" cm="1">
        <f t="array" ref="F122">INDEX('5. ICBK'!$C$3:$C$248, ROWS('5. ICBK'!C122:$C$248))</f>
        <v>-5.0964114958230678E-3</v>
      </c>
      <c r="G122" cm="1">
        <f t="array" ref="G122">INDEX('6.ITC'!$C$3:$C$248, ROWS('6.ITC'!C122:$C$248))</f>
        <v>-2.0975056689342405E-2</v>
      </c>
      <c r="H122" cm="1">
        <f t="array" ref="H122">INDEX('7. YESB'!$C$3:$C$248, ROWS('7. YESB'!C122:$C$248))</f>
        <v>8.8235294117646225E-3</v>
      </c>
      <c r="I122" cm="1">
        <f t="array" ref="I122">INDEX('8. ZOMT'!$C$3:$C$248, ROWS('8. ZOMT'!C122:$C$248))</f>
        <v>-8.2281952825013702E-3</v>
      </c>
      <c r="J122" cm="1">
        <f t="array" ref="J122">INDEX('9. RYMD'!$C$3:$C$248, ROWS('9. RYMD'!C122:$C$248))</f>
        <v>-1.418183693466041E-3</v>
      </c>
      <c r="K122" cm="1">
        <f t="array" ref="K122">INDEX('10. VODA'!$C$3:$C$248, ROWS('10. VODA'!C122:$C$248))</f>
        <v>-6.4516129032257839E-3</v>
      </c>
    </row>
    <row r="123" spans="1:11" x14ac:dyDescent="0.35">
      <c r="A123" t="str" cm="1">
        <f t="array" ref="A123">INDEX('1. TVEL'!$A$3:$A$248, ROWS('1. TVEL'!A123:$A$248))</f>
        <v>08/18/2023</v>
      </c>
      <c r="B123" cm="1">
        <f t="array" ref="B123">INDEX('1. TVEL'!$C$3:$C$248, ROWS('1. TVEL'!C123:$C$248))</f>
        <v>-2.3710303204483404E-2</v>
      </c>
      <c r="C123" cm="1">
        <f t="array" ref="C123">INDEX('2. ADAN'!$C$3:$C$248, ROWS('2. ADAN'!C123:$C$248))</f>
        <v>5.925804333552203E-2</v>
      </c>
      <c r="D123" cm="1">
        <f t="array" ref="D123">INDEX('3. INFY'!$C$3:$C$248, ROWS('3. INFY'!C123:$C$248))</f>
        <v>-1.6381048387096774E-2</v>
      </c>
      <c r="E123" cm="1">
        <f t="array" ref="E123">INDEX('4. SBI'!$C$3:$C$248, ROWS('4. SBI'!C123:$C$248))</f>
        <v>1.3962823981151376E-3</v>
      </c>
      <c r="F123" cm="1">
        <f t="array" ref="F123">INDEX('5. ICBK'!$C$3:$C$248, ROWS('5. ICBK'!C123:$C$248))</f>
        <v>-1.0519118497869879E-3</v>
      </c>
      <c r="G123" cm="1">
        <f t="array" ref="G123">INDEX('6.ITC'!$C$3:$C$248, ROWS('6.ITC'!C123:$C$248))</f>
        <v>1.4717536510811214E-3</v>
      </c>
      <c r="H123" cm="1">
        <f t="array" ref="H123">INDEX('7. YESB'!$C$3:$C$248, ROWS('7. YESB'!C123:$C$248))</f>
        <v>-5.9171597633136943E-3</v>
      </c>
      <c r="I123" cm="1">
        <f t="array" ref="I123">INDEX('8. ZOMT'!$C$3:$C$248, ROWS('8. ZOMT'!C123:$C$248))</f>
        <v>-2.0145495243424863E-2</v>
      </c>
      <c r="J123" cm="1">
        <f t="array" ref="J123">INDEX('9. RYMD'!$C$3:$C$248, ROWS('9. RYMD'!C123:$C$248))</f>
        <v>4.3643458615732185E-3</v>
      </c>
      <c r="K123" cm="1">
        <f t="array" ref="K123">INDEX('10. VODA'!$C$3:$C$248, ROWS('10. VODA'!C123:$C$248))</f>
        <v>-1.9736842105263205E-2</v>
      </c>
    </row>
    <row r="124" spans="1:11" x14ac:dyDescent="0.35">
      <c r="A124" t="str" cm="1">
        <f t="array" ref="A124">INDEX('1. TVEL'!$A$3:$A$248, ROWS('1. TVEL'!A124:$A$248))</f>
        <v>08/21/2023</v>
      </c>
      <c r="B124" cm="1">
        <f t="array" ref="B124">INDEX('1. TVEL'!$C$3:$C$248, ROWS('1. TVEL'!C124:$C$248))</f>
        <v>1.03811149032993E-2</v>
      </c>
      <c r="C124" cm="1">
        <f t="array" ref="C124">INDEX('2. ADAN'!$C$3:$C$248, ROWS('2. ADAN'!C124:$C$248))</f>
        <v>6.2336462982915189E-2</v>
      </c>
      <c r="D124" cm="1">
        <f t="array" ref="D124">INDEX('3. INFY'!$C$3:$C$248, ROWS('3. INFY'!C124:$C$248))</f>
        <v>1.1811583890707368E-2</v>
      </c>
      <c r="E124" cm="1">
        <f t="array" ref="E124">INDEX('4. SBI'!$C$3:$C$248, ROWS('4. SBI'!C124:$C$248))</f>
        <v>-2.1864614308203601E-3</v>
      </c>
      <c r="F124" cm="1">
        <f t="array" ref="F124">INDEX('5. ICBK'!$C$3:$C$248, ROWS('5. ICBK'!C124:$C$248))</f>
        <v>4.7634003350084464E-3</v>
      </c>
      <c r="G124" cm="1">
        <f t="array" ref="G124">INDEX('6.ITC'!$C$3:$C$248, ROWS('6.ITC'!C124:$C$248))</f>
        <v>1.3733809736489581E-2</v>
      </c>
      <c r="H124" cm="1">
        <f t="array" ref="H124">INDEX('7. YESB'!$C$3:$C$248, ROWS('7. YESB'!C124:$C$248))</f>
        <v>2.9498525073746733E-3</v>
      </c>
      <c r="I124" cm="1">
        <f t="array" ref="I124">INDEX('8. ZOMT'!$C$3:$C$248, ROWS('8. ZOMT'!C124:$C$248))</f>
        <v>4.4568245125348824E-3</v>
      </c>
      <c r="J124" cm="1">
        <f t="array" ref="J124">INDEX('9. RYMD'!$C$3:$C$248, ROWS('9. RYMD'!C124:$C$248))</f>
        <v>2.3052097740894422E-3</v>
      </c>
      <c r="K124" cm="1">
        <f t="array" ref="K124">INDEX('10. VODA'!$C$3:$C$248, ROWS('10. VODA'!C124:$C$248))</f>
        <v>-6.6225165562913673E-3</v>
      </c>
    </row>
    <row r="125" spans="1:11" x14ac:dyDescent="0.35">
      <c r="A125" t="str" cm="1">
        <f t="array" ref="A125">INDEX('1. TVEL'!$A$3:$A$248, ROWS('1. TVEL'!A125:$A$248))</f>
        <v>08/22/2023</v>
      </c>
      <c r="B125" cm="1">
        <f t="array" ref="B125">INDEX('1. TVEL'!$C$3:$C$248, ROWS('1. TVEL'!C125:$C$248))</f>
        <v>1.965704726056031E-2</v>
      </c>
      <c r="C125" cm="1">
        <f t="array" ref="C125">INDEX('2. ADAN'!$C$3:$C$248, ROWS('2. ADAN'!C125:$C$248))</f>
        <v>6.4910765687967636E-2</v>
      </c>
      <c r="D125" cm="1">
        <f t="array" ref="D125">INDEX('3. INFY'!$C$3:$C$248, ROWS('3. INFY'!C125:$C$248))</f>
        <v>-1.1754229741763782E-3</v>
      </c>
      <c r="E125" cm="1">
        <f t="array" ref="E125">INDEX('4. SBI'!$C$3:$C$248, ROWS('4. SBI'!C125:$C$248))</f>
        <v>-5.6288478452067641E-3</v>
      </c>
      <c r="F125" cm="1">
        <f t="array" ref="F125">INDEX('5. ICBK'!$C$3:$C$248, ROWS('5. ICBK'!C125:$C$248))</f>
        <v>-3.361344537815174E-3</v>
      </c>
      <c r="G125" cm="1">
        <f t="array" ref="G125">INDEX('6.ITC'!$C$3:$C$248, ROWS('6.ITC'!C125:$C$248))</f>
        <v>1.4199229499174439E-2</v>
      </c>
      <c r="H125" cm="1">
        <f t="array" ref="H125">INDEX('7. YESB'!$C$3:$C$248, ROWS('7. YESB'!C125:$C$248))</f>
        <v>0</v>
      </c>
      <c r="I125" cm="1">
        <f t="array" ref="I125">INDEX('8. ZOMT'!$C$3:$C$248, ROWS('8. ZOMT'!C125:$C$248))</f>
        <v>2.3394994559303651E-2</v>
      </c>
      <c r="J125" cm="1">
        <f t="array" ref="J125">INDEX('9. RYMD'!$C$3:$C$248, ROWS('9. RYMD'!C125:$C$248))</f>
        <v>6.6154394178413317E-3</v>
      </c>
      <c r="K125" cm="1">
        <f t="array" ref="K125">INDEX('10. VODA'!$C$3:$C$248, ROWS('10. VODA'!C125:$C$248))</f>
        <v>1.9480519480519525E-2</v>
      </c>
    </row>
    <row r="126" spans="1:11" x14ac:dyDescent="0.35">
      <c r="A126" t="str" cm="1">
        <f t="array" ref="A126">INDEX('1. TVEL'!$A$3:$A$248, ROWS('1. TVEL'!A126:$A$248))</f>
        <v>08/23/2023</v>
      </c>
      <c r="B126" cm="1">
        <f t="array" ref="B126">INDEX('1. TVEL'!$C$3:$C$248, ROWS('1. TVEL'!C126:$C$248))</f>
        <v>1.2527533039647609E-2</v>
      </c>
      <c r="C126" cm="1">
        <f t="array" ref="C126">INDEX('2. ADAN'!$C$3:$C$248, ROWS('2. ADAN'!C126:$C$248))</f>
        <v>-7.6041505343038412E-2</v>
      </c>
      <c r="D126" cm="1">
        <f t="array" ref="D126">INDEX('3. INFY'!$C$3:$C$248, ROWS('3. INFY'!C126:$C$248))</f>
        <v>2.9830604779999613E-3</v>
      </c>
      <c r="E126" cm="1">
        <f t="array" ref="E126">INDEX('4. SBI'!$C$3:$C$248, ROWS('4. SBI'!C126:$C$248))</f>
        <v>1.4560582423296893E-2</v>
      </c>
      <c r="F126" cm="1">
        <f t="array" ref="F126">INDEX('5. ICBK'!$C$3:$C$248, ROWS('5. ICBK'!C126:$C$248))</f>
        <v>1.5359156022133757E-2</v>
      </c>
      <c r="G126" cm="1">
        <f t="array" ref="G126">INDEX('6.ITC'!$C$3:$C$248, ROWS('6.ITC'!C126:$C$248))</f>
        <v>-8.436008436008462E-3</v>
      </c>
      <c r="H126" cm="1">
        <f t="array" ref="H126">INDEX('7. YESB'!$C$3:$C$248, ROWS('7. YESB'!C126:$C$248))</f>
        <v>2.9411764705882769E-3</v>
      </c>
      <c r="I126" cm="1">
        <f t="array" ref="I126">INDEX('8. ZOMT'!$C$3:$C$248, ROWS('8. ZOMT'!C126:$C$248))</f>
        <v>2.5450689289501501E-2</v>
      </c>
      <c r="J126" cm="1">
        <f t="array" ref="J126">INDEX('9. RYMD'!$C$3:$C$248, ROWS('9. RYMD'!C126:$C$248))</f>
        <v>7.7006589744237136E-3</v>
      </c>
      <c r="K126" cm="1">
        <f t="array" ref="K126">INDEX('10. VODA'!$C$3:$C$248, ROWS('10. VODA'!C126:$C$248))</f>
        <v>1.2820512820512775E-2</v>
      </c>
    </row>
    <row r="127" spans="1:11" x14ac:dyDescent="0.35">
      <c r="A127" t="str" cm="1">
        <f t="array" ref="A127">INDEX('1. TVEL'!$A$3:$A$248, ROWS('1. TVEL'!A127:$A$248))</f>
        <v>08/24/2023</v>
      </c>
      <c r="B127" cm="1">
        <f t="array" ref="B127">INDEX('1. TVEL'!$C$3:$C$248, ROWS('1. TVEL'!C127:$C$248))</f>
        <v>-8.4686935998889677E-3</v>
      </c>
      <c r="C127" cm="1">
        <f t="array" ref="C127">INDEX('2. ADAN'!$C$3:$C$248, ROWS('2. ADAN'!C127:$C$248))</f>
        <v>1.8096107055961035E-2</v>
      </c>
      <c r="D127" cm="1">
        <f t="array" ref="D127">INDEX('3. INFY'!$C$3:$C$248, ROWS('3. INFY'!C127:$C$248))</f>
        <v>1.0993256532733819E-2</v>
      </c>
      <c r="E127" cm="1">
        <f t="array" ref="E127">INDEX('4. SBI'!$C$3:$C$248, ROWS('4. SBI'!C127:$C$248))</f>
        <v>8.666262241107238E-5</v>
      </c>
      <c r="F127" cm="1">
        <f t="array" ref="F127">INDEX('5. ICBK'!$C$3:$C$248, ROWS('5. ICBK'!C127:$C$248))</f>
        <v>2.1672944940399636E-3</v>
      </c>
      <c r="G127" cm="1">
        <f t="array" ref="G127">INDEX('6.ITC'!$C$3:$C$248, ROWS('6.ITC'!C127:$C$248))</f>
        <v>9.9800399201594283E-4</v>
      </c>
      <c r="H127" cm="1">
        <f t="array" ref="H127">INDEX('7. YESB'!$C$3:$C$248, ROWS('7. YESB'!C127:$C$248))</f>
        <v>-2.9498525073746733E-3</v>
      </c>
      <c r="I127" cm="1">
        <f t="array" ref="I127">INDEX('8. ZOMT'!$C$3:$C$248, ROWS('8. ZOMT'!C127:$C$248))</f>
        <v>-5.3304904051172707E-3</v>
      </c>
      <c r="J127" cm="1">
        <f t="array" ref="J127">INDEX('9. RYMD'!$C$3:$C$248, ROWS('9. RYMD'!C127:$C$248))</f>
        <v>-8.1965126638665689E-3</v>
      </c>
      <c r="K127" cm="1">
        <f t="array" ref="K127">INDEX('10. VODA'!$C$3:$C$248, ROWS('10. VODA'!C127:$C$248))</f>
        <v>1.8867924528301931E-2</v>
      </c>
    </row>
    <row r="128" spans="1:11" x14ac:dyDescent="0.35">
      <c r="A128" t="str" cm="1">
        <f t="array" ref="A128">INDEX('1. TVEL'!$A$3:$A$248, ROWS('1. TVEL'!A128:$A$248))</f>
        <v>08/25/2023</v>
      </c>
      <c r="B128" cm="1">
        <f t="array" ref="B128">INDEX('1. TVEL'!$C$3:$C$248, ROWS('1. TVEL'!C128:$C$248))</f>
        <v>-8.6822573869205031E-3</v>
      </c>
      <c r="C128" cm="1">
        <f t="array" ref="C128">INDEX('2. ADAN'!$C$3:$C$248, ROWS('2. ADAN'!C128:$C$248))</f>
        <v>-1.1536686663590217E-2</v>
      </c>
      <c r="D128" cm="1">
        <f t="array" ref="D128">INDEX('3. INFY'!$C$3:$C$248, ROWS('3. INFY'!C128:$C$248))</f>
        <v>-2.4646151679459196E-3</v>
      </c>
      <c r="E128" cm="1">
        <f t="array" ref="E128">INDEX('4. SBI'!$C$3:$C$248, ROWS('4. SBI'!C128:$C$248))</f>
        <v>-1.2281779103430125E-2</v>
      </c>
      <c r="F128" cm="1">
        <f t="array" ref="F128">INDEX('5. ICBK'!$C$3:$C$248, ROWS('5. ICBK'!C128:$C$248))</f>
        <v>1.4942291838416445E-3</v>
      </c>
      <c r="G128" cm="1">
        <f t="array" ref="G128">INDEX('6.ITC'!$C$3:$C$248, ROWS('6.ITC'!C128:$C$248))</f>
        <v>-1.7029434983647129E-2</v>
      </c>
      <c r="H128" cm="1">
        <f t="array" ref="H128">INDEX('7. YESB'!$C$3:$C$248, ROWS('7. YESB'!C128:$C$248))</f>
        <v>-5.9347181008900804E-3</v>
      </c>
      <c r="I128" cm="1">
        <f t="array" ref="I128">INDEX('8. ZOMT'!$C$3:$C$248, ROWS('8. ZOMT'!C128:$C$248))</f>
        <v>-3.076923076923074E-2</v>
      </c>
      <c r="J128" cm="1">
        <f t="array" ref="J128">INDEX('9. RYMD'!$C$3:$C$248, ROWS('9. RYMD'!C128:$C$248))</f>
        <v>-6.3013909167755084E-3</v>
      </c>
      <c r="K128" cm="1">
        <f t="array" ref="K128">INDEX('10. VODA'!$C$3:$C$248, ROWS('10. VODA'!C128:$C$248))</f>
        <v>8.6206896551724047E-2</v>
      </c>
    </row>
    <row r="129" spans="1:11" x14ac:dyDescent="0.35">
      <c r="A129" t="str" cm="1">
        <f t="array" ref="A129">INDEX('1. TVEL'!$A$3:$A$248, ROWS('1. TVEL'!A129:$A$248))</f>
        <v>08/28/2023</v>
      </c>
      <c r="B129" cm="1">
        <f t="array" ref="B129">INDEX('1. TVEL'!$C$3:$C$248, ROWS('1. TVEL'!C129:$C$248))</f>
        <v>8.7451415880065997E-3</v>
      </c>
      <c r="C129" cm="1">
        <f t="array" ref="C129">INDEX('2. ADAN'!$C$3:$C$248, ROWS('2. ADAN'!C129:$C$248))</f>
        <v>-1.0099440646364201E-2</v>
      </c>
      <c r="D129" cm="1">
        <f t="array" ref="D129">INDEX('3. INFY'!$C$3:$C$248, ROWS('3. INFY'!C129:$C$248))</f>
        <v>-3.1434323455655127E-3</v>
      </c>
      <c r="E129" cm="1">
        <f t="array" ref="E129">INDEX('4. SBI'!$C$3:$C$248, ROWS('4. SBI'!C129:$C$248))</f>
        <v>5.0624072619358945E-3</v>
      </c>
      <c r="F129" cm="1">
        <f t="array" ref="F129">INDEX('5. ICBK'!$C$3:$C$248, ROWS('5. ICBK'!C129:$C$248))</f>
        <v>1.5455154293954692E-4</v>
      </c>
      <c r="G129" cm="1">
        <f t="array" ref="G129">INDEX('6.ITC'!$C$3:$C$248, ROWS('6.ITC'!C129:$C$248))</f>
        <v>-4.4177616674219424E-3</v>
      </c>
      <c r="H129" cm="1">
        <f t="array" ref="H129">INDEX('7. YESB'!$C$3:$C$248, ROWS('7. YESB'!C129:$C$248))</f>
        <v>-2.9761904761905185E-3</v>
      </c>
      <c r="I129" cm="1">
        <f t="array" ref="I129">INDEX('8. ZOMT'!$C$3:$C$248, ROWS('8. ZOMT'!C129:$C$248))</f>
        <v>1.4618299945858088E-2</v>
      </c>
      <c r="J129" cm="1">
        <f t="array" ref="J129">INDEX('9. RYMD'!$C$3:$C$248, ROWS('9. RYMD'!C129:$C$248))</f>
        <v>-1.0927829712302942E-2</v>
      </c>
      <c r="K129" cm="1">
        <f t="array" ref="K129">INDEX('10. VODA'!$C$3:$C$248, ROWS('10. VODA'!C129:$C$248))</f>
        <v>3.3333333333333409E-2</v>
      </c>
    </row>
    <row r="130" spans="1:11" x14ac:dyDescent="0.35">
      <c r="A130" t="str" cm="1">
        <f t="array" ref="A130">INDEX('1. TVEL'!$A$3:$A$248, ROWS('1. TVEL'!A130:$A$248))</f>
        <v>08/29/2023</v>
      </c>
      <c r="B130" cm="1">
        <f t="array" ref="B130">INDEX('1. TVEL'!$C$3:$C$248, ROWS('1. TVEL'!C130:$C$248))</f>
        <v>1.6250170695070298E-2</v>
      </c>
      <c r="C130" cm="1">
        <f t="array" ref="C130">INDEX('2. ADAN'!$C$3:$C$248, ROWS('2. ADAN'!C130:$C$248))</f>
        <v>3.2762248271716192E-2</v>
      </c>
      <c r="D130" cm="1">
        <f t="array" ref="D130">INDEX('3. INFY'!$C$3:$C$248, ROWS('3. INFY'!C130:$C$248))</f>
        <v>1.410785454801961E-3</v>
      </c>
      <c r="E130" cm="1">
        <f t="array" ref="E130">INDEX('4. SBI'!$C$3:$C$248, ROWS('4. SBI'!C130:$C$248))</f>
        <v>3.4791684787335827E-3</v>
      </c>
      <c r="F130" cm="1">
        <f t="array" ref="F130">INDEX('5. ICBK'!$C$3:$C$248, ROWS('5. ICBK'!C130:$C$248))</f>
        <v>-2.8933092224230996E-3</v>
      </c>
      <c r="G130" cm="1">
        <f t="array" ref="G130">INDEX('6.ITC'!$C$3:$C$248, ROWS('6.ITC'!C130:$C$248))</f>
        <v>-2.9538741195181879E-3</v>
      </c>
      <c r="H130" cm="1">
        <f t="array" ref="H130">INDEX('7. YESB'!$C$3:$C$248, ROWS('7. YESB'!C130:$C$248))</f>
        <v>2.9673590504451456E-3</v>
      </c>
      <c r="I130" cm="1">
        <f t="array" ref="I130">INDEX('8. ZOMT'!$C$3:$C$248, ROWS('8. ZOMT'!C130:$C$248))</f>
        <v>2.4815205913410861E-2</v>
      </c>
      <c r="J130" cm="1">
        <f t="array" ref="J130">INDEX('9. RYMD'!$C$3:$C$248, ROWS('9. RYMD'!C130:$C$248))</f>
        <v>2.0295811451911613E-2</v>
      </c>
      <c r="K130" cm="1">
        <f t="array" ref="K130">INDEX('10. VODA'!$C$3:$C$248, ROWS('10. VODA'!C130:$C$248))</f>
        <v>-1.1235955056179735E-2</v>
      </c>
    </row>
    <row r="131" spans="1:11" x14ac:dyDescent="0.35">
      <c r="A131" t="str" cm="1">
        <f t="array" ref="A131">INDEX('1. TVEL'!$A$3:$A$248, ROWS('1. TVEL'!A131:$A$248))</f>
        <v>08/30/2023</v>
      </c>
      <c r="B131" cm="1">
        <f t="array" ref="B131">INDEX('1. TVEL'!$C$3:$C$248, ROWS('1. TVEL'!C131:$C$248))</f>
        <v>-3.9758705785576873E-3</v>
      </c>
      <c r="C131" cm="1">
        <f t="array" ref="C131">INDEX('2. ADAN'!$C$3:$C$248, ROWS('2. ADAN'!C131:$C$248))</f>
        <v>-1.3093788063337429E-2</v>
      </c>
      <c r="D131" cm="1">
        <f t="array" ref="D131">INDEX('3. INFY'!$C$3:$C$248, ROWS('3. INFY'!C131:$C$248))</f>
        <v>1.219384733303139E-2</v>
      </c>
      <c r="E131" cm="1">
        <f t="array" ref="E131">INDEX('4. SBI'!$C$3:$C$248, ROWS('4. SBI'!C131:$C$248))</f>
        <v>-1.3130066972153765E-2</v>
      </c>
      <c r="F131" cm="1">
        <f t="array" ref="F131">INDEX('5. ICBK'!$C$3:$C$248, ROWS('5. ICBK'!C131:$C$248))</f>
        <v>-9.2293252685368889E-3</v>
      </c>
      <c r="G131" cm="1">
        <f t="array" ref="G131">INDEX('6.ITC'!$C$3:$C$248, ROWS('6.ITC'!C131:$C$248))</f>
        <v>6.0975609756097303E-3</v>
      </c>
      <c r="H131" cm="1">
        <f t="array" ref="H131">INDEX('7. YESB'!$C$3:$C$248, ROWS('7. YESB'!C131:$C$248))</f>
        <v>-2.9761904761905185E-3</v>
      </c>
      <c r="I131" cm="1">
        <f t="array" ref="I131">INDEX('8. ZOMT'!$C$3:$C$248, ROWS('8. ZOMT'!C131:$C$248))</f>
        <v>5.1102204408817582E-2</v>
      </c>
      <c r="J131" cm="1">
        <f t="array" ref="J131">INDEX('9. RYMD'!$C$3:$C$248, ROWS('9. RYMD'!C131:$C$248))</f>
        <v>-7.7208232136008739E-3</v>
      </c>
      <c r="K131" cm="1">
        <f t="array" ref="K131">INDEX('10. VODA'!$C$3:$C$248, ROWS('10. VODA'!C131:$C$248))</f>
        <v>1.6574585635359153E-2</v>
      </c>
    </row>
    <row r="132" spans="1:11" x14ac:dyDescent="0.35">
      <c r="A132" t="str" cm="1">
        <f t="array" ref="A132">INDEX('1. TVEL'!$A$3:$A$248, ROWS('1. TVEL'!A132:$A$248))</f>
        <v>08/31/2023</v>
      </c>
      <c r="B132" cm="1">
        <f t="array" ref="B132">INDEX('1. TVEL'!$C$3:$C$248, ROWS('1. TVEL'!C132:$C$248))</f>
        <v>1.4191106906338695E-2</v>
      </c>
      <c r="C132" cm="1">
        <f t="array" ref="C132">INDEX('2. ADAN'!$C$3:$C$248, ROWS('2. ADAN'!C132:$C$248))</f>
        <v>-2.2097727980080813E-2</v>
      </c>
      <c r="D132" cm="1">
        <f t="array" ref="D132">INDEX('3. INFY'!$C$3:$C$248, ROWS('3. INFY'!C132:$C$248))</f>
        <v>2.0899369535682505E-4</v>
      </c>
      <c r="E132" cm="1">
        <f t="array" ref="E132">INDEX('4. SBI'!$C$3:$C$248, ROWS('4. SBI'!C132:$C$248))</f>
        <v>-1.0777589739021919E-2</v>
      </c>
      <c r="F132" cm="1">
        <f t="array" ref="F132">INDEX('5. ICBK'!$C$3:$C$248, ROWS('5. ICBK'!C132:$C$248))</f>
        <v>-1.5645371577572596E-4</v>
      </c>
      <c r="G132" cm="1">
        <f t="array" ref="G132">INDEX('6.ITC'!$C$3:$C$248, ROWS('6.ITC'!C132:$C$248))</f>
        <v>-7.0502615419604795E-3</v>
      </c>
      <c r="H132" cm="1">
        <f t="array" ref="H132">INDEX('7. YESB'!$C$3:$C$248, ROWS('7. YESB'!C132:$C$248))</f>
        <v>0</v>
      </c>
      <c r="I132" cm="1">
        <f t="array" ref="I132">INDEX('8. ZOMT'!$C$3:$C$248, ROWS('8. ZOMT'!C132:$C$248))</f>
        <v>-2.2540983606557409E-2</v>
      </c>
      <c r="J132" cm="1">
        <f t="array" ref="J132">INDEX('9. RYMD'!$C$3:$C$248, ROWS('9. RYMD'!C132:$C$248))</f>
        <v>2.1782623918371408E-2</v>
      </c>
      <c r="K132" cm="1">
        <f t="array" ref="K132">INDEX('10. VODA'!$C$3:$C$248, ROWS('10. VODA'!C132:$C$248))</f>
        <v>0</v>
      </c>
    </row>
    <row r="133" spans="1:11" x14ac:dyDescent="0.35">
      <c r="A133" t="str" cm="1">
        <f t="array" ref="A133">INDEX('1. TVEL'!$A$3:$A$248, ROWS('1. TVEL'!A133:$A$248))</f>
        <v>09/01/2023</v>
      </c>
      <c r="B133" cm="1">
        <f t="array" ref="B133">INDEX('1. TVEL'!$C$3:$C$248, ROWS('1. TVEL'!C133:$C$248))</f>
        <v>4.0959170447180844E-2</v>
      </c>
      <c r="C133" cm="1">
        <f t="array" ref="C133">INDEX('2. ADAN'!$C$3:$C$248, ROWS('2. ADAN'!C133:$C$248))</f>
        <v>2.7100681302043871E-2</v>
      </c>
      <c r="D133" cm="1">
        <f t="array" ref="D133">INDEX('3. INFY'!$C$3:$C$248, ROWS('3. INFY'!C133:$C$248))</f>
        <v>5.8177788551441387E-3</v>
      </c>
      <c r="E133" cm="1">
        <f t="array" ref="E133">INDEX('4. SBI'!$C$3:$C$248, ROWS('4. SBI'!C133:$C$248))</f>
        <v>1.4397331226406693E-2</v>
      </c>
      <c r="F133" cm="1">
        <f t="array" ref="F133">INDEX('5. ICBK'!$C$3:$C$248, ROWS('5. ICBK'!C133:$C$248))</f>
        <v>1.0271497883761789E-2</v>
      </c>
      <c r="G133" cm="1">
        <f t="array" ref="G133">INDEX('6.ITC'!$C$3:$C$248, ROWS('6.ITC'!C133:$C$248))</f>
        <v>3.0608774515361583E-3</v>
      </c>
      <c r="H133" cm="1">
        <f t="array" ref="H133">INDEX('7. YESB'!$C$3:$C$248, ROWS('7. YESB'!C133:$C$248))</f>
        <v>3.1700288184438076E-2</v>
      </c>
      <c r="I133" cm="1">
        <f t="array" ref="I133">INDEX('8. ZOMT'!$C$3:$C$248, ROWS('8. ZOMT'!C133:$C$248))</f>
        <v>-4.1152263374484715E-3</v>
      </c>
      <c r="J133" cm="1">
        <f t="array" ref="J133">INDEX('9. RYMD'!$C$3:$C$248, ROWS('9. RYMD'!C133:$C$248))</f>
        <v>1.2837604305534983E-2</v>
      </c>
      <c r="K133" cm="1">
        <f t="array" ref="K133">INDEX('10. VODA'!$C$3:$C$248, ROWS('10. VODA'!C133:$C$248))</f>
        <v>9.4999999999999932E-2</v>
      </c>
    </row>
    <row r="134" spans="1:11" x14ac:dyDescent="0.35">
      <c r="A134" t="str" cm="1">
        <f t="array" ref="A134">INDEX('1. TVEL'!$A$3:$A$248, ROWS('1. TVEL'!A134:$A$248))</f>
        <v>09/04/2023</v>
      </c>
      <c r="B134" cm="1">
        <f t="array" ref="B134">INDEX('1. TVEL'!$C$3:$C$248, ROWS('1. TVEL'!C134:$C$248))</f>
        <v>-4.6881104310457387E-3</v>
      </c>
      <c r="C134" cm="1">
        <f t="array" ref="C134">INDEX('2. ADAN'!$C$3:$C$248, ROWS('2. ADAN'!C134:$C$248))</f>
        <v>3.3650329188002925E-2</v>
      </c>
      <c r="D134" cm="1">
        <f t="array" ref="D134">INDEX('3. INFY'!$C$3:$C$248, ROWS('3. INFY'!C134:$C$248))</f>
        <v>1.450412941096171E-2</v>
      </c>
      <c r="E134" cm="1">
        <f t="array" ref="E134">INDEX('4. SBI'!$C$3:$C$248, ROWS('4. SBI'!C134:$C$248))</f>
        <v>1.0424811050299715E-2</v>
      </c>
      <c r="F134" cm="1">
        <f t="array" ref="F134">INDEX('5. ICBK'!$C$3:$C$248, ROWS('5. ICBK'!C134:$C$248))</f>
        <v>-1.3955652039076059E-3</v>
      </c>
      <c r="G134" cm="1">
        <f t="array" ref="G134">INDEX('6.ITC'!$C$3:$C$248, ROWS('6.ITC'!C134:$C$248))</f>
        <v>-8.1142857142857405E-3</v>
      </c>
      <c r="H134" cm="1">
        <f t="array" ref="H134">INDEX('7. YESB'!$C$3:$C$248, ROWS('7. YESB'!C134:$C$248))</f>
        <v>6.7204301075268813E-2</v>
      </c>
      <c r="I134" cm="1">
        <f t="array" ref="I134">INDEX('8. ZOMT'!$C$3:$C$248, ROWS('8. ZOMT'!C134:$C$248))</f>
        <v>8.6690464048954034E-3</v>
      </c>
      <c r="J134" cm="1">
        <f t="array" ref="J134">INDEX('9. RYMD'!$C$3:$C$248, ROWS('9. RYMD'!C134:$C$248))</f>
        <v>-2.4068362238964407E-2</v>
      </c>
      <c r="K134" cm="1">
        <f t="array" ref="K134">INDEX('10. VODA'!$C$3:$C$248, ROWS('10. VODA'!C134:$C$248))</f>
        <v>0</v>
      </c>
    </row>
    <row r="135" spans="1:11" x14ac:dyDescent="0.35">
      <c r="A135" t="str" cm="1">
        <f t="array" ref="A135">INDEX('1. TVEL'!$A$3:$A$248, ROWS('1. TVEL'!A135:$A$248))</f>
        <v>09/05/2023</v>
      </c>
      <c r="B135" cm="1">
        <f t="array" ref="B135">INDEX('1. TVEL'!$C$3:$C$248, ROWS('1. TVEL'!C135:$C$248))</f>
        <v>-9.5976860373388831E-3</v>
      </c>
      <c r="C135" cm="1">
        <f t="array" ref="C135">INDEX('2. ADAN'!$C$3:$C$248, ROWS('2. ADAN'!C135:$C$248))</f>
        <v>2.0440940283252699E-3</v>
      </c>
      <c r="D135" cm="1">
        <f t="array" ref="D135">INDEX('3. INFY'!$C$3:$C$248, ROWS('3. INFY'!C135:$C$248))</f>
        <v>9.3312597200623307E-3</v>
      </c>
      <c r="E135" cm="1">
        <f t="array" ref="E135">INDEX('4. SBI'!$C$3:$C$248, ROWS('4. SBI'!C135:$C$248))</f>
        <v>-4.4502617801046324E-3</v>
      </c>
      <c r="F135" cm="1">
        <f t="array" ref="F135">INDEX('5. ICBK'!$C$3:$C$248, ROWS('5. ICBK'!C135:$C$248))</f>
        <v>1.0842627013630261E-3</v>
      </c>
      <c r="G135" cm="1">
        <f t="array" ref="G135">INDEX('6.ITC'!$C$3:$C$248, ROWS('6.ITC'!C135:$C$248))</f>
        <v>1.2638230647709371E-2</v>
      </c>
      <c r="H135" cm="1">
        <f t="array" ref="H135">INDEX('7. YESB'!$C$3:$C$248, ROWS('7. YESB'!C135:$C$248))</f>
        <v>-2.4793388429752223E-2</v>
      </c>
      <c r="I135" cm="1">
        <f t="array" ref="I135">INDEX('8. ZOMT'!$C$3:$C$248, ROWS('8. ZOMT'!C135:$C$248))</f>
        <v>1.5274949083503634E-3</v>
      </c>
      <c r="J135" cm="1">
        <f t="array" ref="J135">INDEX('9. RYMD'!$C$3:$C$248, ROWS('9. RYMD'!C135:$C$248))</f>
        <v>8.9645331307970172E-2</v>
      </c>
      <c r="K135" cm="1">
        <f t="array" ref="K135">INDEX('10. VODA'!$C$3:$C$248, ROWS('10. VODA'!C135:$C$248))</f>
        <v>-1.0101010101010065E-2</v>
      </c>
    </row>
    <row r="136" spans="1:11" x14ac:dyDescent="0.35">
      <c r="A136" t="str" cm="1">
        <f t="array" ref="A136">INDEX('1. TVEL'!$A$3:$A$248, ROWS('1. TVEL'!A136:$A$248))</f>
        <v>09/06/2023</v>
      </c>
      <c r="B136" cm="1">
        <f t="array" ref="B136">INDEX('1. TVEL'!$C$3:$C$248, ROWS('1. TVEL'!C136:$C$248))</f>
        <v>-1.0629816635663035E-2</v>
      </c>
      <c r="C136" cm="1">
        <f t="array" ref="C136">INDEX('2. ADAN'!$C$3:$C$248, ROWS('2. ADAN'!C136:$C$248))</f>
        <v>1.4674147604661264E-2</v>
      </c>
      <c r="D136" cm="1">
        <f t="array" ref="D136">INDEX('3. INFY'!$C$3:$C$248, ROWS('3. INFY'!C136:$C$248))</f>
        <v>-9.8142069105556563E-4</v>
      </c>
      <c r="E136" cm="1">
        <f t="array" ref="E136">INDEX('4. SBI'!$C$3:$C$248, ROWS('4. SBI'!C136:$C$248))</f>
        <v>-4.3821209465381246E-3</v>
      </c>
      <c r="F136" cm="1">
        <f t="array" ref="F136">INDEX('5. ICBK'!$C$3:$C$248, ROWS('5. ICBK'!C136:$C$248))</f>
        <v>-1.138381201044384E-2</v>
      </c>
      <c r="G136" cm="1">
        <f t="array" ref="G136">INDEX('6.ITC'!$C$3:$C$248, ROWS('6.ITC'!C136:$C$248))</f>
        <v>9.7217566208514152E-3</v>
      </c>
      <c r="H136" cm="1">
        <f t="array" ref="H136">INDEX('7. YESB'!$C$3:$C$248, ROWS('7. YESB'!C136:$C$248))</f>
        <v>-8.3333333333332552E-3</v>
      </c>
      <c r="I136" cm="1">
        <f t="array" ref="I136">INDEX('8. ZOMT'!$C$3:$C$248, ROWS('8. ZOMT'!C136:$C$248))</f>
        <v>0</v>
      </c>
      <c r="J136" cm="1">
        <f t="array" ref="J136">INDEX('9. RYMD'!$C$3:$C$248, ROWS('9. RYMD'!C136:$C$248))</f>
        <v>3.4633027522936615E-3</v>
      </c>
      <c r="K136" cm="1">
        <f t="array" ref="K136">INDEX('10. VODA'!$C$3:$C$248, ROWS('10. VODA'!C136:$C$248))</f>
        <v>7.0422535211267609E-2</v>
      </c>
    </row>
    <row r="137" spans="1:11" x14ac:dyDescent="0.35">
      <c r="A137" t="str" cm="1">
        <f t="array" ref="A137">INDEX('1. TVEL'!$A$3:$A$248, ROWS('1. TVEL'!A137:$A$248))</f>
        <v>09/07/2023</v>
      </c>
      <c r="B137" cm="1">
        <f t="array" ref="B137">INDEX('1. TVEL'!$C$3:$C$248, ROWS('1. TVEL'!C137:$C$248))</f>
        <v>-7.9787234042556212E-4</v>
      </c>
      <c r="C137" cm="1">
        <f t="array" ref="C137">INDEX('2. ADAN'!$C$3:$C$248, ROWS('2. ADAN'!C137:$C$248))</f>
        <v>3.1354515050167224E-2</v>
      </c>
      <c r="D137" cm="1">
        <f t="array" ref="D137">INDEX('3. INFY'!$C$3:$C$248, ROWS('3. INFY'!C137:$C$248))</f>
        <v>-7.6728959214295454E-3</v>
      </c>
      <c r="E137" cm="1">
        <f t="array" ref="E137">INDEX('4. SBI'!$C$3:$C$248, ROWS('4. SBI'!C137:$C$248))</f>
        <v>1.4765564286330982E-2</v>
      </c>
      <c r="F137" cm="1">
        <f t="array" ref="F137">INDEX('5. ICBK'!$C$3:$C$248, ROWS('5. ICBK'!C137:$C$248))</f>
        <v>8.4399109408170424E-3</v>
      </c>
      <c r="G137" cm="1">
        <f t="array" ref="G137">INDEX('6.ITC'!$C$3:$C$248, ROWS('6.ITC'!C137:$C$248))</f>
        <v>-3.4761157210137059E-3</v>
      </c>
      <c r="H137" cm="1">
        <f t="array" ref="H137">INDEX('7. YESB'!$C$3:$C$248, ROWS('7. YESB'!C137:$C$248))</f>
        <v>2.9649595687331574E-2</v>
      </c>
      <c r="I137" cm="1">
        <f t="array" ref="I137">INDEX('8. ZOMT'!$C$3:$C$248, ROWS('8. ZOMT'!C137:$C$248))</f>
        <v>1.84907546226886E-2</v>
      </c>
      <c r="J137" cm="1">
        <f t="array" ref="J137">INDEX('9. RYMD'!$C$3:$C$248, ROWS('9. RYMD'!C137:$C$248))</f>
        <v>-1.3529220326374963E-2</v>
      </c>
      <c r="K137" cm="1">
        <f t="array" ref="K137">INDEX('10. VODA'!$C$3:$C$248, ROWS('10. VODA'!C137:$C$248))</f>
        <v>-1.428571428571432E-2</v>
      </c>
    </row>
    <row r="138" spans="1:11" x14ac:dyDescent="0.35">
      <c r="A138" t="str" cm="1">
        <f t="array" ref="A138">INDEX('1. TVEL'!$A$3:$A$248, ROWS('1. TVEL'!A138:$A$248))</f>
        <v>09/08/2023</v>
      </c>
      <c r="B138" cm="1">
        <f t="array" ref="B138">INDEX('1. TVEL'!$C$3:$C$248, ROWS('1. TVEL'!C138:$C$248))</f>
        <v>-3.7373198077949206E-3</v>
      </c>
      <c r="C138" cm="1">
        <f t="array" ref="C138">INDEX('2. ADAN'!$C$3:$C$248, ROWS('2. ADAN'!C138:$C$248))</f>
        <v>2.8037383177570003E-2</v>
      </c>
      <c r="D138" cm="1">
        <f t="array" ref="D138">INDEX('3. INFY'!$C$3:$C$248, ROWS('3. INFY'!C138:$C$248))</f>
        <v>2.3135547087641969E-3</v>
      </c>
      <c r="E138" cm="1">
        <f t="array" ref="E138">INDEX('4. SBI'!$C$3:$C$248, ROWS('4. SBI'!C138:$C$248))</f>
        <v>7.5413488730826815E-3</v>
      </c>
      <c r="F138" cm="1">
        <f t="array" ref="F138">INDEX('5. ICBK'!$C$3:$C$248, ROWS('5. ICBK'!C138:$C$248))</f>
        <v>5.0486837360259416E-3</v>
      </c>
      <c r="G138" cm="1">
        <f t="array" ref="G138">INDEX('6.ITC'!$C$3:$C$248, ROWS('6.ITC'!C138:$C$248))</f>
        <v>-7.3421439060205587E-3</v>
      </c>
      <c r="H138" cm="1">
        <f t="array" ref="H138">INDEX('7. YESB'!$C$3:$C$248, ROWS('7. YESB'!C138:$C$248))</f>
        <v>-1.0899182561307862E-2</v>
      </c>
      <c r="I138" cm="1">
        <f t="array" ref="I138">INDEX('8. ZOMT'!$C$3:$C$248, ROWS('8. ZOMT'!C138:$C$248))</f>
        <v>-4.5180722891566549E-3</v>
      </c>
      <c r="J138" cm="1">
        <f t="array" ref="J138">INDEX('9. RYMD'!$C$3:$C$248, ROWS('9. RYMD'!C138:$C$248))</f>
        <v>-3.6178822622603288E-2</v>
      </c>
      <c r="K138" cm="1">
        <f t="array" ref="K138">INDEX('10. VODA'!$C$3:$C$248, ROWS('10. VODA'!C138:$C$248))</f>
        <v>0</v>
      </c>
    </row>
    <row r="139" spans="1:11" x14ac:dyDescent="0.35">
      <c r="A139" t="str" cm="1">
        <f t="array" ref="A139">INDEX('1. TVEL'!$A$3:$A$248, ROWS('1. TVEL'!A139:$A$248))</f>
        <v>09/11/2023</v>
      </c>
      <c r="B139" cm="1">
        <f t="array" ref="B139">INDEX('1. TVEL'!$C$3:$C$248, ROWS('1. TVEL'!C139:$C$248))</f>
        <v>4.1206965306392522E-3</v>
      </c>
      <c r="C139" cm="1">
        <f t="array" ref="C139">INDEX('2. ADAN'!$C$3:$C$248, ROWS('2. ADAN'!C139:$C$248))</f>
        <v>7.3418674698795192E-2</v>
      </c>
      <c r="D139" cm="1">
        <f t="array" ref="D139">INDEX('3. INFY'!$C$3:$C$248, ROWS('3. INFY'!C139:$C$248))</f>
        <v>4.6395069253954667E-3</v>
      </c>
      <c r="E139" cm="1">
        <f t="array" ref="E139">INDEX('4. SBI'!$C$3:$C$248, ROWS('4. SBI'!C139:$C$248))</f>
        <v>1.3942876457664356E-2</v>
      </c>
      <c r="F139" cm="1">
        <f t="array" ref="F139">INDEX('5. ICBK'!$C$3:$C$248, ROWS('5. ICBK'!C139:$C$248))</f>
        <v>7.8711985688730331E-3</v>
      </c>
      <c r="G139" cm="1">
        <f t="array" ref="G139">INDEX('6.ITC'!$C$3:$C$248, ROWS('6.ITC'!C139:$C$248))</f>
        <v>1.0174418604651188E-2</v>
      </c>
      <c r="H139" cm="1">
        <f t="array" ref="H139">INDEX('7. YESB'!$C$3:$C$248, ROWS('7. YESB'!C139:$C$248))</f>
        <v>2.7173913043476716E-3</v>
      </c>
      <c r="I139" cm="1">
        <f t="array" ref="I139">INDEX('8. ZOMT'!$C$3:$C$248, ROWS('8. ZOMT'!C139:$C$248))</f>
        <v>1.7266896891958559E-2</v>
      </c>
      <c r="J139" cm="1">
        <f t="array" ref="J139">INDEX('9. RYMD'!$C$3:$C$248, ROWS('9. RYMD'!C139:$C$248))</f>
        <v>7.4116578204944288E-3</v>
      </c>
      <c r="K139" cm="1">
        <f t="array" ref="K139">INDEX('10. VODA'!$C$3:$C$248, ROWS('10. VODA'!C139:$C$248))</f>
        <v>7.0796460176991205E-2</v>
      </c>
    </row>
    <row r="140" spans="1:11" x14ac:dyDescent="0.35">
      <c r="A140" t="str" cm="1">
        <f t="array" ref="A140">INDEX('1. TVEL'!$A$3:$A$248, ROWS('1. TVEL'!A140:$A$248))</f>
        <v>09/12/2023</v>
      </c>
      <c r="B140" cm="1">
        <f t="array" ref="B140">INDEX('1. TVEL'!$C$3:$C$248, ROWS('1. TVEL'!C140:$C$248))</f>
        <v>-5.1285634432643841E-2</v>
      </c>
      <c r="C140" cm="1">
        <f t="array" ref="C140">INDEX('2. ADAN'!$C$3:$C$248, ROWS('2. ADAN'!C140:$C$248))</f>
        <v>-3.132280610924143E-2</v>
      </c>
      <c r="D140" cm="1">
        <f t="array" ref="D140">INDEX('3. INFY'!$C$3:$C$248, ROWS('3. INFY'!C140:$C$248))</f>
        <v>1.6421291053227541E-2</v>
      </c>
      <c r="E140" cm="1">
        <f t="array" ref="E140">INDEX('4. SBI'!$C$3:$C$248, ROWS('4. SBI'!C140:$C$248))</f>
        <v>-5.6938896915101943E-3</v>
      </c>
      <c r="F140" cm="1">
        <f t="array" ref="F140">INDEX('5. ICBK'!$C$3:$C$248, ROWS('5. ICBK'!C140:$C$248))</f>
        <v>1.2367491166077738E-2</v>
      </c>
      <c r="G140" cm="1">
        <f t="array" ref="G140">INDEX('6.ITC'!$C$3:$C$248, ROWS('6.ITC'!C140:$C$248))</f>
        <v>8.7554028593593899E-3</v>
      </c>
      <c r="H140" cm="1">
        <f t="array" ref="H140">INDEX('7. YESB'!$C$3:$C$248, ROWS('7. YESB'!C140:$C$248))</f>
        <v>-4.8433048433048312E-2</v>
      </c>
      <c r="I140" cm="1">
        <f t="array" ref="I140">INDEX('8. ZOMT'!$C$3:$C$248, ROWS('8. ZOMT'!C140:$C$248))</f>
        <v>-2.6329113924050577E-2</v>
      </c>
      <c r="J140" cm="1">
        <f t="array" ref="J140">INDEX('9. RYMD'!$C$3:$C$248, ROWS('9. RYMD'!C140:$C$248))</f>
        <v>-5.2570652037144366E-2</v>
      </c>
      <c r="K140" cm="1">
        <f t="array" ref="K140">INDEX('10. VODA'!$C$3:$C$248, ROWS('10. VODA'!C140:$C$248))</f>
        <v>-7.6190476190476253E-2</v>
      </c>
    </row>
    <row r="141" spans="1:11" x14ac:dyDescent="0.35">
      <c r="A141" t="str" cm="1">
        <f t="array" ref="A141">INDEX('1. TVEL'!$A$3:$A$248, ROWS('1. TVEL'!A141:$A$248))</f>
        <v>09/13/2023</v>
      </c>
      <c r="B141" cm="1">
        <f t="array" ref="B141">INDEX('1. TVEL'!$C$3:$C$248, ROWS('1. TVEL'!C141:$C$248))</f>
        <v>1.337377636839919E-2</v>
      </c>
      <c r="C141" cm="1">
        <f t="array" ref="C141">INDEX('2. ADAN'!$C$3:$C$248, ROWS('2. ADAN'!C141:$C$248))</f>
        <v>-2.439671174754704E-2</v>
      </c>
      <c r="D141" cm="1">
        <f t="array" ref="D141">INDEX('3. INFY'!$C$3:$C$248, ROWS('3. INFY'!C141:$C$248))</f>
        <v>-1.8353522207761872E-3</v>
      </c>
      <c r="E141" cm="1">
        <f t="array" ref="E141">INDEX('4. SBI'!$C$3:$C$248, ROWS('4. SBI'!C141:$C$248))</f>
        <v>1.3580350406572256E-2</v>
      </c>
      <c r="F141" cm="1">
        <f t="array" ref="F141">INDEX('5. ICBK'!$C$3:$C$248, ROWS('5. ICBK'!C141:$C$248))</f>
        <v>-7.0721357850075321E-4</v>
      </c>
      <c r="G141" cm="1">
        <f t="array" ref="G141">INDEX('6.ITC'!$C$3:$C$248, ROWS('6.ITC'!C141:$C$248))</f>
        <v>5.1819184123484512E-3</v>
      </c>
      <c r="H141" cm="1">
        <f t="array" ref="H141">INDEX('7. YESB'!$C$3:$C$248, ROWS('7. YESB'!C141:$C$248))</f>
        <v>8.4745762711863609E-3</v>
      </c>
      <c r="I141" cm="1">
        <f t="array" ref="I141">INDEX('8. ZOMT'!$C$3:$C$248, ROWS('8. ZOMT'!C141:$C$248))</f>
        <v>-8.6823289070479502E-3</v>
      </c>
      <c r="J141" cm="1">
        <f t="array" ref="J141">INDEX('9. RYMD'!$C$3:$C$248, ROWS('9. RYMD'!C141:$C$248))</f>
        <v>3.5219239767555306E-4</v>
      </c>
      <c r="K141" cm="1">
        <f t="array" ref="K141">INDEX('10. VODA'!$C$3:$C$248, ROWS('10. VODA'!C141:$C$248))</f>
        <v>4.5454545454545456E-2</v>
      </c>
    </row>
    <row r="142" spans="1:11" x14ac:dyDescent="0.35">
      <c r="A142" t="str" cm="1">
        <f t="array" ref="A142">INDEX('1. TVEL'!$A$3:$A$248, ROWS('1. TVEL'!A142:$A$248))</f>
        <v>09/14/2023</v>
      </c>
      <c r="B142" cm="1">
        <f t="array" ref="B142">INDEX('1. TVEL'!$C$3:$C$248, ROWS('1. TVEL'!C142:$C$248))</f>
        <v>-1.3806433798149939E-3</v>
      </c>
      <c r="C142" cm="1">
        <f t="array" ref="C142">INDEX('2. ADAN'!$C$3:$C$248, ROWS('2. ADAN'!C142:$C$248))</f>
        <v>1.3257324671869157E-4</v>
      </c>
      <c r="D142" cm="1">
        <f t="array" ref="D142">INDEX('3. INFY'!$C$3:$C$248, ROWS('3. INFY'!C142:$C$248))</f>
        <v>5.7068914031654242E-3</v>
      </c>
      <c r="E142" cm="1">
        <f t="array" ref="E142">INDEX('4. SBI'!$C$3:$C$248, ROWS('4. SBI'!C142:$C$248))</f>
        <v>1.4230704838438123E-3</v>
      </c>
      <c r="F142" cm="1">
        <f t="array" ref="F142">INDEX('5. ICBK'!$C$3:$C$248, ROWS('5. ICBK'!C142:$C$248))</f>
        <v>-2.1261516654853792E-3</v>
      </c>
      <c r="G142" cm="1">
        <f t="array" ref="G142">INDEX('6.ITC'!$C$3:$C$248, ROWS('6.ITC'!C142:$C$248))</f>
        <v>-7.889765529503304E-3</v>
      </c>
      <c r="H142" cm="1">
        <f t="array" ref="H142">INDEX('7. YESB'!$C$3:$C$248, ROWS('7. YESB'!C142:$C$248))</f>
        <v>-1.1428571428571389E-2</v>
      </c>
      <c r="I142" cm="1">
        <f t="array" ref="I142">INDEX('8. ZOMT'!$C$3:$C$248, ROWS('8. ZOMT'!C142:$C$248))</f>
        <v>1.558572146807438E-2</v>
      </c>
      <c r="J142" cm="1">
        <f t="array" ref="J142">INDEX('9. RYMD'!$C$3:$C$248, ROWS('9. RYMD'!C142:$C$248))</f>
        <v>4.0837801272736842E-3</v>
      </c>
      <c r="K142" cm="1">
        <f t="array" ref="K142">INDEX('10. VODA'!$C$3:$C$248, ROWS('10. VODA'!C142:$C$248))</f>
        <v>-9.1743119266054721E-3</v>
      </c>
    </row>
    <row r="143" spans="1:11" x14ac:dyDescent="0.35">
      <c r="A143" t="str" cm="1">
        <f t="array" ref="A143">INDEX('1. TVEL'!$A$3:$A$248, ROWS('1. TVEL'!A143:$A$248))</f>
        <v>09/15/2023</v>
      </c>
      <c r="B143" cm="1">
        <f t="array" ref="B143">INDEX('1. TVEL'!$C$3:$C$248, ROWS('1. TVEL'!C143:$C$248))</f>
        <v>-7.511475865906214E-3</v>
      </c>
      <c r="C143" cm="1">
        <f t="array" ref="C143">INDEX('2. ADAN'!$C$3:$C$248, ROWS('2. ADAN'!C143:$C$248))</f>
        <v>5.9304164470216133E-3</v>
      </c>
      <c r="D143" cm="1">
        <f t="array" ref="D143">INDEX('3. INFY'!$C$3:$C$248, ROWS('3. INFY'!C143:$C$248))</f>
        <v>3.0762106377347606E-3</v>
      </c>
      <c r="E143" cm="1">
        <f t="array" ref="E143">INDEX('4. SBI'!$C$3:$C$248, ROWS('4. SBI'!C143:$C$248))</f>
        <v>2.5050100200400805E-3</v>
      </c>
      <c r="F143" cm="1">
        <f t="array" ref="F143">INDEX('5. ICBK'!$C$3:$C$248, ROWS('5. ICBK'!C143:$C$248))</f>
        <v>4.7861353216786737E-3</v>
      </c>
      <c r="G143" cm="1">
        <f t="array" ref="G143">INDEX('6.ITC'!$C$3:$C$248, ROWS('6.ITC'!C143:$C$248))</f>
        <v>-3.5686405709824151E-3</v>
      </c>
      <c r="H143" cm="1">
        <f t="array" ref="H143">INDEX('7. YESB'!$C$3:$C$248, ROWS('7. YESB'!C143:$C$248))</f>
        <v>4.3715846994535554E-2</v>
      </c>
      <c r="I143" cm="1">
        <f t="array" ref="I143">INDEX('8. ZOMT'!$C$3:$C$248, ROWS('8. ZOMT'!C143:$C$248))</f>
        <v>3.3997085964060224E-2</v>
      </c>
      <c r="J143" cm="1">
        <f t="array" ref="J143">INDEX('9. RYMD'!$C$3:$C$248, ROWS('9. RYMD'!C143:$C$248))</f>
        <v>5.7541412380121828E-3</v>
      </c>
      <c r="K143" cm="1">
        <f t="array" ref="K143">INDEX('10. VODA'!$C$3:$C$248, ROWS('10. VODA'!C143:$C$248))</f>
        <v>6.8376068376068286E-2</v>
      </c>
    </row>
    <row r="144" spans="1:11" x14ac:dyDescent="0.35">
      <c r="A144" t="str" cm="1">
        <f t="array" ref="A144">INDEX('1. TVEL'!$A$3:$A$248, ROWS('1. TVEL'!A144:$A$248))</f>
        <v>09/18/2023</v>
      </c>
      <c r="B144" cm="1">
        <f t="array" ref="B144">INDEX('1. TVEL'!$C$3:$C$248, ROWS('1. TVEL'!C144:$C$248))</f>
        <v>1.9436345966957896E-3</v>
      </c>
      <c r="C144" cm="1">
        <f t="array" ref="C144">INDEX('2. ADAN'!$C$3:$C$248, ROWS('2. ADAN'!C144:$C$248))</f>
        <v>-1.1733333333333273E-2</v>
      </c>
      <c r="D144" cm="1">
        <f t="array" ref="D144">INDEX('3. INFY'!$C$3:$C$248, ROWS('3. INFY'!C144:$C$248))</f>
        <v>-1.3272556642981603E-2</v>
      </c>
      <c r="E144" cm="1">
        <f t="array" ref="E144">INDEX('4. SBI'!$C$3:$C$248, ROWS('4. SBI'!C144:$C$248))</f>
        <v>8.5271959599306085E-3</v>
      </c>
      <c r="F144" cm="1">
        <f t="array" ref="F144">INDEX('5. ICBK'!$C$3:$C$248, ROWS('5. ICBK'!C144:$C$248))</f>
        <v>-2.2722682286406785E-3</v>
      </c>
      <c r="G144" cm="1">
        <f t="array" ref="G144">INDEX('6.ITC'!$C$3:$C$248, ROWS('6.ITC'!C144:$C$248))</f>
        <v>8.1849352947682523E-3</v>
      </c>
      <c r="H144" cm="1">
        <f t="array" ref="H144">INDEX('7. YESB'!$C$3:$C$248, ROWS('7. YESB'!C144:$C$248))</f>
        <v>1.3477088948787061E-2</v>
      </c>
      <c r="I144" cm="1">
        <f t="array" ref="I144">INDEX('8. ZOMT'!$C$3:$C$248, ROWS('8. ZOMT'!C144:$C$248))</f>
        <v>-7.8316201664218998E-3</v>
      </c>
      <c r="J144" cm="1">
        <f t="array" ref="J144">INDEX('9. RYMD'!$C$3:$C$248, ROWS('9. RYMD'!C144:$C$248))</f>
        <v>-5.6808908310737934E-2</v>
      </c>
      <c r="K144" cm="1">
        <f t="array" ref="K144">INDEX('10. VODA'!$C$3:$C$248, ROWS('10. VODA'!C144:$C$248))</f>
        <v>-7.339449541284393E-2</v>
      </c>
    </row>
    <row r="145" spans="1:11" x14ac:dyDescent="0.35">
      <c r="A145" t="str" cm="1">
        <f t="array" ref="A145">INDEX('1. TVEL'!$A$3:$A$248, ROWS('1. TVEL'!A145:$A$248))</f>
        <v>09/20/2023</v>
      </c>
      <c r="B145" cm="1">
        <f t="array" ref="B145">INDEX('1. TVEL'!$C$3:$C$248, ROWS('1. TVEL'!C145:$C$248))</f>
        <v>-1.9474196689386247E-3</v>
      </c>
      <c r="C145" cm="1">
        <f t="array" ref="C145">INDEX('2. ADAN'!$C$3:$C$248, ROWS('2. ADAN'!C145:$C$248))</f>
        <v>-1.7915309446254135E-2</v>
      </c>
      <c r="D145" cm="1">
        <f t="array" ref="D145">INDEX('3. INFY'!$C$3:$C$248, ROWS('3. INFY'!C145:$C$248))</f>
        <v>-1.0400939439691023E-3</v>
      </c>
      <c r="E145" cm="1">
        <f t="array" ref="E145">INDEX('4. SBI'!$C$3:$C$248, ROWS('4. SBI'!C145:$C$248))</f>
        <v>-4.7413076027283691E-3</v>
      </c>
      <c r="F145" cm="1">
        <f t="array" ref="F145">INDEX('5. ICBK'!$C$3:$C$248, ROWS('5. ICBK'!C145:$C$248))</f>
        <v>-3.0897026794307536E-3</v>
      </c>
      <c r="G145" cm="1">
        <f t="array" ref="G145">INDEX('6.ITC'!$C$3:$C$248, ROWS('6.ITC'!C145:$C$248))</f>
        <v>1.9869742797217734E-3</v>
      </c>
      <c r="H145" cm="1">
        <f t="array" ref="H145">INDEX('7. YESB'!$C$3:$C$248, ROWS('7. YESB'!C145:$C$248))</f>
        <v>-3.0555555555555596E-2</v>
      </c>
      <c r="I145" cm="1">
        <f t="array" ref="I145">INDEX('8. ZOMT'!$C$3:$C$248, ROWS('8. ZOMT'!C145:$C$248))</f>
        <v>-2.1500000000000057E-2</v>
      </c>
      <c r="J145" cm="1">
        <f t="array" ref="J145">INDEX('9. RYMD'!$C$3:$C$248, ROWS('9. RYMD'!C145:$C$248))</f>
        <v>-3.3014632084940048E-3</v>
      </c>
      <c r="K145" cm="1">
        <f t="array" ref="K145">INDEX('10. VODA'!$C$3:$C$248, ROWS('10. VODA'!C145:$C$248))</f>
        <v>9.0909090909090592E-3</v>
      </c>
    </row>
    <row r="146" spans="1:11" x14ac:dyDescent="0.35">
      <c r="A146" t="str" cm="1">
        <f t="array" ref="A146">INDEX('1. TVEL'!$A$3:$A$248, ROWS('1. TVEL'!A146:$A$248))</f>
        <v>09/21/2023</v>
      </c>
      <c r="B146" cm="1">
        <f t="array" ref="B146">INDEX('1. TVEL'!$C$3:$C$248, ROWS('1. TVEL'!C146:$C$248))</f>
        <v>-6.439871202575981E-3</v>
      </c>
      <c r="C146" cm="1">
        <f t="array" ref="C146">INDEX('2. ADAN'!$C$3:$C$248, ROWS('2. ADAN'!C146:$C$248))</f>
        <v>3.6736828343574356E-2</v>
      </c>
      <c r="D146" cm="1">
        <f t="array" ref="D146">INDEX('3. INFY'!$C$3:$C$248, ROWS('3. INFY'!C146:$C$248))</f>
        <v>7.657732645247212E-3</v>
      </c>
      <c r="E146" cm="1">
        <f t="array" ref="E146">INDEX('4. SBI'!$C$3:$C$248, ROWS('4. SBI'!C146:$C$248))</f>
        <v>-2.2018192637932577E-2</v>
      </c>
      <c r="F146" cm="1">
        <f t="array" ref="F146">INDEX('5. ICBK'!$C$3:$C$248, ROWS('5. ICBK'!C146:$C$248))</f>
        <v>-2.9031585531116465E-2</v>
      </c>
      <c r="G146" cm="1">
        <f t="array" ref="G146">INDEX('6.ITC'!$C$3:$C$248, ROWS('6.ITC'!C146:$C$248))</f>
        <v>-1.2178770949720644E-2</v>
      </c>
      <c r="H146" cm="1">
        <f t="array" ref="H146">INDEX('7. YESB'!$C$3:$C$248, ROWS('7. YESB'!C146:$C$248))</f>
        <v>-1.6949152542372923E-2</v>
      </c>
      <c r="I146" cm="1">
        <f t="array" ref="I146">INDEX('8. ZOMT'!$C$3:$C$248, ROWS('8. ZOMT'!C146:$C$248))</f>
        <v>-8.5728693898133555E-3</v>
      </c>
      <c r="J146" cm="1">
        <f t="array" ref="J146">INDEX('9. RYMD'!$C$3:$C$248, ROWS('9. RYMD'!C146:$C$248))</f>
        <v>-1.5693322960538672E-2</v>
      </c>
      <c r="K146" cm="1">
        <f t="array" ref="K146">INDEX('10. VODA'!$C$3:$C$248, ROWS('10. VODA'!C146:$C$248))</f>
        <v>-1.3824884792626762E-2</v>
      </c>
    </row>
    <row r="147" spans="1:11" x14ac:dyDescent="0.35">
      <c r="A147" t="str" cm="1">
        <f t="array" ref="A147">INDEX('1. TVEL'!$A$3:$A$248, ROWS('1. TVEL'!A147:$A$248))</f>
        <v>09/22/2023</v>
      </c>
      <c r="B147" cm="1">
        <f t="array" ref="B147">INDEX('1. TVEL'!$C$3:$C$248, ROWS('1. TVEL'!C147:$C$248))</f>
        <v>-9.4686263425663251E-3</v>
      </c>
      <c r="C147" cm="1">
        <f t="array" ref="C147">INDEX('2. ADAN'!$C$3:$C$248, ROWS('2. ADAN'!C147:$C$248))</f>
        <v>3.7770252669965844E-3</v>
      </c>
      <c r="D147" cm="1">
        <f t="array" ref="D147">INDEX('3. INFY'!$C$3:$C$248, ROWS('3. INFY'!C147:$C$248))</f>
        <v>-3.7429402132138547E-3</v>
      </c>
      <c r="E147" cm="1">
        <f t="array" ref="E147">INDEX('4. SBI'!$C$3:$C$248, ROWS('4. SBI'!C147:$C$248))</f>
        <v>1.6718214494691967E-2</v>
      </c>
      <c r="F147" cm="1">
        <f t="array" ref="F147">INDEX('5. ICBK'!$C$3:$C$248, ROWS('5. ICBK'!C147:$C$248))</f>
        <v>-9.4706934652215094E-3</v>
      </c>
      <c r="G147" cm="1">
        <f t="array" ref="G147">INDEX('6.ITC'!$C$3:$C$248, ROWS('6.ITC'!C147:$C$248))</f>
        <v>-9.9300383660572717E-3</v>
      </c>
      <c r="H147" cm="1">
        <f t="array" ref="H147">INDEX('7. YESB'!$C$3:$C$248, ROWS('7. YESB'!C147:$C$248))</f>
        <v>-2.8328611898017402E-3</v>
      </c>
      <c r="I147" cm="1">
        <f t="array" ref="I147">INDEX('8. ZOMT'!$C$3:$C$248, ROWS('8. ZOMT'!C147:$C$248))</f>
        <v>7.5075075075075074E-3</v>
      </c>
      <c r="J147" cm="1">
        <f t="array" ref="J147">INDEX('9. RYMD'!$C$3:$C$248, ROWS('9. RYMD'!C147:$C$248))</f>
        <v>-1.4036614890780966E-2</v>
      </c>
      <c r="K147" cm="1">
        <f t="array" ref="K147">INDEX('10. VODA'!$C$3:$C$248, ROWS('10. VODA'!C147:$C$248))</f>
        <v>3.9823008849557612E-2</v>
      </c>
    </row>
    <row r="148" spans="1:11" x14ac:dyDescent="0.35">
      <c r="A148" t="str" cm="1">
        <f t="array" ref="A148">INDEX('1. TVEL'!$A$3:$A$248, ROWS('1. TVEL'!A148:$A$248))</f>
        <v>09/25/2023</v>
      </c>
      <c r="B148" cm="1">
        <f t="array" ref="B148">INDEX('1. TVEL'!$C$3:$C$248, ROWS('1. TVEL'!C148:$C$248))</f>
        <v>-7.977207977208009E-3</v>
      </c>
      <c r="C148" cm="1">
        <f t="array" ref="C148">INDEX('2. ADAN'!$C$3:$C$248, ROWS('2. ADAN'!C148:$C$248))</f>
        <v>-7.2150072150072159E-3</v>
      </c>
      <c r="D148" cm="1">
        <f t="array" ref="D148">INDEX('3. INFY'!$C$3:$C$248, ROWS('3. INFY'!C148:$C$248))</f>
        <v>-1.4923854424583657E-2</v>
      </c>
      <c r="E148" cm="1">
        <f t="array" ref="E148">INDEX('4. SBI'!$C$3:$C$248, ROWS('4. SBI'!C148:$C$248))</f>
        <v>-6.9017759447858309E-3</v>
      </c>
      <c r="F148" cm="1">
        <f t="array" ref="F148">INDEX('5. ICBK'!$C$3:$C$248, ROWS('5. ICBK'!C148:$C$248))</f>
        <v>6.3261358289329935E-3</v>
      </c>
      <c r="G148" cm="1">
        <f t="array" ref="G148">INDEX('6.ITC'!$C$3:$C$248, ROWS('6.ITC'!C148:$C$248))</f>
        <v>-1.1296882060551287E-3</v>
      </c>
      <c r="H148" cm="1">
        <f t="array" ref="H148">INDEX('7. YESB'!$C$3:$C$248, ROWS('7. YESB'!C148:$C$248))</f>
        <v>-1.1461318051575891E-2</v>
      </c>
      <c r="I148" cm="1">
        <f t="array" ref="I148">INDEX('8. ZOMT'!$C$3:$C$248, ROWS('8. ZOMT'!C148:$C$248))</f>
        <v>-1.472828847130526E-2</v>
      </c>
      <c r="J148" cm="1">
        <f t="array" ref="J148">INDEX('9. RYMD'!$C$3:$C$248, ROWS('9. RYMD'!C148:$C$248))</f>
        <v>-2.9546854870329917E-2</v>
      </c>
      <c r="K148" cm="1">
        <f t="array" ref="K148">INDEX('10. VODA'!$C$3:$C$248, ROWS('10. VODA'!C148:$C$248))</f>
        <v>0</v>
      </c>
    </row>
    <row r="149" spans="1:11" x14ac:dyDescent="0.35">
      <c r="A149" t="str" cm="1">
        <f t="array" ref="A149">INDEX('1. TVEL'!$A$3:$A$248, ROWS('1. TVEL'!A149:$A$248))</f>
        <v>09/26/2023</v>
      </c>
      <c r="B149" cm="1">
        <f t="array" ref="B149">INDEX('1. TVEL'!$C$3:$C$248, ROWS('1. TVEL'!C149:$C$248))</f>
        <v>9.0344438170524809E-3</v>
      </c>
      <c r="C149" cm="1">
        <f t="array" ref="C149">INDEX('2. ADAN'!$C$3:$C$248, ROWS('2. ADAN'!C149:$C$248))</f>
        <v>-9.668874172185371E-3</v>
      </c>
      <c r="D149" cm="1">
        <f t="array" ref="D149">INDEX('3. INFY'!$C$3:$C$248, ROWS('3. INFY'!C149:$C$248))</f>
        <v>-9.2424605483859921E-3</v>
      </c>
      <c r="E149" cm="1">
        <f t="array" ref="E149">INDEX('4. SBI'!$C$3:$C$248, ROWS('4. SBI'!C149:$C$248))</f>
        <v>5.8882907133247435E-4</v>
      </c>
      <c r="F149" cm="1">
        <f t="array" ref="F149">INDEX('5. ICBK'!$C$3:$C$248, ROWS('5. ICBK'!C149:$C$248))</f>
        <v>-8.0636660693580442E-3</v>
      </c>
      <c r="G149" cm="1">
        <f t="array" ref="G149">INDEX('6.ITC'!$C$3:$C$248, ROWS('6.ITC'!C149:$C$248))</f>
        <v>-3.3902135834565285E-4</v>
      </c>
      <c r="H149" cm="1">
        <f t="array" ref="H149">INDEX('7. YESB'!$C$3:$C$248, ROWS('7. YESB'!C149:$C$248))</f>
        <v>-5.7636887608067929E-3</v>
      </c>
      <c r="I149" cm="1">
        <f t="array" ref="I149">INDEX('8. ZOMT'!$C$3:$C$248, ROWS('8. ZOMT'!C149:$C$248))</f>
        <v>1.4514514514514541E-2</v>
      </c>
      <c r="J149" cm="1">
        <f t="array" ref="J149">INDEX('9. RYMD'!$C$3:$C$248, ROWS('9. RYMD'!C149:$C$248))</f>
        <v>9.569776150453525E-3</v>
      </c>
      <c r="K149" cm="1">
        <f t="array" ref="K149">INDEX('10. VODA'!$C$3:$C$248, ROWS('10. VODA'!C149:$C$248))</f>
        <v>6.6115702479338762E-2</v>
      </c>
    </row>
    <row r="150" spans="1:11" x14ac:dyDescent="0.35">
      <c r="A150" t="str" cm="1">
        <f t="array" ref="A150">INDEX('1. TVEL'!$A$3:$A$248, ROWS('1. TVEL'!A150:$A$248))</f>
        <v>09/27/2023</v>
      </c>
      <c r="B150" cm="1">
        <f t="array" ref="B150">INDEX('1. TVEL'!$C$3:$C$248, ROWS('1. TVEL'!C150:$C$248))</f>
        <v>-1.6968325791854237E-3</v>
      </c>
      <c r="C150" cm="1">
        <f t="array" ref="C150">INDEX('2. ADAN'!$C$3:$C$248, ROWS('2. ADAN'!C150:$C$248))</f>
        <v>-5.7279872119354661E-3</v>
      </c>
      <c r="D150" cm="1">
        <f t="array" ref="D150">INDEX('3. INFY'!$C$3:$C$248, ROWS('3. INFY'!C150:$C$248))</f>
        <v>4.3285616905248186E-3</v>
      </c>
      <c r="E150" cm="1">
        <f t="array" ref="E150">INDEX('4. SBI'!$C$3:$C$248, ROWS('4. SBI'!C150:$C$248))</f>
        <v>-7.8846969054683809E-3</v>
      </c>
      <c r="F150" cm="1">
        <f t="array" ref="F150">INDEX('5. ICBK'!$C$3:$C$248, ROWS('5. ICBK'!C150:$C$248))</f>
        <v>-5.937864489449711E-3</v>
      </c>
      <c r="G150" cm="1">
        <f t="array" ref="G150">INDEX('6.ITC'!$C$3:$C$248, ROWS('6.ITC'!C150:$C$248))</f>
        <v>1.4917065568295645E-2</v>
      </c>
      <c r="H150" cm="1">
        <f t="array" ref="H150">INDEX('7. YESB'!$C$3:$C$248, ROWS('7. YESB'!C150:$C$248))</f>
        <v>0</v>
      </c>
      <c r="I150" cm="1">
        <f t="array" ref="I150">INDEX('8. ZOMT'!$C$3:$C$248, ROWS('8. ZOMT'!C150:$C$248))</f>
        <v>1.9980019980018844E-3</v>
      </c>
      <c r="J150" cm="1">
        <f t="array" ref="J150">INDEX('9. RYMD'!$C$3:$C$248, ROWS('9. RYMD'!C150:$C$248))</f>
        <v>4.2260523699039279E-3</v>
      </c>
      <c r="K150" cm="1">
        <f t="array" ref="K150">INDEX('10. VODA'!$C$3:$C$248, ROWS('10. VODA'!C150:$C$248))</f>
        <v>-8.3333333333333037E-3</v>
      </c>
    </row>
    <row r="151" spans="1:11" x14ac:dyDescent="0.35">
      <c r="A151" t="str" cm="1">
        <f t="array" ref="A151">INDEX('1. TVEL'!$A$3:$A$248, ROWS('1. TVEL'!A151:$A$248))</f>
        <v>09/28/2023</v>
      </c>
      <c r="B151" cm="1">
        <f t="array" ref="B151">INDEX('1. TVEL'!$C$3:$C$248, ROWS('1. TVEL'!C151:$C$248))</f>
        <v>-1.5508328546812276E-2</v>
      </c>
      <c r="C151" cm="1">
        <f t="array" ref="C151">INDEX('2. ADAN'!$C$3:$C$248, ROWS('2. ADAN'!C151:$C$248))</f>
        <v>1.3319126265304881E-4</v>
      </c>
      <c r="D151" cm="1">
        <f t="array" ref="D151">INDEX('3. INFY'!$C$3:$C$248, ROWS('3. INFY'!C151:$C$248))</f>
        <v>-1.9139254576400675E-2</v>
      </c>
      <c r="E151" cm="1">
        <f t="array" ref="E151">INDEX('4. SBI'!$C$3:$C$248, ROWS('4. SBI'!C151:$C$248))</f>
        <v>3.3901178065945495E-4</v>
      </c>
      <c r="F151" cm="1">
        <f t="array" ref="F151">INDEX('5. ICBK'!$C$3:$C$248, ROWS('5. ICBK'!C151:$C$248))</f>
        <v>-5.3044769785699124E-4</v>
      </c>
      <c r="G151" cm="1">
        <f t="array" ref="G151">INDEX('6.ITC'!$C$3:$C$248, ROWS('6.ITC'!C151:$C$248))</f>
        <v>-1.9058423142370908E-2</v>
      </c>
      <c r="H151" cm="1">
        <f t="array" ref="H151">INDEX('7. YESB'!$C$3:$C$248, ROWS('7. YESB'!C151:$C$248))</f>
        <v>-5.7971014492754448E-3</v>
      </c>
      <c r="I151" cm="1">
        <f t="array" ref="I151">INDEX('8. ZOMT'!$C$3:$C$248, ROWS('8. ZOMT'!C151:$C$248))</f>
        <v>-1.5007503751875084E-3</v>
      </c>
      <c r="J151" cm="1">
        <f t="array" ref="J151">INDEX('9. RYMD'!$C$3:$C$248, ROWS('9. RYMD'!C151:$C$248))</f>
        <v>1.1036309458117206E-3</v>
      </c>
      <c r="K151" cm="1">
        <f t="array" ref="K151">INDEX('10. VODA'!$C$3:$C$248, ROWS('10. VODA'!C151:$C$248))</f>
        <v>-3.0042918454935591E-2</v>
      </c>
    </row>
    <row r="152" spans="1:11" x14ac:dyDescent="0.35">
      <c r="A152" t="str" cm="1">
        <f t="array" ref="A152">INDEX('1. TVEL'!$A$3:$A$248, ROWS('1. TVEL'!A152:$A$248))</f>
        <v>09/29/2023</v>
      </c>
      <c r="B152" cm="1">
        <f t="array" ref="B152">INDEX('1. TVEL'!$C$3:$C$248, ROWS('1. TVEL'!C152:$C$248))</f>
        <v>-6.5038300332417986E-3</v>
      </c>
      <c r="C152" cm="1">
        <f t="array" ref="C152">INDEX('2. ADAN'!$C$3:$C$248, ROWS('2. ADAN'!C152:$C$248))</f>
        <v>5.4311829381375317E-3</v>
      </c>
      <c r="D152" cm="1">
        <f t="array" ref="D152">INDEX('3. INFY'!$C$3:$C$248, ROWS('3. INFY'!C152:$C$248))</f>
        <v>-2.7865826047580896E-3</v>
      </c>
      <c r="E152" cm="1">
        <f t="array" ref="E152">INDEX('4. SBI'!$C$3:$C$248, ROWS('4. SBI'!C152:$C$248))</f>
        <v>1.436805613566103E-2</v>
      </c>
      <c r="F152" cm="1">
        <f t="array" ref="F152">INDEX('5. ICBK'!$C$3:$C$248, ROWS('5. ICBK'!C152:$C$248))</f>
        <v>9.7699338165773246E-3</v>
      </c>
      <c r="G152" cm="1">
        <f t="array" ref="G152">INDEX('6.ITC'!$C$3:$C$248, ROWS('6.ITC'!C152:$C$248))</f>
        <v>8.2133213321331621E-3</v>
      </c>
      <c r="H152" cm="1">
        <f t="array" ref="H152">INDEX('7. YESB'!$C$3:$C$248, ROWS('7. YESB'!C152:$C$248))</f>
        <v>0</v>
      </c>
      <c r="I152" cm="1">
        <f t="array" ref="I152">INDEX('8. ZOMT'!$C$3:$C$248, ROWS('8. ZOMT'!C152:$C$248))</f>
        <v>1.5270935960591104E-2</v>
      </c>
      <c r="J152" cm="1">
        <f t="array" ref="J152">INDEX('9. RYMD'!$C$3:$C$248, ROWS('9. RYMD'!C152:$C$248))</f>
        <v>-2.1844324623254779E-3</v>
      </c>
      <c r="K152" cm="1">
        <f t="array" ref="K152">INDEX('10. VODA'!$C$3:$C$248, ROWS('10. VODA'!C152:$C$248))</f>
        <v>0</v>
      </c>
    </row>
    <row r="153" spans="1:11" x14ac:dyDescent="0.35">
      <c r="A153" t="str" cm="1">
        <f t="array" ref="A153">INDEX('1. TVEL'!$A$3:$A$248, ROWS('1. TVEL'!A153:$A$248))</f>
        <v>10/03/2023</v>
      </c>
      <c r="B153" cm="1">
        <f t="array" ref="B153">INDEX('1. TVEL'!$C$3:$C$248, ROWS('1. TVEL'!C153:$C$248))</f>
        <v>1.7466628798636846E-2</v>
      </c>
      <c r="C153" cm="1">
        <f t="array" ref="C153">INDEX('2. ADAN'!$C$3:$C$248, ROWS('2. ADAN'!C153:$C$248))</f>
        <v>-2.9315516771202619E-2</v>
      </c>
      <c r="D153" cm="1">
        <f t="array" ref="D153">INDEX('3. INFY'!$C$3:$C$248, ROWS('3. INFY'!C153:$C$248))</f>
        <v>-1.0111576011157918E-3</v>
      </c>
      <c r="E153" cm="1">
        <f t="array" ref="E153">INDEX('4. SBI'!$C$3:$C$248, ROWS('4. SBI'!C153:$C$248))</f>
        <v>7.2974541835974637E-3</v>
      </c>
      <c r="F153" cm="1">
        <f t="array" ref="F153">INDEX('5. ICBK'!$C$3:$C$248, ROWS('5. ICBK'!C153:$C$248))</f>
        <v>-1.2336488354780415E-2</v>
      </c>
      <c r="G153" cm="1">
        <f t="array" ref="G153">INDEX('6.ITC'!$C$3:$C$248, ROWS('6.ITC'!C153:$C$248))</f>
        <v>-1.0574189880613934E-2</v>
      </c>
      <c r="H153" cm="1">
        <f t="array" ref="H153">INDEX('7. YESB'!$C$3:$C$248, ROWS('7. YESB'!C153:$C$248))</f>
        <v>-2.9069767441860881E-3</v>
      </c>
      <c r="I153" cm="1">
        <f t="array" ref="I153">INDEX('8. ZOMT'!$C$3:$C$248, ROWS('8. ZOMT'!C153:$C$248))</f>
        <v>3.6087369420702731E-2</v>
      </c>
      <c r="J153" cm="1">
        <f t="array" ref="J153">INDEX('9. RYMD'!$C$3:$C$248, ROWS('9. RYMD'!C153:$C$248))</f>
        <v>9.3925246553774714E-4</v>
      </c>
      <c r="K153" cm="1">
        <f t="array" ref="K153">INDEX('10. VODA'!$C$3:$C$248, ROWS('10. VODA'!C153:$C$248))</f>
        <v>2.9166666666666636E-2</v>
      </c>
    </row>
    <row r="154" spans="1:11" x14ac:dyDescent="0.35">
      <c r="A154" t="str" cm="1">
        <f t="array" ref="A154">INDEX('1. TVEL'!$A$3:$A$248, ROWS('1. TVEL'!A154:$A$248))</f>
        <v>10/04/2023</v>
      </c>
      <c r="B154" cm="1">
        <f t="array" ref="B154">INDEX('1. TVEL'!$C$3:$C$248, ROWS('1. TVEL'!C154:$C$248))</f>
        <v>-4.995004995004995E-3</v>
      </c>
      <c r="C154" cm="1">
        <f t="array" ref="C154">INDEX('2. ADAN'!$C$3:$C$248, ROWS('2. ADAN'!C154:$C$248))</f>
        <v>1.437978766294859E-2</v>
      </c>
      <c r="D154" cm="1">
        <f t="array" ref="D154">INDEX('3. INFY'!$C$3:$C$248, ROWS('3. INFY'!C154:$C$248))</f>
        <v>7.1658531519367945E-3</v>
      </c>
      <c r="E154" cm="1">
        <f t="array" ref="E154">INDEX('4. SBI'!$C$3:$C$248, ROWS('4. SBI'!C154:$C$248))</f>
        <v>-2.8486140724946773E-2</v>
      </c>
      <c r="F154" cm="1">
        <f t="array" ref="F154">INDEX('5. ICBK'!$C$3:$C$248, ROWS('5. ICBK'!C154:$C$248))</f>
        <v>-1.1020912854147627E-2</v>
      </c>
      <c r="G154" cm="1">
        <f t="array" ref="G154">INDEX('6.ITC'!$C$3:$C$248, ROWS('6.ITC'!C154:$C$248))</f>
        <v>-8.3696399908277392E-3</v>
      </c>
      <c r="H154" cm="1">
        <f t="array" ref="H154">INDEX('7. YESB'!$C$3:$C$248, ROWS('7. YESB'!C154:$C$248))</f>
        <v>0</v>
      </c>
      <c r="I154" cm="1">
        <f t="array" ref="I154">INDEX('8. ZOMT'!$C$3:$C$248, ROWS('8. ZOMT'!C154:$C$248))</f>
        <v>-4.5161290322580615E-2</v>
      </c>
      <c r="J154" cm="1">
        <f t="array" ref="J154">INDEX('9. RYMD'!$C$3:$C$248, ROWS('9. RYMD'!C154:$C$248))</f>
        <v>-1.2587764692718677E-2</v>
      </c>
      <c r="K154" cm="1">
        <f t="array" ref="K154">INDEX('10. VODA'!$C$3:$C$248, ROWS('10. VODA'!C154:$C$248))</f>
        <v>-4.8034934497816657E-2</v>
      </c>
    </row>
    <row r="155" spans="1:11" x14ac:dyDescent="0.35">
      <c r="A155" t="str" cm="1">
        <f t="array" ref="A155">INDEX('1. TVEL'!$A$3:$A$248, ROWS('1. TVEL'!A155:$A$248))</f>
        <v>10/05/2023</v>
      </c>
      <c r="B155" cm="1">
        <f t="array" ref="B155">INDEX('1. TVEL'!$C$3:$C$248, ROWS('1. TVEL'!C155:$C$248))</f>
        <v>-1.1430204314903103E-3</v>
      </c>
      <c r="C155" cm="1">
        <f t="array" ref="C155">INDEX('2. ADAN'!$C$3:$C$248, ROWS('2. ADAN'!C155:$C$248))</f>
        <v>-1.6946836135027985E-2</v>
      </c>
      <c r="D155" cm="1">
        <f t="array" ref="D155">INDEX('3. INFY'!$C$3:$C$248, ROWS('3. INFY'!C155:$C$248))</f>
        <v>1.3051351259011334E-2</v>
      </c>
      <c r="E155" cm="1">
        <f t="array" ref="E155">INDEX('4. SBI'!$C$3:$C$248, ROWS('4. SBI'!C155:$C$248))</f>
        <v>9.963691632187752E-3</v>
      </c>
      <c r="F155" cm="1">
        <f t="array" ref="F155">INDEX('5. ICBK'!$C$3:$C$248, ROWS('5. ICBK'!C155:$C$248))</f>
        <v>1.1478981771802167E-2</v>
      </c>
      <c r="G155" cm="1">
        <f t="array" ref="G155">INDEX('6.ITC'!$C$3:$C$248, ROWS('6.ITC'!C155:$C$248))</f>
        <v>-1.1466574934069801E-4</v>
      </c>
      <c r="H155" cm="1">
        <f t="array" ref="H155">INDEX('7. YESB'!$C$3:$C$248, ROWS('7. YESB'!C155:$C$248))</f>
        <v>-2.9154518950437734E-3</v>
      </c>
      <c r="I155" cm="1">
        <f t="array" ref="I155">INDEX('8. ZOMT'!$C$3:$C$248, ROWS('8. ZOMT'!C155:$C$248))</f>
        <v>4.4117647058823581E-2</v>
      </c>
      <c r="J155" cm="1">
        <f t="array" ref="J155">INDEX('9. RYMD'!$C$3:$C$248, ROWS('9. RYMD'!C155:$C$248))</f>
        <v>-8.6790973738728626E-4</v>
      </c>
      <c r="K155" cm="1">
        <f t="array" ref="K155">INDEX('10. VODA'!$C$3:$C$248, ROWS('10. VODA'!C155:$C$248))</f>
        <v>-2.2321428571428572E-2</v>
      </c>
    </row>
    <row r="156" spans="1:11" x14ac:dyDescent="0.35">
      <c r="A156" t="str" cm="1">
        <f t="array" ref="A156">INDEX('1. TVEL'!$A$3:$A$248, ROWS('1. TVEL'!A156:$A$248))</f>
        <v>10/06/2023</v>
      </c>
      <c r="B156" cm="1">
        <f t="array" ref="B156">INDEX('1. TVEL'!$C$3:$C$248, ROWS('1. TVEL'!C156:$C$248))</f>
        <v>2.1385799828913601E-3</v>
      </c>
      <c r="C156" cm="1">
        <f t="array" ref="C156">INDEX('2. ADAN'!$C$3:$C$248, ROWS('2. ADAN'!C156:$C$248))</f>
        <v>-4.2547351084271517E-3</v>
      </c>
      <c r="D156" cm="1">
        <f t="array" ref="D156">INDEX('3. INFY'!$C$3:$C$248, ROWS('3. INFY'!C156:$C$248))</f>
        <v>1.0313112869412321E-2</v>
      </c>
      <c r="E156" cm="1">
        <f t="array" ref="E156">INDEX('4. SBI'!$C$3:$C$248, ROWS('4. SBI'!C156:$C$248))</f>
        <v>3.5338662179217883E-3</v>
      </c>
      <c r="F156" cm="1">
        <f t="array" ref="F156">INDEX('5. ICBK'!$C$3:$C$248, ROWS('5. ICBK'!C156:$C$248))</f>
        <v>4.6022005924672262E-3</v>
      </c>
      <c r="G156" cm="1">
        <f t="array" ref="G156">INDEX('6.ITC'!$C$3:$C$248, ROWS('6.ITC'!C156:$C$248))</f>
        <v>1.3796223001243845E-2</v>
      </c>
      <c r="H156" cm="1">
        <f t="array" ref="H156">INDEX('7. YESB'!$C$3:$C$248, ROWS('7. YESB'!C156:$C$248))</f>
        <v>8.6705202312139951E-3</v>
      </c>
      <c r="I156" cm="1">
        <f t="array" ref="I156">INDEX('8. ZOMT'!$C$3:$C$248, ROWS('8. ZOMT'!C156:$C$248))</f>
        <v>-9.0952608903781991E-3</v>
      </c>
      <c r="J156" cm="1">
        <f t="array" ref="J156">INDEX('9. RYMD'!$C$3:$C$248, ROWS('9. RYMD'!C156:$C$248))</f>
        <v>-2.9765247669325968E-3</v>
      </c>
      <c r="K156" cm="1">
        <f t="array" ref="K156">INDEX('10. VODA'!$C$3:$C$248, ROWS('10. VODA'!C156:$C$248))</f>
        <v>-2.2831050228310504E-2</v>
      </c>
    </row>
    <row r="157" spans="1:11" x14ac:dyDescent="0.35">
      <c r="A157" t="str" cm="1">
        <f t="array" ref="A157">INDEX('1. TVEL'!$A$3:$A$248, ROWS('1. TVEL'!A157:$A$248))</f>
        <v>10/09/2023</v>
      </c>
      <c r="B157" cm="1">
        <f t="array" ref="B157">INDEX('1. TVEL'!$C$3:$C$248, ROWS('1. TVEL'!C157:$C$248))</f>
        <v>-2.6338893766461809E-2</v>
      </c>
      <c r="C157" cm="1">
        <f t="array" ref="C157">INDEX('2. ADAN'!$C$3:$C$248, ROWS('2. ADAN'!C157:$C$248))</f>
        <v>-6.5204678362573126E-2</v>
      </c>
      <c r="D157" cm="1">
        <f t="array" ref="D157">INDEX('3. INFY'!$C$3:$C$248, ROWS('3. INFY'!C157:$C$248))</f>
        <v>-2.2027178149039276E-3</v>
      </c>
      <c r="E157" cm="1">
        <f t="array" ref="E157">INDEX('4. SBI'!$C$3:$C$248, ROWS('4. SBI'!C157:$C$248))</f>
        <v>-1.563835241838998E-2</v>
      </c>
      <c r="F157" cm="1">
        <f t="array" ref="F157">INDEX('5. ICBK'!$C$3:$C$248, ROWS('5. ICBK'!C157:$C$248))</f>
        <v>-7.0317494140209064E-3</v>
      </c>
      <c r="G157" cm="1">
        <f t="array" ref="G157">INDEX('6.ITC'!$C$3:$C$248, ROWS('6.ITC'!C157:$C$248))</f>
        <v>-3.8596889544783488E-3</v>
      </c>
      <c r="H157" cm="1">
        <f t="array" ref="H157">INDEX('7. YESB'!$C$3:$C$248, ROWS('7. YESB'!C157:$C$248))</f>
        <v>-2.3668639053254566E-2</v>
      </c>
      <c r="I157" cm="1">
        <f t="array" ref="I157">INDEX('8. ZOMT'!$C$3:$C$248, ROWS('8. ZOMT'!C157:$C$248))</f>
        <v>-5.2935514918190287E-3</v>
      </c>
      <c r="J157" cm="1">
        <f t="array" ref="J157">INDEX('9. RYMD'!$C$3:$C$248, ROWS('9. RYMD'!C157:$C$248))</f>
        <v>-2.5779877293544952E-2</v>
      </c>
      <c r="K157" cm="1">
        <f t="array" ref="K157">INDEX('10. VODA'!$C$3:$C$248, ROWS('10. VODA'!C157:$C$248))</f>
        <v>-4.5871559633026545E-3</v>
      </c>
    </row>
    <row r="158" spans="1:11" x14ac:dyDescent="0.35">
      <c r="A158" t="str" cm="1">
        <f t="array" ref="A158">INDEX('1. TVEL'!$A$3:$A$248, ROWS('1. TVEL'!A158:$A$248))</f>
        <v>10/10/2023</v>
      </c>
      <c r="B158" cm="1">
        <f t="array" ref="B158">INDEX('1. TVEL'!$C$3:$C$248, ROWS('1. TVEL'!C158:$C$248))</f>
        <v>-7.8159563486210806E-3</v>
      </c>
      <c r="C158" cm="1">
        <f t="array" ref="C158">INDEX('2. ADAN'!$C$3:$C$248, ROWS('2. ADAN'!C158:$C$248))</f>
        <v>2.1879021879021816E-2</v>
      </c>
      <c r="D158" cm="1">
        <f t="array" ref="D158">INDEX('3. INFY'!$C$3:$C$248, ROWS('3. INFY'!C158:$C$248))</f>
        <v>1.3175935524863756E-2</v>
      </c>
      <c r="E158" cm="1">
        <f t="array" ref="E158">INDEX('4. SBI'!$C$3:$C$248, ROWS('4. SBI'!C158:$C$248))</f>
        <v>1.1070734386884062E-2</v>
      </c>
      <c r="F158" cm="1">
        <f t="array" ref="F158">INDEX('5. ICBK'!$C$3:$C$248, ROWS('5. ICBK'!C158:$C$248))</f>
        <v>1.3246425567703977E-2</v>
      </c>
      <c r="G158" cm="1">
        <f t="array" ref="G158">INDEX('6.ITC'!$C$3:$C$248, ROWS('6.ITC'!C158:$C$248))</f>
        <v>8.888388838883864E-3</v>
      </c>
      <c r="H158" cm="1">
        <f t="array" ref="H158">INDEX('7. YESB'!$C$3:$C$248, ROWS('7. YESB'!C158:$C$248))</f>
        <v>8.7976539589444056E-3</v>
      </c>
      <c r="I158" cm="1">
        <f t="array" ref="I158">INDEX('8. ZOMT'!$C$3:$C$248, ROWS('8. ZOMT'!C158:$C$248))</f>
        <v>2.0273455917020195E-2</v>
      </c>
      <c r="J158" cm="1">
        <f t="array" ref="J158">INDEX('9. RYMD'!$C$3:$C$248, ROWS('9. RYMD'!C158:$C$248))</f>
        <v>4.1311131361665795E-2</v>
      </c>
      <c r="K158" cm="1">
        <f t="array" ref="K158">INDEX('10. VODA'!$C$3:$C$248, ROWS('10. VODA'!C158:$C$248))</f>
        <v>1.3574660633484194E-2</v>
      </c>
    </row>
    <row r="159" spans="1:11" x14ac:dyDescent="0.35">
      <c r="A159" t="str" cm="1">
        <f t="array" ref="A159">INDEX('1. TVEL'!$A$3:$A$248, ROWS('1. TVEL'!A159:$A$248))</f>
        <v>10/11/2023</v>
      </c>
      <c r="B159" cm="1">
        <f t="array" ref="B159">INDEX('1. TVEL'!$C$3:$C$248, ROWS('1. TVEL'!C159:$C$248))</f>
        <v>9.3812641988507195E-2</v>
      </c>
      <c r="C159" cm="1">
        <f t="array" ref="C159">INDEX('2. ADAN'!$C$3:$C$248, ROWS('2. ADAN'!C159:$C$248))</f>
        <v>4.2881646655241307E-4</v>
      </c>
      <c r="D159" cm="1">
        <f t="array" ref="D159">INDEX('3. INFY'!$C$3:$C$248, ROWS('3. INFY'!C159:$C$248))</f>
        <v>-5.0187366167023554E-4</v>
      </c>
      <c r="E159" cm="1">
        <f t="array" ref="E159">INDEX('4. SBI'!$C$3:$C$248, ROWS('4. SBI'!C159:$C$248))</f>
        <v>-5.6089062632785833E-3</v>
      </c>
      <c r="F159" cm="1">
        <f t="array" ref="F159">INDEX('5. ICBK'!$C$3:$C$248, ROWS('5. ICBK'!C159:$C$248))</f>
        <v>1.9934949113419131E-3</v>
      </c>
      <c r="G159" cm="1">
        <f t="array" ref="G159">INDEX('6.ITC'!$C$3:$C$248, ROWS('6.ITC'!C159:$C$248))</f>
        <v>8.588957055214775E-3</v>
      </c>
      <c r="H159" cm="1">
        <f t="array" ref="H159">INDEX('7. YESB'!$C$3:$C$248, ROWS('7. YESB'!C159:$C$248))</f>
        <v>0</v>
      </c>
      <c r="I159" cm="1">
        <f t="array" ref="I159">INDEX('8. ZOMT'!$C$3:$C$248, ROWS('8. ZOMT'!C159:$C$248))</f>
        <v>2.7064220183486264E-2</v>
      </c>
      <c r="J159" cm="1">
        <f t="array" ref="J159">INDEX('9. RYMD'!$C$3:$C$248, ROWS('9. RYMD'!C159:$C$248))</f>
        <v>-1.5479094809455784E-2</v>
      </c>
      <c r="K159" cm="1">
        <f t="array" ref="K159">INDEX('10. VODA'!$C$3:$C$248, ROWS('10. VODA'!C159:$C$248))</f>
        <v>6.7510548523206662E-2</v>
      </c>
    </row>
    <row r="160" spans="1:11" x14ac:dyDescent="0.35">
      <c r="A160" t="str" cm="1">
        <f t="array" ref="A160">INDEX('1. TVEL'!$A$3:$A$248, ROWS('1. TVEL'!A160:$A$248))</f>
        <v>10/12/2023</v>
      </c>
      <c r="B160" cm="1">
        <f t="array" ref="B160">INDEX('1. TVEL'!$C$3:$C$248, ROWS('1. TVEL'!C160:$C$248))</f>
        <v>-2.1709448388858518E-2</v>
      </c>
      <c r="C160" cm="1">
        <f t="array" ref="C160">INDEX('2. ADAN'!$C$3:$C$248, ROWS('2. ADAN'!C160:$C$248))</f>
        <v>-7.343412526997873E-3</v>
      </c>
      <c r="D160" cm="1">
        <f t="array" ref="D160">INDEX('3. INFY'!$C$3:$C$248, ROWS('3. INFY'!C160:$C$248))</f>
        <v>-1.9720232002729505E-2</v>
      </c>
      <c r="E160" cm="1">
        <f t="array" ref="E160">INDEX('4. SBI'!$C$3:$C$248, ROWS('4. SBI'!C160:$C$248))</f>
        <v>-3.9245798140091605E-3</v>
      </c>
      <c r="F160" cm="1">
        <f t="array" ref="F160">INDEX('5. ICBK'!$C$3:$C$248, ROWS('5. ICBK'!C160:$C$248))</f>
        <v>1.2051349227141495E-3</v>
      </c>
      <c r="G160" cm="1">
        <f t="array" ref="G160">INDEX('6.ITC'!$C$3:$C$248, ROWS('6.ITC'!C160:$C$248))</f>
        <v>5.4359884623918098E-3</v>
      </c>
      <c r="H160" cm="1">
        <f t="array" ref="H160">INDEX('7. YESB'!$C$3:$C$248, ROWS('7. YESB'!C160:$C$248))</f>
        <v>2.923976608187176E-3</v>
      </c>
      <c r="I160" cm="1">
        <f t="array" ref="I160">INDEX('8. ZOMT'!$C$3:$C$248, ROWS('8. ZOMT'!C160:$C$248))</f>
        <v>7.7378243058715919E-3</v>
      </c>
      <c r="J160" cm="1">
        <f t="array" ref="J160">INDEX('9. RYMD'!$C$3:$C$248, ROWS('9. RYMD'!C160:$C$248))</f>
        <v>-2.0794110208784363E-3</v>
      </c>
      <c r="K160" cm="1">
        <f t="array" ref="K160">INDEX('10. VODA'!$C$3:$C$248, ROWS('10. VODA'!C160:$C$248))</f>
        <v>4.2016806722689672E-3</v>
      </c>
    </row>
    <row r="161" spans="1:11" x14ac:dyDescent="0.35">
      <c r="A161" t="str" cm="1">
        <f t="array" ref="A161">INDEX('1. TVEL'!$A$3:$A$248, ROWS('1. TVEL'!A161:$A$248))</f>
        <v>10/13/2023</v>
      </c>
      <c r="B161" cm="1">
        <f t="array" ref="B161">INDEX('1. TVEL'!$C$3:$C$248, ROWS('1. TVEL'!C161:$C$248))</f>
        <v>7.8569493362233376E-3</v>
      </c>
      <c r="C161" cm="1">
        <f t="array" ref="C161">INDEX('2. ADAN'!$C$3:$C$248, ROWS('2. ADAN'!C161:$C$248))</f>
        <v>-1.5647850248610772E-2</v>
      </c>
      <c r="D161" cm="1">
        <f t="array" ref="D161">INDEX('3. INFY'!$C$3:$C$248, ROWS('3. INFY'!C161:$C$248))</f>
        <v>-2.4001676973063556E-2</v>
      </c>
      <c r="E161" cm="1">
        <f t="array" ref="E161">INDEX('4. SBI'!$C$3:$C$248, ROWS('4. SBI'!C161:$C$248))</f>
        <v>-1.7183025253840106E-2</v>
      </c>
      <c r="F161" cm="1">
        <f t="array" ref="F161">INDEX('5. ICBK'!$C$3:$C$248, ROWS('5. ICBK'!C161:$C$248))</f>
        <v>-3.1010196573110962E-3</v>
      </c>
      <c r="G161" cm="1">
        <f t="array" ref="G161">INDEX('6.ITC'!$C$3:$C$248, ROWS('6.ITC'!C161:$C$248))</f>
        <v>-5.2414408386304576E-3</v>
      </c>
      <c r="H161" cm="1">
        <f t="array" ref="H161">INDEX('7. YESB'!$C$3:$C$248, ROWS('7. YESB'!C161:$C$248))</f>
        <v>0</v>
      </c>
      <c r="I161" cm="1">
        <f t="array" ref="I161">INDEX('8. ZOMT'!$C$3:$C$248, ROWS('8. ZOMT'!C161:$C$248))</f>
        <v>1.0360360360360412E-2</v>
      </c>
      <c r="J161" cm="1">
        <f t="array" ref="J161">INDEX('9. RYMD'!$C$3:$C$248, ROWS('9. RYMD'!C161:$C$248))</f>
        <v>8.4148346289950327E-3</v>
      </c>
      <c r="K161" cm="1">
        <f t="array" ref="K161">INDEX('10. VODA'!$C$3:$C$248, ROWS('10. VODA'!C161:$C$248))</f>
        <v>8.3333333333333037E-3</v>
      </c>
    </row>
    <row r="162" spans="1:11" x14ac:dyDescent="0.35">
      <c r="A162" t="str" cm="1">
        <f t="array" ref="A162">INDEX('1. TVEL'!$A$3:$A$248, ROWS('1. TVEL'!A162:$A$248))</f>
        <v>10/16/2023</v>
      </c>
      <c r="B162" cm="1">
        <f t="array" ref="B162">INDEX('1. TVEL'!$C$3:$C$248, ROWS('1. TVEL'!C162:$C$248))</f>
        <v>1.0825439783490589E-3</v>
      </c>
      <c r="C162" cm="1">
        <f t="array" ref="C162">INDEX('2. ADAN'!$C$3:$C$248, ROWS('2. ADAN'!C162:$C$248))</f>
        <v>-3.7160624905202493E-2</v>
      </c>
      <c r="D162" cm="1">
        <f t="array" ref="D162">INDEX('3. INFY'!$C$3:$C$248, ROWS('3. INFY'!C162:$C$248))</f>
        <v>2.0918313983892896E-3</v>
      </c>
      <c r="E162" cm="1">
        <f t="array" ref="E162">INDEX('4. SBI'!$C$3:$C$248, ROWS('4. SBI'!C162:$C$248))</f>
        <v>-8.6858334057152782E-4</v>
      </c>
      <c r="F162" cm="1">
        <f t="array" ref="F162">INDEX('5. ICBK'!$C$3:$C$248, ROWS('5. ICBK'!C162:$C$248))</f>
        <v>1.0510826150937853E-4</v>
      </c>
      <c r="G162" cm="1">
        <f t="array" ref="G162">INDEX('6.ITC'!$C$3:$C$248, ROWS('6.ITC'!C162:$C$248))</f>
        <v>1.3364517206815145E-3</v>
      </c>
      <c r="H162" cm="1">
        <f t="array" ref="H162">INDEX('7. YESB'!$C$3:$C$248, ROWS('7. YESB'!C162:$C$248))</f>
        <v>-2.9325513196481355E-3</v>
      </c>
      <c r="I162" cm="1">
        <f t="array" ref="I162">INDEX('8. ZOMT'!$C$3:$C$248, ROWS('8. ZOMT'!C162:$C$248))</f>
        <v>4.4843049327354259E-3</v>
      </c>
      <c r="J162" cm="1">
        <f t="array" ref="J162">INDEX('9. RYMD'!$C$3:$C$248, ROWS('9. RYMD'!C162:$C$248))</f>
        <v>-2.626065092890094E-3</v>
      </c>
      <c r="K162" cm="1">
        <f t="array" ref="K162">INDEX('10. VODA'!$C$3:$C$248, ROWS('10. VODA'!C162:$C$248))</f>
        <v>-1.6949152542372819E-2</v>
      </c>
    </row>
    <row r="163" spans="1:11" x14ac:dyDescent="0.35">
      <c r="A163" t="str" cm="1">
        <f t="array" ref="A163">INDEX('1. TVEL'!$A$3:$A$248, ROWS('1. TVEL'!A163:$A$248))</f>
        <v>10/17/2023</v>
      </c>
      <c r="B163" cm="1">
        <f t="array" ref="B163">INDEX('1. TVEL'!$C$3:$C$248, ROWS('1. TVEL'!C163:$C$248))</f>
        <v>-5.3054006257651706E-3</v>
      </c>
      <c r="C163" cm="1">
        <f t="array" ref="C163">INDEX('2. ADAN'!$C$3:$C$248, ROWS('2. ADAN'!C163:$C$248))</f>
        <v>1.743666169895685E-2</v>
      </c>
      <c r="D163" cm="1">
        <f t="array" ref="D163">INDEX('3. INFY'!$C$3:$C$248, ROWS('3. INFY'!C163:$C$248))</f>
        <v>5.7540989289056495E-3</v>
      </c>
      <c r="E163" cm="1">
        <f t="array" ref="E163">INDEX('4. SBI'!$C$3:$C$248, ROWS('4. SBI'!C163:$C$248))</f>
        <v>1.3878046664933094E-3</v>
      </c>
      <c r="F163" cm="1">
        <f t="array" ref="F163">INDEX('5. ICBK'!$C$3:$C$248, ROWS('5. ICBK'!C163:$C$248))</f>
        <v>2.6208197924310725E-3</v>
      </c>
      <c r="G163" cm="1">
        <f t="array" ref="G163">INDEX('6.ITC'!$C$3:$C$248, ROWS('6.ITC'!C163:$C$248))</f>
        <v>9.9239166391002324E-3</v>
      </c>
      <c r="H163" cm="1">
        <f t="array" ref="H163">INDEX('7. YESB'!$C$3:$C$248, ROWS('7. YESB'!C163:$C$248))</f>
        <v>2.923976608187176E-3</v>
      </c>
      <c r="I163" cm="1">
        <f t="array" ref="I163">INDEX('8. ZOMT'!$C$3:$C$248, ROWS('8. ZOMT'!C163:$C$248))</f>
        <v>2.0641194554237983E-2</v>
      </c>
      <c r="J163" cm="1">
        <f t="array" ref="J163">INDEX('9. RYMD'!$C$3:$C$248, ROWS('9. RYMD'!C163:$C$248))</f>
        <v>8.4762194953048146E-3</v>
      </c>
      <c r="K163" cm="1">
        <f t="array" ref="K163">INDEX('10. VODA'!$C$3:$C$248, ROWS('10. VODA'!C163:$C$248))</f>
        <v>8.4033613445377853E-3</v>
      </c>
    </row>
    <row r="164" spans="1:11" x14ac:dyDescent="0.35">
      <c r="A164" t="str" cm="1">
        <f t="array" ref="A164">INDEX('1. TVEL'!$A$3:$A$248, ROWS('1. TVEL'!A164:$A$248))</f>
        <v>10/18/2023</v>
      </c>
      <c r="B164" cm="1">
        <f t="array" ref="B164">INDEX('1. TVEL'!$C$3:$C$248, ROWS('1. TVEL'!C164:$C$248))</f>
        <v>-6.0216231011358656E-3</v>
      </c>
      <c r="C164" cm="1">
        <f t="array" ref="C164">INDEX('2. ADAN'!$C$3:$C$248, ROWS('2. ADAN'!C164:$C$248))</f>
        <v>-4.6414133852373451E-3</v>
      </c>
      <c r="D164" cm="1">
        <f t="array" ref="D164">INDEX('3. INFY'!$C$3:$C$248, ROWS('3. INFY'!C164:$C$248))</f>
        <v>-1.3189406823783214E-3</v>
      </c>
      <c r="E164" cm="1">
        <f t="array" ref="E164">INDEX('4. SBI'!$C$3:$C$248, ROWS('4. SBI'!C164:$C$248))</f>
        <v>-6.6358159434210572E-3</v>
      </c>
      <c r="F164" cm="1">
        <f t="array" ref="F164">INDEX('5. ICBK'!$C$3:$C$248, ROWS('5. ICBK'!C164:$C$248))</f>
        <v>-1.0754966887417195E-2</v>
      </c>
      <c r="G164" cm="1">
        <f t="array" ref="G164">INDEX('6.ITC'!$C$3:$C$248, ROWS('6.ITC'!C164:$C$248))</f>
        <v>-3.9853869146463227E-3</v>
      </c>
      <c r="H164" cm="1">
        <f t="array" ref="H164">INDEX('7. YESB'!$C$3:$C$248, ROWS('7. YESB'!C164:$C$248))</f>
        <v>-2.9325513196481355E-3</v>
      </c>
      <c r="I164" cm="1">
        <f t="array" ref="I164">INDEX('8. ZOMT'!$C$3:$C$248, ROWS('8. ZOMT'!C164:$C$248))</f>
        <v>-5.7420494699645889E-3</v>
      </c>
      <c r="J164" cm="1">
        <f t="array" ref="J164">INDEX('9. RYMD'!$C$3:$C$248, ROWS('9. RYMD'!C164:$C$248))</f>
        <v>-6.9452192346312874E-3</v>
      </c>
      <c r="K164" cm="1">
        <f t="array" ref="K164">INDEX('10. VODA'!$C$3:$C$248, ROWS('10. VODA'!C164:$C$248))</f>
        <v>-1.7094017094017186E-2</v>
      </c>
    </row>
    <row r="165" spans="1:11" x14ac:dyDescent="0.35">
      <c r="A165" t="str" cm="1">
        <f t="array" ref="A165">INDEX('1. TVEL'!$A$3:$A$248, ROWS('1. TVEL'!A165:$A$248))</f>
        <v>10/19/2023</v>
      </c>
      <c r="B165" cm="1">
        <f t="array" ref="B165">INDEX('1. TVEL'!$C$3:$C$248, ROWS('1. TVEL'!C165:$C$248))</f>
        <v>-7.7230726796304267E-3</v>
      </c>
      <c r="C165" cm="1">
        <f t="array" ref="C165">INDEX('2. ADAN'!$C$3:$C$248, ROWS('2. ADAN'!C165:$C$248))</f>
        <v>3.0483379300333867E-2</v>
      </c>
      <c r="D165" cm="1">
        <f t="array" ref="D165">INDEX('3. INFY'!$C$3:$C$248, ROWS('3. INFY'!C165:$C$248))</f>
        <v>-4.812890175426264E-3</v>
      </c>
      <c r="E165" cm="1">
        <f t="array" ref="E165">INDEX('4. SBI'!$C$3:$C$248, ROWS('4. SBI'!C165:$C$248))</f>
        <v>-2.5385154061623454E-3</v>
      </c>
      <c r="F165" cm="1">
        <f t="array" ref="F165">INDEX('5. ICBK'!$C$3:$C$248, ROWS('5. ICBK'!C165:$C$248))</f>
        <v>-8.5492920117552773E-3</v>
      </c>
      <c r="G165" cm="1">
        <f t="array" ref="G165">INDEX('6.ITC'!$C$3:$C$248, ROWS('6.ITC'!C165:$C$248))</f>
        <v>-2.7753108348134992E-3</v>
      </c>
      <c r="H165" cm="1">
        <f t="array" ref="H165">INDEX('7. YESB'!$C$3:$C$248, ROWS('7. YESB'!C165:$C$248))</f>
        <v>0</v>
      </c>
      <c r="I165" cm="1">
        <f t="array" ref="I165">INDEX('8. ZOMT'!$C$3:$C$248, ROWS('8. ZOMT'!C165:$C$248))</f>
        <v>-1.3882669055082822E-2</v>
      </c>
      <c r="J165" cm="1">
        <f t="array" ref="J165">INDEX('9. RYMD'!$C$3:$C$248, ROWS('9. RYMD'!C165:$C$248))</f>
        <v>-1.2310819968375851E-2</v>
      </c>
      <c r="K165" cm="1">
        <f t="array" ref="K165">INDEX('10. VODA'!$C$3:$C$248, ROWS('10. VODA'!C165:$C$248))</f>
        <v>2.500000000000006E-2</v>
      </c>
    </row>
    <row r="166" spans="1:11" x14ac:dyDescent="0.35">
      <c r="A166" t="str" cm="1">
        <f t="array" ref="A166">INDEX('1. TVEL'!$A$3:$A$248, ROWS('1. TVEL'!A166:$A$248))</f>
        <v>10/20/2023</v>
      </c>
      <c r="B166" cm="1">
        <f t="array" ref="B166">INDEX('1. TVEL'!$C$3:$C$248, ROWS('1. TVEL'!C166:$C$248))</f>
        <v>-2.2131378629828089E-2</v>
      </c>
      <c r="C166" cm="1">
        <f t="array" ref="C166">INDEX('2. ADAN'!$C$3:$C$248, ROWS('2. ADAN'!C166:$C$248))</f>
        <v>-1.817913094886189E-2</v>
      </c>
      <c r="D166" cm="1">
        <f t="array" ref="D166">INDEX('3. INFY'!$C$3:$C$248, ROWS('3. INFY'!C166:$C$248))</f>
        <v>-4.4841478367490563E-3</v>
      </c>
      <c r="E166" cm="1">
        <f t="array" ref="E166">INDEX('4. SBI'!$C$3:$C$248, ROWS('4. SBI'!C166:$C$248))</f>
        <v>-1.4384656366542395E-2</v>
      </c>
      <c r="F166" cm="1">
        <f t="array" ref="F166">INDEX('5. ICBK'!$C$3:$C$248, ROWS('5. ICBK'!C166:$C$248))</f>
        <v>-3.2162958992227285E-3</v>
      </c>
      <c r="G166" cm="1">
        <f t="array" ref="G166">INDEX('6.ITC'!$C$3:$C$248, ROWS('6.ITC'!C166:$C$248))</f>
        <v>-2.7606662103581942E-2</v>
      </c>
      <c r="H166" cm="1">
        <f t="array" ref="H166">INDEX('7. YESB'!$C$3:$C$248, ROWS('7. YESB'!C166:$C$248))</f>
        <v>1.4450867052023121E-2</v>
      </c>
      <c r="I166" cm="1">
        <f t="array" ref="I166">INDEX('8. ZOMT'!$C$3:$C$248, ROWS('8. ZOMT'!C166:$C$248))</f>
        <v>1.4997794441993725E-2</v>
      </c>
      <c r="J166" cm="1">
        <f t="array" ref="J166">INDEX('9. RYMD'!$C$3:$C$248, ROWS('9. RYMD'!C166:$C$248))</f>
        <v>1.4661102966054677E-3</v>
      </c>
      <c r="K166" cm="1">
        <f t="array" ref="K166">INDEX('10. VODA'!$C$3:$C$248, ROWS('10. VODA'!C166:$C$248))</f>
        <v>-2.1276595744680851E-2</v>
      </c>
    </row>
    <row r="167" spans="1:11" x14ac:dyDescent="0.35">
      <c r="A167" t="str" cm="1">
        <f t="array" ref="A167">INDEX('1. TVEL'!$A$3:$A$248, ROWS('1. TVEL'!A167:$A$248))</f>
        <v>10/23/2023</v>
      </c>
      <c r="B167" cm="1">
        <f t="array" ref="B167">INDEX('1. TVEL'!$C$3:$C$248, ROWS('1. TVEL'!C167:$C$248))</f>
        <v>-4.3235294117647025E-2</v>
      </c>
      <c r="C167" cm="1">
        <f t="array" ref="C167">INDEX('2. ADAN'!$C$3:$C$248, ROWS('2. ADAN'!C167:$C$248))</f>
        <v>-6.9047242850371379E-2</v>
      </c>
      <c r="D167" cm="1">
        <f t="array" ref="D167">INDEX('3. INFY'!$C$3:$C$248, ROWS('3. INFY'!C167:$C$248))</f>
        <v>-1.3204131615376358E-2</v>
      </c>
      <c r="E167" cm="1">
        <f t="array" ref="E167">INDEX('4. SBI'!$C$3:$C$248, ROWS('4. SBI'!C167:$C$248))</f>
        <v>-1.8356090062392579E-2</v>
      </c>
      <c r="F167" cm="1">
        <f t="array" ref="F167">INDEX('5. ICBK'!$C$3:$C$248, ROWS('5. ICBK'!C167:$C$248))</f>
        <v>-3.0109145652991607E-3</v>
      </c>
      <c r="G167" cm="1">
        <f t="array" ref="G167">INDEX('6.ITC'!$C$3:$C$248, ROWS('6.ITC'!C167:$C$248))</f>
        <v>-5.5058499655885164E-3</v>
      </c>
      <c r="H167" cm="1">
        <f t="array" ref="H167">INDEX('7. YESB'!$C$3:$C$248, ROWS('7. YESB'!C167:$C$248))</f>
        <v>-5.8103975535168148E-2</v>
      </c>
      <c r="I167" cm="1">
        <f t="array" ref="I167">INDEX('8. ZOMT'!$C$3:$C$248, ROWS('8. ZOMT'!C167:$C$248))</f>
        <v>-4.0863177226813485E-2</v>
      </c>
      <c r="J167" cm="1">
        <f t="array" ref="J167">INDEX('9. RYMD'!$C$3:$C$248, ROWS('9. RYMD'!C167:$C$248))</f>
        <v>-3.8624849922398924E-2</v>
      </c>
      <c r="K167" cm="1">
        <f t="array" ref="K167">INDEX('10. VODA'!$C$3:$C$248, ROWS('10. VODA'!C167:$C$248))</f>
        <v>-7.3059360730593673E-2</v>
      </c>
    </row>
    <row r="168" spans="1:11" x14ac:dyDescent="0.35">
      <c r="A168" t="str" cm="1">
        <f t="array" ref="A168">INDEX('1. TVEL'!$A$3:$A$248, ROWS('1. TVEL'!A168:$A$248))</f>
        <v>10/25/2023</v>
      </c>
      <c r="B168" cm="1">
        <f t="array" ref="B168">INDEX('1. TVEL'!$C$3:$C$248, ROWS('1. TVEL'!C168:$C$248))</f>
        <v>1.2489108335753736E-2</v>
      </c>
      <c r="C168" cm="1">
        <f t="array" ref="C168">INDEX('2. ADAN'!$C$3:$C$248, ROWS('2. ADAN'!C168:$C$248))</f>
        <v>-1.1992324912056285E-2</v>
      </c>
      <c r="D168" cm="1">
        <f t="array" ref="D168">INDEX('3. INFY'!$C$3:$C$248, ROWS('3. INFY'!C168:$C$248))</f>
        <v>-2.8174154227947987E-2</v>
      </c>
      <c r="E168" cm="1">
        <f t="array" ref="E168">INDEX('4. SBI'!$C$3:$C$248, ROWS('4. SBI'!C168:$C$248))</f>
        <v>5.8432218626393376E-3</v>
      </c>
      <c r="F168" cm="1">
        <f t="array" ref="F168">INDEX('5. ICBK'!$C$3:$C$248, ROWS('5. ICBK'!C168:$C$248))</f>
        <v>-1.5118436851872091E-2</v>
      </c>
      <c r="G168" cm="1">
        <f t="array" ref="G168">INDEX('6.ITC'!$C$3:$C$248, ROWS('6.ITC'!C168:$C$248))</f>
        <v>-7.3954240813496391E-3</v>
      </c>
      <c r="H168" cm="1">
        <f t="array" ref="H168">INDEX('7. YESB'!$C$3:$C$248, ROWS('7. YESB'!C168:$C$248))</f>
        <v>-2.1875000000000089E-2</v>
      </c>
      <c r="I168" cm="1">
        <f t="array" ref="I168">INDEX('8. ZOMT'!$C$3:$C$248, ROWS('8. ZOMT'!C168:$C$248))</f>
        <v>-6.0046189376443942E-3</v>
      </c>
      <c r="J168" cm="1">
        <f t="array" ref="J168">INDEX('9. RYMD'!$C$3:$C$248, ROWS('9. RYMD'!C168:$C$248))</f>
        <v>-2.2486376429726302E-2</v>
      </c>
      <c r="K168" cm="1">
        <f t="array" ref="K168">INDEX('10. VODA'!$C$3:$C$248, ROWS('10. VODA'!C168:$C$248))</f>
        <v>-9.2165898617511191E-3</v>
      </c>
    </row>
    <row r="169" spans="1:11" x14ac:dyDescent="0.35">
      <c r="A169" t="str" cm="1">
        <f t="array" ref="A169">INDEX('1. TVEL'!$A$3:$A$248, ROWS('1. TVEL'!A169:$A$248))</f>
        <v>10/26/2023</v>
      </c>
      <c r="B169" cm="1">
        <f t="array" ref="B169">INDEX('1. TVEL'!$C$3:$C$248, ROWS('1. TVEL'!C169:$C$248))</f>
        <v>8.7057457922231967E-4</v>
      </c>
      <c r="C169" cm="1">
        <f t="array" ref="C169">INDEX('2. ADAN'!$C$3:$C$248, ROWS('2. ADAN'!C169:$C$248))</f>
        <v>4.4753322132274426E-2</v>
      </c>
      <c r="D169" cm="1">
        <f t="array" ref="D169">INDEX('3. INFY'!$C$3:$C$248, ROWS('3. INFY'!C169:$C$248))</f>
        <v>-7.7972709551656248E-3</v>
      </c>
      <c r="E169" cm="1">
        <f t="array" ref="E169">INDEX('4. SBI'!$C$3:$C$248, ROWS('4. SBI'!C169:$C$248))</f>
        <v>-1.6819012797075039E-2</v>
      </c>
      <c r="F169" cm="1">
        <f t="array" ref="F169">INDEX('5. ICBK'!$C$3:$C$248, ROWS('5. ICBK'!C169:$C$248))</f>
        <v>-8.1989765036042991E-3</v>
      </c>
      <c r="G169" cm="1">
        <f t="array" ref="G169">INDEX('6.ITC'!$C$3:$C$248, ROWS('6.ITC'!C169:$C$248))</f>
        <v>3.798779785887036E-3</v>
      </c>
      <c r="H169" cm="1">
        <f t="array" ref="H169">INDEX('7. YESB'!$C$3:$C$248, ROWS('7. YESB'!C169:$C$248))</f>
        <v>-6.2893081761006067E-3</v>
      </c>
      <c r="I169" cm="1">
        <f t="array" ref="I169">INDEX('8. ZOMT'!$C$3:$C$248, ROWS('8. ZOMT'!C169:$C$248))</f>
        <v>-1.690934711131984E-2</v>
      </c>
      <c r="J169" cm="1">
        <f t="array" ref="J169">INDEX('9. RYMD'!$C$3:$C$248, ROWS('9. RYMD'!C169:$C$248))</f>
        <v>-3.2442174827276003E-3</v>
      </c>
      <c r="K169" cm="1">
        <f t="array" ref="K169">INDEX('10. VODA'!$C$3:$C$248, ROWS('10. VODA'!C169:$C$248))</f>
        <v>-9.3023255813953157E-3</v>
      </c>
    </row>
    <row r="170" spans="1:11" x14ac:dyDescent="0.35">
      <c r="A170" t="str" cm="1">
        <f t="array" ref="A170">INDEX('1. TVEL'!$A$3:$A$248, ROWS('1. TVEL'!A170:$A$248))</f>
        <v>10/27/2023</v>
      </c>
      <c r="B170" cm="1">
        <f t="array" ref="B170">INDEX('1. TVEL'!$C$3:$C$248, ROWS('1. TVEL'!C170:$C$248))</f>
        <v>2.7377928309342332E-2</v>
      </c>
      <c r="C170" cm="1">
        <f t="array" ref="C170">INDEX('2. ADAN'!$C$3:$C$248, ROWS('2. ADAN'!C170:$C$248))</f>
        <v>7.5674149371735014E-2</v>
      </c>
      <c r="D170" cm="1">
        <f t="array" ref="D170">INDEX('3. INFY'!$C$3:$C$248, ROWS('3. INFY'!C170:$C$248))</f>
        <v>1.5141087405368106E-2</v>
      </c>
      <c r="E170" cm="1">
        <f t="array" ref="E170">INDEX('4. SBI'!$C$3:$C$248, ROWS('4. SBI'!C170:$C$248))</f>
        <v>2.5216074133475857E-2</v>
      </c>
      <c r="F170" cm="1">
        <f t="array" ref="F170">INDEX('5. ICBK'!$C$3:$C$248, ROWS('5. ICBK'!C170:$C$248))</f>
        <v>4.4919200219118299E-3</v>
      </c>
      <c r="G170" cm="1">
        <f t="array" ref="G170">INDEX('6.ITC'!$C$3:$C$248, ROWS('6.ITC'!C170:$C$248))</f>
        <v>-1.3832853025937124E-3</v>
      </c>
      <c r="H170" cm="1">
        <f t="array" ref="H170">INDEX('7. YESB'!$C$3:$C$248, ROWS('7. YESB'!C170:$C$248))</f>
        <v>3.1347962382444476E-3</v>
      </c>
      <c r="I170" cm="1">
        <f t="array" ref="I170">INDEX('8. ZOMT'!$C$3:$C$248, ROWS('8. ZOMT'!C170:$C$248))</f>
        <v>-7.5721722669190453E-3</v>
      </c>
      <c r="J170" cm="1">
        <f t="array" ref="J170">INDEX('9. RYMD'!$C$3:$C$248, ROWS('9. RYMD'!C170:$C$248))</f>
        <v>4.4159871367864985E-2</v>
      </c>
      <c r="K170" cm="1">
        <f t="array" ref="K170">INDEX('10. VODA'!$C$3:$C$248, ROWS('10. VODA'!C170:$C$248))</f>
        <v>1.3761467889908289E-2</v>
      </c>
    </row>
    <row r="171" spans="1:11" x14ac:dyDescent="0.35">
      <c r="A171" t="str" cm="1">
        <f t="array" ref="A171">INDEX('1. TVEL'!$A$3:$A$248, ROWS('1. TVEL'!A171:$A$248))</f>
        <v>10/30/2023</v>
      </c>
      <c r="B171" cm="1">
        <f t="array" ref="B171">INDEX('1. TVEL'!$C$3:$C$248, ROWS('1. TVEL'!C171:$C$248))</f>
        <v>-2.1920969137582992E-2</v>
      </c>
      <c r="C171" cm="1">
        <f t="array" ref="C171">INDEX('2. ADAN'!$C$3:$C$248, ROWS('2. ADAN'!C171:$C$248))</f>
        <v>1.0616007822321586E-2</v>
      </c>
      <c r="D171" cm="1">
        <f t="array" ref="D171">INDEX('3. INFY'!$C$3:$C$248, ROWS('3. INFY'!C171:$C$248))</f>
        <v>-2.3964271449838093E-3</v>
      </c>
      <c r="E171" cm="1">
        <f t="array" ref="E171">INDEX('4. SBI'!$C$3:$C$248, ROWS('4. SBI'!C171:$C$248))</f>
        <v>7.1656050955415211E-3</v>
      </c>
      <c r="F171" cm="1">
        <f t="array" ref="F171">INDEX('5. ICBK'!$C$3:$C$248, ROWS('5. ICBK'!C171:$C$248))</f>
        <v>1.3136555303276006E-2</v>
      </c>
      <c r="G171" cm="1">
        <f t="array" ref="G171">INDEX('6.ITC'!$C$3:$C$248, ROWS('6.ITC'!C171:$C$248))</f>
        <v>-7.6663956324776661E-3</v>
      </c>
      <c r="H171" cm="1">
        <f t="array" ref="H171">INDEX('7. YESB'!$C$3:$C$248, ROWS('7. YESB'!C171:$C$248))</f>
        <v>0</v>
      </c>
      <c r="I171" cm="1">
        <f t="array" ref="I171">INDEX('8. ZOMT'!$C$3:$C$248, ROWS('8. ZOMT'!C171:$C$248))</f>
        <v>1.9034354688950761E-2</v>
      </c>
      <c r="J171" cm="1">
        <f t="array" ref="J171">INDEX('9. RYMD'!$C$3:$C$248, ROWS('9. RYMD'!C171:$C$248))</f>
        <v>8.1731453794674121E-3</v>
      </c>
      <c r="K171" cm="1">
        <f t="array" ref="K171">INDEX('10. VODA'!$C$3:$C$248, ROWS('10. VODA'!C171:$C$248))</f>
        <v>6.4377682403433473E-2</v>
      </c>
    </row>
    <row r="172" spans="1:11" x14ac:dyDescent="0.35">
      <c r="A172" t="str" cm="1">
        <f t="array" ref="A172">INDEX('1. TVEL'!$A$3:$A$248, ROWS('1. TVEL'!A172:$A$248))</f>
        <v>10/31/2023</v>
      </c>
      <c r="B172" cm="1">
        <f t="array" ref="B172">INDEX('1. TVEL'!$C$3:$C$248, ROWS('1. TVEL'!C172:$C$248))</f>
        <v>-3.7637521713955167E-3</v>
      </c>
      <c r="C172" cm="1">
        <f t="array" ref="C172">INDEX('2. ADAN'!$C$3:$C$248, ROWS('2. ADAN'!C172:$C$248))</f>
        <v>1.4047651838589787E-2</v>
      </c>
      <c r="D172" cm="1">
        <f t="array" ref="D172">INDEX('3. INFY'!$C$3:$C$248, ROWS('3. INFY'!C172:$C$248))</f>
        <v>-6.3212510961706105E-3</v>
      </c>
      <c r="E172" cm="1">
        <f t="array" ref="E172">INDEX('4. SBI'!$C$3:$C$248, ROWS('4. SBI'!C172:$C$248))</f>
        <v>6.188665900449281E-4</v>
      </c>
      <c r="F172" cm="1">
        <f t="array" ref="F172">INDEX('5. ICBK'!$C$3:$C$248, ROWS('5. ICBK'!C172:$C$248))</f>
        <v>-1.0433167640793089E-2</v>
      </c>
      <c r="G172" cm="1">
        <f t="array" ref="G172">INDEX('6.ITC'!$C$3:$C$248, ROWS('6.ITC'!C172:$C$248))</f>
        <v>-4.7852474323062822E-3</v>
      </c>
      <c r="H172" cm="1">
        <f t="array" ref="H172">INDEX('7. YESB'!$C$3:$C$248, ROWS('7. YESB'!C172:$C$248))</f>
        <v>0</v>
      </c>
      <c r="I172" cm="1">
        <f t="array" ref="I172">INDEX('8. ZOMT'!$C$3:$C$248, ROWS('8. ZOMT'!C172:$C$248))</f>
        <v>-2.4738344433872586E-2</v>
      </c>
      <c r="J172" cm="1">
        <f t="array" ref="J172">INDEX('9. RYMD'!$C$3:$C$248, ROWS('9. RYMD'!C172:$C$248))</f>
        <v>2.669771933312531E-3</v>
      </c>
      <c r="K172" cm="1">
        <f t="array" ref="K172">INDEX('10. VODA'!$C$3:$C$248, ROWS('10. VODA'!C172:$C$248))</f>
        <v>1.6877637130801627E-2</v>
      </c>
    </row>
    <row r="173" spans="1:11" x14ac:dyDescent="0.35">
      <c r="A173" t="str" cm="1">
        <f t="array" ref="A173">INDEX('1. TVEL'!$A$3:$A$248, ROWS('1. TVEL'!A173:$A$248))</f>
        <v>11/01/2023</v>
      </c>
      <c r="B173" cm="1">
        <f t="array" ref="B173">INDEX('1. TVEL'!$C$3:$C$248, ROWS('1. TVEL'!C173:$C$248))</f>
        <v>-3.7779715199068712E-3</v>
      </c>
      <c r="C173" cm="1">
        <f t="array" ref="C173">INDEX('2. ADAN'!$C$3:$C$248, ROWS('2. ADAN'!C173:$C$248))</f>
        <v>5.8871851040525119E-3</v>
      </c>
      <c r="D173" cm="1">
        <f t="array" ref="D173">INDEX('3. INFY'!$C$3:$C$248, ROWS('3. INFY'!C173:$C$248))</f>
        <v>-1.052320643946387E-2</v>
      </c>
      <c r="E173" cm="1">
        <f t="array" ref="E173">INDEX('4. SBI'!$C$3:$C$248, ROWS('4. SBI'!C173:$C$248))</f>
        <v>1.5007062146893057E-3</v>
      </c>
      <c r="F173" cm="1">
        <f t="array" ref="F173">INDEX('5. ICBK'!$C$3:$C$248, ROWS('5. ICBK'!C173:$C$248))</f>
        <v>-1.422241671681055E-3</v>
      </c>
      <c r="G173" cm="1">
        <f t="array" ref="G173">INDEX('6.ITC'!$C$3:$C$248, ROWS('6.ITC'!C173:$C$248))</f>
        <v>-7.0077084793261971E-4</v>
      </c>
      <c r="H173" cm="1">
        <f t="array" ref="H173">INDEX('7. YESB'!$C$3:$C$248, ROWS('7. YESB'!C173:$C$248))</f>
        <v>3.1250000000000444E-3</v>
      </c>
      <c r="I173" cm="1">
        <f t="array" ref="I173">INDEX('8. ZOMT'!$C$3:$C$248, ROWS('8. ZOMT'!C173:$C$248))</f>
        <v>-1.3500482160077064E-2</v>
      </c>
      <c r="J173" cm="1">
        <f t="array" ref="J173">INDEX('9. RYMD'!$C$3:$C$248, ROWS('9. RYMD'!C173:$C$248))</f>
        <v>-2.7879955625620366E-2</v>
      </c>
      <c r="K173" cm="1">
        <f t="array" ref="K173">INDEX('10. VODA'!$C$3:$C$248, ROWS('10. VODA'!C173:$C$248))</f>
        <v>7.4218750000000083E-2</v>
      </c>
    </row>
    <row r="174" spans="1:11" x14ac:dyDescent="0.35">
      <c r="A174" t="str" cm="1">
        <f t="array" ref="A174">INDEX('1. TVEL'!$A$3:$A$248, ROWS('1. TVEL'!A174:$A$248))</f>
        <v>11/02/2023</v>
      </c>
      <c r="B174" cm="1">
        <f t="array" ref="B174">INDEX('1. TVEL'!$C$3:$C$248, ROWS('1. TVEL'!C174:$C$248))</f>
        <v>1.0161126433443632E-3</v>
      </c>
      <c r="C174" cm="1">
        <f t="array" ref="C174">INDEX('2. ADAN'!$C$3:$C$248, ROWS('2. ADAN'!C174:$C$248))</f>
        <v>2.0780265451132859E-2</v>
      </c>
      <c r="D174" cm="1">
        <f t="array" ref="D174">INDEX('3. INFY'!$C$3:$C$248, ROWS('3. INFY'!C174:$C$248))</f>
        <v>1.1677553552530744E-2</v>
      </c>
      <c r="E174" cm="1">
        <f t="array" ref="E174">INDEX('4. SBI'!$C$3:$C$248, ROWS('4. SBI'!C174:$C$248))</f>
        <v>9.9632931305716575E-3</v>
      </c>
      <c r="F174" cm="1">
        <f t="array" ref="F174">INDEX('5. ICBK'!$C$3:$C$248, ROWS('5. ICBK'!C174:$C$248))</f>
        <v>6.4133920321757599E-3</v>
      </c>
      <c r="G174" cm="1">
        <f t="array" ref="G174">INDEX('6.ITC'!$C$3:$C$248, ROWS('6.ITC'!C174:$C$248))</f>
        <v>7.0741041400903502E-3</v>
      </c>
      <c r="H174" cm="1">
        <f t="array" ref="H174">INDEX('7. YESB'!$C$3:$C$248, ROWS('7. YESB'!C174:$C$248))</f>
        <v>3.1152647975078323E-3</v>
      </c>
      <c r="I174" cm="1">
        <f t="array" ref="I174">INDEX('8. ZOMT'!$C$3:$C$248, ROWS('8. ZOMT'!C174:$C$248))</f>
        <v>3.5797303579730308E-2</v>
      </c>
      <c r="J174" cm="1">
        <f t="array" ref="J174">INDEX('9. RYMD'!$C$3:$C$248, ROWS('9. RYMD'!C174:$C$248))</f>
        <v>5.5531046652696613E-2</v>
      </c>
      <c r="K174" cm="1">
        <f t="array" ref="K174">INDEX('10. VODA'!$C$3:$C$248, ROWS('10. VODA'!C174:$C$248))</f>
        <v>6.9090909090909036E-2</v>
      </c>
    </row>
    <row r="175" spans="1:11" x14ac:dyDescent="0.35">
      <c r="A175" t="str" cm="1">
        <f t="array" ref="A175">INDEX('1. TVEL'!$A$3:$A$248, ROWS('1. TVEL'!A175:$A$248))</f>
        <v>11/03/2023</v>
      </c>
      <c r="B175" cm="1">
        <f t="array" ref="B175">INDEX('1. TVEL'!$C$3:$C$248, ROWS('1. TVEL'!C175:$C$248))</f>
        <v>5.6293302540415379E-3</v>
      </c>
      <c r="C175" cm="1">
        <f t="array" ref="C175">INDEX('2. ADAN'!$C$3:$C$248, ROWS('2. ADAN'!C175:$C$248))</f>
        <v>3.0417262446379798E-2</v>
      </c>
      <c r="D175" cm="1">
        <f t="array" ref="D175">INDEX('3. INFY'!$C$3:$C$248, ROWS('3. INFY'!C175:$C$248))</f>
        <v>1.3606421655087911E-2</v>
      </c>
      <c r="E175" cm="1">
        <f t="array" ref="E175">INDEX('4. SBI'!$C$3:$C$248, ROWS('4. SBI'!C175:$C$248))</f>
        <v>1.0464412349736149E-2</v>
      </c>
      <c r="F175" cm="1">
        <f t="array" ref="F175">INDEX('5. ICBK'!$C$3:$C$248, ROWS('5. ICBK'!C175:$C$248))</f>
        <v>1.483186977939592E-2</v>
      </c>
      <c r="G175" cm="1">
        <f t="array" ref="G175">INDEX('6.ITC'!$C$3:$C$248, ROWS('6.ITC'!C175:$C$248))</f>
        <v>4.8470859780727592E-3</v>
      </c>
      <c r="H175" cm="1">
        <f t="array" ref="H175">INDEX('7. YESB'!$C$3:$C$248, ROWS('7. YESB'!C175:$C$248))</f>
        <v>2.4316109422492314E-2</v>
      </c>
      <c r="I175" cm="1">
        <f t="array" ref="I175">INDEX('8. ZOMT'!$C$3:$C$248, ROWS('8. ZOMT'!C175:$C$248))</f>
        <v>7.682403433476398E-2</v>
      </c>
      <c r="J175" cm="1">
        <f t="array" ref="J175">INDEX('9. RYMD'!$C$3:$C$248, ROWS('9. RYMD'!C175:$C$248))</f>
        <v>3.1536222596063958E-2</v>
      </c>
      <c r="K175" cm="1">
        <f t="array" ref="K175">INDEX('10. VODA'!$C$3:$C$248, ROWS('10. VODA'!C175:$C$248))</f>
        <v>0</v>
      </c>
    </row>
    <row r="176" spans="1:11" x14ac:dyDescent="0.35">
      <c r="A176" t="str" cm="1">
        <f t="array" ref="A176">INDEX('1. TVEL'!$A$3:$A$248, ROWS('1. TVEL'!A176:$A$248))</f>
        <v>11/06/2023</v>
      </c>
      <c r="B176" cm="1">
        <f t="array" ref="B176">INDEX('1. TVEL'!$C$3:$C$248, ROWS('1. TVEL'!C176:$C$248))</f>
        <v>6.5959277315744518E-3</v>
      </c>
      <c r="C176" cm="1">
        <f t="array" ref="C176">INDEX('2. ADAN'!$C$3:$C$248, ROWS('2. ADAN'!C176:$C$248))</f>
        <v>2.3730964467005133E-2</v>
      </c>
      <c r="D176" cm="1">
        <f t="array" ref="D176">INDEX('3. INFY'!$C$3:$C$248, ROWS('3. INFY'!C176:$C$248))</f>
        <v>1.0154635502030928E-2</v>
      </c>
      <c r="E176" cm="1">
        <f t="array" ref="E176">INDEX('4. SBI'!$C$3:$C$248, ROWS('4. SBI'!C176:$C$248))</f>
        <v>-6.6161748063026972E-3</v>
      </c>
      <c r="F176" cm="1">
        <f t="array" ref="F176">INDEX('5. ICBK'!$C$3:$C$248, ROWS('5. ICBK'!C176:$C$248))</f>
        <v>1.2322174625839642E-2</v>
      </c>
      <c r="G176" cm="1">
        <f t="array" ref="G176">INDEX('6.ITC'!$C$3:$C$248, ROWS('6.ITC'!C176:$C$248))</f>
        <v>4.8237050648903702E-3</v>
      </c>
      <c r="H176" cm="1">
        <f t="array" ref="H176">INDEX('7. YESB'!$C$3:$C$248, ROWS('7. YESB'!C176:$C$248))</f>
        <v>1.4970059880239521E-2</v>
      </c>
      <c r="I176" cm="1">
        <f t="array" ref="I176">INDEX('8. ZOMT'!$C$3:$C$248, ROWS('8. ZOMT'!C176:$C$248))</f>
        <v>5.5150040551500384E-2</v>
      </c>
      <c r="J176" cm="1">
        <f t="array" ref="J176">INDEX('9. RYMD'!$C$3:$C$248, ROWS('9. RYMD'!C176:$C$248))</f>
        <v>8.0786141865762558E-3</v>
      </c>
      <c r="K176" cm="1">
        <f t="array" ref="K176">INDEX('10. VODA'!$C$3:$C$248, ROWS('10. VODA'!C176:$C$248))</f>
        <v>-1.4760147601475962E-2</v>
      </c>
    </row>
    <row r="177" spans="1:11" x14ac:dyDescent="0.35">
      <c r="A177" t="str" cm="1">
        <f t="array" ref="A177">INDEX('1. TVEL'!$A$3:$A$248, ROWS('1. TVEL'!A177:$A$248))</f>
        <v>11/07/2023</v>
      </c>
      <c r="B177" cm="1">
        <f t="array" ref="B177">INDEX('1. TVEL'!$C$3:$C$248, ROWS('1. TVEL'!C177:$C$248))</f>
        <v>4.1410823932599991E-3</v>
      </c>
      <c r="C177" cm="1">
        <f t="array" ref="C177">INDEX('2. ADAN'!$C$3:$C$248, ROWS('2. ADAN'!C177:$C$248))</f>
        <v>-2.6576341844710756E-2</v>
      </c>
      <c r="D177" cm="1">
        <f t="array" ref="D177">INDEX('3. INFY'!$C$3:$C$248, ROWS('3. INFY'!C177:$C$248))</f>
        <v>7.1209855443993449E-4</v>
      </c>
      <c r="E177" cm="1">
        <f t="array" ref="E177">INDEX('4. SBI'!$C$3:$C$248, ROWS('4. SBI'!C177:$C$248))</f>
        <v>9.3143596377748637E-3</v>
      </c>
      <c r="F177" cm="1">
        <f t="array" ref="F177">INDEX('5. ICBK'!$C$3:$C$248, ROWS('5. ICBK'!C177:$C$248))</f>
        <v>2.7950638118341706E-3</v>
      </c>
      <c r="G177" cm="1">
        <f t="array" ref="G177">INDEX('6.ITC'!$C$3:$C$248, ROWS('6.ITC'!C177:$C$248))</f>
        <v>-6.1243355673677698E-3</v>
      </c>
      <c r="H177" cm="1">
        <f t="array" ref="H177">INDEX('7. YESB'!$C$3:$C$248, ROWS('7. YESB'!C177:$C$248))</f>
        <v>5.9523809523810371E-3</v>
      </c>
      <c r="I177" cm="1">
        <f t="array" ref="I177">INDEX('8. ZOMT'!$C$3:$C$248, ROWS('8. ZOMT'!C177:$C$248))</f>
        <v>-1.6488046166529265E-2</v>
      </c>
      <c r="J177" cm="1">
        <f t="array" ref="J177">INDEX('9. RYMD'!$C$3:$C$248, ROWS('9. RYMD'!C177:$C$248))</f>
        <v>-1.1141464459799643E-2</v>
      </c>
      <c r="K177" cm="1">
        <f t="array" ref="K177">INDEX('10. VODA'!$C$3:$C$248, ROWS('10. VODA'!C177:$C$248))</f>
        <v>2.1660649819494508E-2</v>
      </c>
    </row>
    <row r="178" spans="1:11" x14ac:dyDescent="0.35">
      <c r="A178" t="str" cm="1">
        <f t="array" ref="A178">INDEX('1. TVEL'!$A$3:$A$248, ROWS('1. TVEL'!A178:$A$248))</f>
        <v>11/08/2023</v>
      </c>
      <c r="B178" cm="1">
        <f t="array" ref="B178">INDEX('1. TVEL'!$C$3:$C$248, ROWS('1. TVEL'!C178:$C$248))</f>
        <v>4.2820439623189865E-4</v>
      </c>
      <c r="C178" cm="1">
        <f t="array" ref="C178">INDEX('2. ADAN'!$C$3:$C$248, ROWS('2. ADAN'!C178:$C$248))</f>
        <v>2.4402643619725384E-2</v>
      </c>
      <c r="D178" cm="1">
        <f t="array" ref="D178">INDEX('3. INFY'!$C$3:$C$248, ROWS('3. INFY'!C178:$C$248))</f>
        <v>-9.5614665708123325E-3</v>
      </c>
      <c r="E178" cm="1">
        <f t="array" ref="E178">INDEX('4. SBI'!$C$3:$C$248, ROWS('4. SBI'!C178:$C$248))</f>
        <v>9.4778562812330611E-4</v>
      </c>
      <c r="F178" cm="1">
        <f t="array" ref="F178">INDEX('5. ICBK'!$C$3:$C$248, ROWS('5. ICBK'!C178:$C$248))</f>
        <v>-1.3197969543147232E-2</v>
      </c>
      <c r="G178" cm="1">
        <f t="array" ref="G178">INDEX('6.ITC'!$C$3:$C$248, ROWS('6.ITC'!C178:$C$248))</f>
        <v>9.7265133310447428E-3</v>
      </c>
      <c r="H178" cm="1">
        <f t="array" ref="H178">INDEX('7. YESB'!$C$3:$C$248, ROWS('7. YESB'!C178:$C$248))</f>
        <v>6.4066852367687943E-2</v>
      </c>
      <c r="I178" cm="1">
        <f t="array" ref="I178">INDEX('8. ZOMT'!$C$3:$C$248, ROWS('8. ZOMT'!C178:$C$248))</f>
        <v>3.0763084298841458E-2</v>
      </c>
      <c r="J178" cm="1">
        <f t="array" ref="J178">INDEX('9. RYMD'!$C$3:$C$248, ROWS('9. RYMD'!C178:$C$248))</f>
        <v>-1.2872083668544333E-3</v>
      </c>
      <c r="K178" cm="1">
        <f t="array" ref="K178">INDEX('10. VODA'!$C$3:$C$248, ROWS('10. VODA'!C178:$C$248))</f>
        <v>-1.46520146520146E-2</v>
      </c>
    </row>
    <row r="179" spans="1:11" x14ac:dyDescent="0.35">
      <c r="A179" t="str" cm="1">
        <f t="array" ref="A179">INDEX('1. TVEL'!$A$3:$A$248, ROWS('1. TVEL'!A179:$A$248))</f>
        <v>11/09/2023</v>
      </c>
      <c r="B179" cm="1">
        <f t="array" ref="B179">INDEX('1. TVEL'!$C$3:$C$248, ROWS('1. TVEL'!C179:$C$248))</f>
        <v>8.0702251168057945E-3</v>
      </c>
      <c r="C179" cm="1">
        <f t="array" ref="C179">INDEX('2. ADAN'!$C$3:$C$248, ROWS('2. ADAN'!C179:$C$248))</f>
        <v>1.9197207678883183E-2</v>
      </c>
      <c r="D179" cm="1">
        <f t="array" ref="D179">INDEX('3. INFY'!$C$3:$C$248, ROWS('3. INFY'!C179:$C$248))</f>
        <v>-1.1783532150130961E-2</v>
      </c>
      <c r="E179" cm="1">
        <f t="array" ref="E179">INDEX('4. SBI'!$C$3:$C$248, ROWS('4. SBI'!C179:$C$248))</f>
        <v>-3.3716607590558167E-3</v>
      </c>
      <c r="F179" cm="1">
        <f t="array" ref="F179">INDEX('5. ICBK'!$C$3:$C$248, ROWS('5. ICBK'!C179:$C$248))</f>
        <v>1.7069397770310159E-3</v>
      </c>
      <c r="G179" cm="1">
        <f t="array" ref="G179">INDEX('6.ITC'!$C$3:$C$248, ROWS('6.ITC'!C179:$C$248))</f>
        <v>-5.8701657458563802E-3</v>
      </c>
      <c r="H179" cm="1">
        <f t="array" ref="H179">INDEX('7. YESB'!$C$3:$C$248, ROWS('7. YESB'!C179:$C$248))</f>
        <v>2.1798365122615918E-2</v>
      </c>
      <c r="I179" cm="1">
        <f t="array" ref="I179">INDEX('8. ZOMT'!$C$3:$C$248, ROWS('8. ZOMT'!C179:$C$248))</f>
        <v>-2.7082478457119502E-2</v>
      </c>
      <c r="J179" cm="1">
        <f t="array" ref="J179">INDEX('9. RYMD'!$C$3:$C$248, ROWS('9. RYMD'!C179:$C$248))</f>
        <v>1.0429105962901091E-2</v>
      </c>
      <c r="K179" cm="1">
        <f t="array" ref="K179">INDEX('10. VODA'!$C$3:$C$248, ROWS('10. VODA'!C179:$C$248))</f>
        <v>1.7985611510791366E-2</v>
      </c>
    </row>
    <row r="180" spans="1:11" x14ac:dyDescent="0.35">
      <c r="A180" t="str" cm="1">
        <f t="array" ref="A180">INDEX('1. TVEL'!$A$3:$A$248, ROWS('1. TVEL'!A180:$A$248))</f>
        <v>11/10/2023</v>
      </c>
      <c r="B180" cm="1">
        <f t="array" ref="B180">INDEX('1. TVEL'!$C$3:$C$248, ROWS('1. TVEL'!C180:$C$248))</f>
        <v>4.0891144952059939E-3</v>
      </c>
      <c r="C180" cm="1">
        <f t="array" ref="C180">INDEX('2. ADAN'!$C$3:$C$248, ROWS('2. ADAN'!C180:$C$248))</f>
        <v>-4.2563845768654124E-3</v>
      </c>
      <c r="D180" cm="1">
        <f t="array" ref="D180">INDEX('3. INFY'!$C$3:$C$248, ROWS('3. INFY'!C180:$C$248))</f>
        <v>-4.3467143952953544E-3</v>
      </c>
      <c r="E180" cm="1">
        <f t="array" ref="E180">INDEX('4. SBI'!$C$3:$C$248, ROWS('4. SBI'!C180:$C$248))</f>
        <v>1.984469370146639E-3</v>
      </c>
      <c r="F180" cm="1">
        <f t="array" ref="F180">INDEX('5. ICBK'!$C$3:$C$248, ROWS('5. ICBK'!C180:$C$248))</f>
        <v>1.3317707223524397E-3</v>
      </c>
      <c r="G180" cm="1">
        <f t="array" ref="G180">INDEX('6.ITC'!$C$3:$C$248, ROWS('6.ITC'!C180:$C$248))</f>
        <v>4.9249799564769995E-3</v>
      </c>
      <c r="H180" cm="1">
        <f t="array" ref="H180">INDEX('7. YESB'!$C$3:$C$248, ROWS('7. YESB'!C180:$C$248))</f>
        <v>-2.7322404371585085E-3</v>
      </c>
      <c r="I180" cm="1">
        <f t="array" ref="I180">INDEX('8. ZOMT'!$C$3:$C$248, ROWS('8. ZOMT'!C180:$C$248))</f>
        <v>-4.5342126957955246E-3</v>
      </c>
      <c r="J180" cm="1">
        <f t="array" ref="J180">INDEX('9. RYMD'!$C$3:$C$248, ROWS('9. RYMD'!C180:$C$248))</f>
        <v>2.7258773090561919E-3</v>
      </c>
      <c r="K180" cm="1">
        <f t="array" ref="K180">INDEX('10. VODA'!$C$3:$C$248, ROWS('10. VODA'!C180:$C$248))</f>
        <v>-1.4598540145985481E-2</v>
      </c>
    </row>
    <row r="181" spans="1:11" x14ac:dyDescent="0.35">
      <c r="A181" t="str" cm="1">
        <f t="array" ref="A181">INDEX('1. TVEL'!$A$3:$A$248, ROWS('1. TVEL'!A181:$A$248))</f>
        <v>11/12/2023</v>
      </c>
      <c r="B181" cm="1">
        <f t="array" ref="B181">INDEX('1. TVEL'!$C$3:$C$248, ROWS('1. TVEL'!C181:$C$248))</f>
        <v>3.9325842696628574E-3</v>
      </c>
      <c r="C181" cm="1">
        <f t="array" ref="C181">INDEX('2. ADAN'!$C$3:$C$248, ROWS('2. ADAN'!C181:$C$248))</f>
        <v>1.1254220332625872E-3</v>
      </c>
      <c r="D181" cm="1">
        <f t="array" ref="D181">INDEX('3. INFY'!$C$3:$C$248, ROWS('3. INFY'!C181:$C$248))</f>
        <v>1.393891370119589E-2</v>
      </c>
      <c r="E181" cm="1">
        <f t="array" ref="E181">INDEX('4. SBI'!$C$3:$C$248, ROWS('4. SBI'!C181:$C$248))</f>
        <v>3.0965078272835967E-3</v>
      </c>
      <c r="F181" cm="1">
        <f t="array" ref="F181">INDEX('5. ICBK'!$C$3:$C$248, ROWS('5. ICBK'!C181:$C$248))</f>
        <v>3.9794131692046479E-3</v>
      </c>
      <c r="G181" cm="1">
        <f t="array" ref="G181">INDEX('6.ITC'!$C$3:$C$248, ROWS('6.ITC'!C181:$C$248))</f>
        <v>4.3334473714220032E-3</v>
      </c>
      <c r="H181" cm="1">
        <f t="array" ref="H181">INDEX('7. YESB'!$C$3:$C$248, ROWS('7. YESB'!C181:$C$248))</f>
        <v>8.1300813008129309E-3</v>
      </c>
      <c r="I181" cm="1">
        <f t="array" ref="I181">INDEX('8. ZOMT'!$C$3:$C$248, ROWS('8. ZOMT'!C181:$C$248))</f>
        <v>1.6220600162206E-2</v>
      </c>
      <c r="J181" cm="1">
        <f t="array" ref="J181">INDEX('9. RYMD'!$C$3:$C$248, ROWS('9. RYMD'!C181:$C$248))</f>
        <v>6.2069328283625037E-3</v>
      </c>
      <c r="K181" cm="1">
        <f t="array" ref="K181">INDEX('10. VODA'!$C$3:$C$248, ROWS('10. VODA'!C181:$C$248))</f>
        <v>1.0830324909747318E-2</v>
      </c>
    </row>
    <row r="182" spans="1:11" x14ac:dyDescent="0.35">
      <c r="A182" t="str" cm="1">
        <f t="array" ref="A182">INDEX('1. TVEL'!$A$3:$A$248, ROWS('1. TVEL'!A182:$A$248))</f>
        <v>11/13/2023</v>
      </c>
      <c r="B182" cm="1">
        <f t="array" ref="B182">INDEX('1. TVEL'!$C$3:$C$248, ROWS('1. TVEL'!C182:$C$248))</f>
        <v>-1.2082444918265814E-2</v>
      </c>
      <c r="C182" cm="1">
        <f t="array" ref="C182">INDEX('2. ADAN'!$C$3:$C$248, ROWS('2. ADAN'!C182:$C$248))</f>
        <v>-2.3681515616999486E-2</v>
      </c>
      <c r="D182" cm="1">
        <f t="array" ref="D182">INDEX('3. INFY'!$C$3:$C$248, ROWS('3. INFY'!C182:$C$248))</f>
        <v>-1.0665793018091873E-2</v>
      </c>
      <c r="E182" cm="1">
        <f t="array" ref="E182">INDEX('4. SBI'!$C$3:$C$248, ROWS('4. SBI'!C182:$C$248))</f>
        <v>8.6006708523382139E-5</v>
      </c>
      <c r="F182" cm="1">
        <f t="array" ref="F182">INDEX('5. ICBK'!$C$3:$C$248, ROWS('5. ICBK'!C182:$C$248))</f>
        <v>-8.4541709026699947E-3</v>
      </c>
      <c r="G182" cm="1">
        <f t="array" ref="G182">INDEX('6.ITC'!$C$3:$C$248, ROWS('6.ITC'!C182:$C$248))</f>
        <v>-5.6192660550458459E-3</v>
      </c>
      <c r="H182" cm="1">
        <f t="array" ref="H182">INDEX('7. YESB'!$C$3:$C$248, ROWS('7. YESB'!C182:$C$248))</f>
        <v>4.8969072164948418E-2</v>
      </c>
      <c r="I182" cm="1">
        <f t="array" ref="I182">INDEX('8. ZOMT'!$C$3:$C$248, ROWS('8. ZOMT'!C182:$C$248))</f>
        <v>-9.0016366612110828E-3</v>
      </c>
      <c r="J182" cm="1">
        <f t="array" ref="J182">INDEX('9. RYMD'!$C$3:$C$248, ROWS('9. RYMD'!C182:$C$248))</f>
        <v>-2.9430079870041915E-2</v>
      </c>
      <c r="K182" cm="1">
        <f t="array" ref="K182">INDEX('10. VODA'!$C$3:$C$248, ROWS('10. VODA'!C182:$C$248))</f>
        <v>7.168458781361982E-3</v>
      </c>
    </row>
    <row r="183" spans="1:11" x14ac:dyDescent="0.35">
      <c r="A183" t="str" cm="1">
        <f t="array" ref="A183">INDEX('1. TVEL'!$A$3:$A$248, ROWS('1. TVEL'!A183:$A$248))</f>
        <v>11/15/2023</v>
      </c>
      <c r="B183" cm="1">
        <f t="array" ref="B183">INDEX('1. TVEL'!$C$3:$C$248, ROWS('1. TVEL'!C183:$C$248))</f>
        <v>1.4212620807280092E-4</v>
      </c>
      <c r="C183" cm="1">
        <f t="array" ref="C183">INDEX('2. ADAN'!$C$3:$C$248, ROWS('2. ADAN'!C183:$C$248))</f>
        <v>1.023017902813241E-3</v>
      </c>
      <c r="D183" cm="1">
        <f t="array" ref="D183">INDEX('3. INFY'!$C$3:$C$248, ROWS('3. INFY'!C183:$C$248))</f>
        <v>2.6196384260900422E-2</v>
      </c>
      <c r="E183" cm="1">
        <f t="array" ref="E183">INDEX('4. SBI'!$C$3:$C$248, ROWS('4. SBI'!C183:$C$248))</f>
        <v>5.7294338977253679E-3</v>
      </c>
      <c r="F183" cm="1">
        <f t="array" ref="F183">INDEX('5. ICBK'!$C$3:$C$248, ROWS('5. ICBK'!C183:$C$248))</f>
        <v>7.0661991286791806E-3</v>
      </c>
      <c r="G183" cm="1">
        <f t="array" ref="G183">INDEX('6.ITC'!$C$3:$C$248, ROWS('6.ITC'!C183:$C$248))</f>
        <v>1.3463061432288695E-2</v>
      </c>
      <c r="H183" cm="1">
        <f t="array" ref="H183">INDEX('7. YESB'!$C$3:$C$248, ROWS('7. YESB'!C183:$C$248))</f>
        <v>4.6683046683046819E-2</v>
      </c>
      <c r="I183" cm="1">
        <f t="array" ref="I183">INDEX('8. ZOMT'!$C$3:$C$248, ROWS('8. ZOMT'!C183:$C$248))</f>
        <v>-1.6216216216216241E-2</v>
      </c>
      <c r="J183" cm="1">
        <f t="array" ref="J183">INDEX('9. RYMD'!$C$3:$C$248, ROWS('9. RYMD'!C183:$C$248))</f>
        <v>-2.0219318840979977E-2</v>
      </c>
      <c r="K183" cm="1">
        <f t="array" ref="K183">INDEX('10. VODA'!$C$3:$C$248, ROWS('10. VODA'!C183:$C$248))</f>
        <v>7.1174377224200299E-3</v>
      </c>
    </row>
    <row r="184" spans="1:11" x14ac:dyDescent="0.35">
      <c r="A184" t="str" cm="1">
        <f t="array" ref="A184">INDEX('1. TVEL'!$A$3:$A$248, ROWS('1. TVEL'!A184:$A$248))</f>
        <v>11/16/2023</v>
      </c>
      <c r="B184" cm="1">
        <f t="array" ref="B184">INDEX('1. TVEL'!$C$3:$C$248, ROWS('1. TVEL'!C184:$C$248))</f>
        <v>1.1103302881236791E-2</v>
      </c>
      <c r="C184" cm="1">
        <f t="array" ref="C184">INDEX('2. ADAN'!$C$3:$C$248, ROWS('2. ADAN'!C184:$C$248))</f>
        <v>-3.7222436144268736E-3</v>
      </c>
      <c r="D184" cm="1">
        <f t="array" ref="D184">INDEX('3. INFY'!$C$3:$C$248, ROWS('3. INFY'!C184:$C$248))</f>
        <v>2.3807875977576363E-2</v>
      </c>
      <c r="E184" cm="1">
        <f t="array" ref="E184">INDEX('4. SBI'!$C$3:$C$248, ROWS('4. SBI'!C184:$C$248))</f>
        <v>-8.5521252031246414E-5</v>
      </c>
      <c r="F184" cm="1">
        <f t="array" ref="F184">INDEX('5. ICBK'!$C$3:$C$248, ROWS('5. ICBK'!C184:$C$248))</f>
        <v>-5.4487179487179727E-3</v>
      </c>
      <c r="G184" cm="1">
        <f t="array" ref="G184">INDEX('6.ITC'!$C$3:$C$248, ROWS('6.ITC'!C184:$C$248))</f>
        <v>-7.5230821839735815E-3</v>
      </c>
      <c r="H184" cm="1">
        <f t="array" ref="H184">INDEX('7. YESB'!$C$3:$C$248, ROWS('7. YESB'!C184:$C$248))</f>
        <v>-9.9255583126552291E-3</v>
      </c>
      <c r="I184" cm="1">
        <f t="array" ref="I184">INDEX('8. ZOMT'!$C$3:$C$248, ROWS('8. ZOMT'!C184:$C$248))</f>
        <v>1.3130898645876032E-2</v>
      </c>
      <c r="J184" cm="1">
        <f t="array" ref="J184">INDEX('9. RYMD'!$C$3:$C$248, ROWS('9. RYMD'!C184:$C$248))</f>
        <v>-4.1883945412183416E-3</v>
      </c>
      <c r="K184" cm="1">
        <f t="array" ref="K184">INDEX('10. VODA'!$C$3:$C$248, ROWS('10. VODA'!C184:$C$248))</f>
        <v>2.4305555555555532E-2</v>
      </c>
    </row>
    <row r="185" spans="1:11" x14ac:dyDescent="0.35">
      <c r="A185" t="str" cm="1">
        <f t="array" ref="A185">INDEX('1. TVEL'!$A$3:$A$248, ROWS('1. TVEL'!A185:$A$248))</f>
        <v>11/17/2023</v>
      </c>
      <c r="B185" cm="1">
        <f t="array" ref="B185">INDEX('1. TVEL'!$C$3:$C$248, ROWS('1. TVEL'!C185:$C$248))</f>
        <v>-1.5558093063088748E-2</v>
      </c>
      <c r="C185" cm="1">
        <f t="array" ref="C185">INDEX('2. ADAN'!$C$3:$C$248, ROWS('2. ADAN'!C185:$C$248))</f>
        <v>-5.8094500387296669E-3</v>
      </c>
      <c r="D185" cm="1">
        <f t="array" ref="D185">INDEX('3. INFY'!$C$3:$C$248, ROWS('3. INFY'!C185:$C$248))</f>
        <v>-5.1128656394561142E-3</v>
      </c>
      <c r="E185" cm="1">
        <f t="array" ref="E185">INDEX('4. SBI'!$C$3:$C$248, ROWS('4. SBI'!C185:$C$248))</f>
        <v>-3.8362490009768269E-2</v>
      </c>
      <c r="F185" cm="1">
        <f t="array" ref="F185">INDEX('5. ICBK'!$C$3:$C$248, ROWS('5. ICBK'!C185:$C$248))</f>
        <v>-1.5349568801865788E-2</v>
      </c>
      <c r="G185" cm="1">
        <f t="array" ref="G185">INDEX('6.ITC'!$C$3:$C$248, ROWS('6.ITC'!C185:$C$248))</f>
        <v>1.3659647125783101E-3</v>
      </c>
      <c r="H185" cm="1">
        <f t="array" ref="H185">INDEX('7. YESB'!$C$3:$C$248, ROWS('7. YESB'!C185:$C$248))</f>
        <v>3.1250000000000104E-2</v>
      </c>
      <c r="I185" cm="1">
        <f t="array" ref="I185">INDEX('8. ZOMT'!$C$3:$C$248, ROWS('8. ZOMT'!C185:$C$248))</f>
        <v>2.8641571194763381E-3</v>
      </c>
      <c r="J185" cm="1">
        <f t="array" ref="J185">INDEX('9. RYMD'!$C$3:$C$248, ROWS('9. RYMD'!C185:$C$248))</f>
        <v>-1.1304664927487371E-2</v>
      </c>
      <c r="K185" cm="1">
        <f t="array" ref="K185">INDEX('10. VODA'!$C$3:$C$248, ROWS('10. VODA'!C185:$C$248))</f>
        <v>1.0309278350515488E-2</v>
      </c>
    </row>
    <row r="186" spans="1:11" x14ac:dyDescent="0.35">
      <c r="A186" t="str" cm="1">
        <f t="array" ref="A186">INDEX('1. TVEL'!$A$3:$A$248, ROWS('1. TVEL'!A186:$A$248))</f>
        <v>11/20/2023</v>
      </c>
      <c r="B186" cm="1">
        <f t="array" ref="B186">INDEX('1. TVEL'!$C$3:$C$248, ROWS('1. TVEL'!C186:$C$248))</f>
        <v>-2.6369762672135949E-2</v>
      </c>
      <c r="C186" cm="1">
        <f t="array" ref="C186">INDEX('2. ADAN'!$C$3:$C$248, ROWS('2. ADAN'!C186:$C$248))</f>
        <v>6.7957430439799394E-3</v>
      </c>
      <c r="D186" cm="1">
        <f t="array" ref="D186">INDEX('3. INFY'!$C$3:$C$248, ROWS('3. INFY'!C186:$C$248))</f>
        <v>-6.6128358624533313E-4</v>
      </c>
      <c r="E186" cm="1">
        <f t="array" ref="E186">INDEX('4. SBI'!$C$3:$C$248, ROWS('4. SBI'!C186:$C$248))</f>
        <v>1.2416851441242492E-3</v>
      </c>
      <c r="F186" cm="1">
        <f t="array" ref="F186">INDEX('5. ICBK'!$C$3:$C$248, ROWS('5. ICBK'!C186:$C$248))</f>
        <v>-4.3409843181939036E-4</v>
      </c>
      <c r="G186" cm="1">
        <f t="array" ref="G186">INDEX('6.ITC'!$C$3:$C$248, ROWS('6.ITC'!C186:$C$248))</f>
        <v>-5.608974358974333E-3</v>
      </c>
      <c r="H186" cm="1">
        <f t="array" ref="H186">INDEX('7. YESB'!$C$3:$C$248, ROWS('7. YESB'!C186:$C$248))</f>
        <v>-3.2258064516129142E-2</v>
      </c>
      <c r="I186" cm="1">
        <f t="array" ref="I186">INDEX('8. ZOMT'!$C$3:$C$248, ROWS('8. ZOMT'!C186:$C$248))</f>
        <v>-3.4278459585272932E-2</v>
      </c>
      <c r="J186" cm="1">
        <f t="array" ref="J186">INDEX('9. RYMD'!$C$3:$C$248, ROWS('9. RYMD'!C186:$C$248))</f>
        <v>-1.1692255299826964E-2</v>
      </c>
      <c r="K186" cm="1">
        <f t="array" ref="K186">INDEX('10. VODA'!$C$3:$C$248, ROWS('10. VODA'!C186:$C$248))</f>
        <v>-2.8268551236749141E-2</v>
      </c>
    </row>
    <row r="187" spans="1:11" x14ac:dyDescent="0.35">
      <c r="A187" t="str" cm="1">
        <f t="array" ref="A187">INDEX('1. TVEL'!$A$3:$A$248, ROWS('1. TVEL'!A187:$A$248))</f>
        <v>11/21/2023</v>
      </c>
      <c r="B187" cm="1">
        <f t="array" ref="B187">INDEX('1. TVEL'!$C$3:$C$248, ROWS('1. TVEL'!C187:$C$248))</f>
        <v>5.10129718699898E-3</v>
      </c>
      <c r="C187" cm="1">
        <f t="array" ref="C187">INDEX('2. ADAN'!$C$3:$C$248, ROWS('2. ADAN'!C187:$C$248))</f>
        <v>6.4968152866242326E-3</v>
      </c>
      <c r="D187" cm="1">
        <f t="array" ref="D187">INDEX('3. INFY'!$C$3:$C$248, ROWS('3. INFY'!C187:$C$248))</f>
        <v>1.6678248783878326E-3</v>
      </c>
      <c r="E187" cm="1">
        <f t="array" ref="E187">INDEX('4. SBI'!$C$3:$C$248, ROWS('4. SBI'!C187:$C$248))</f>
        <v>-4.0071237756010682E-3</v>
      </c>
      <c r="F187" cm="1">
        <f t="array" ref="F187">INDEX('5. ICBK'!$C$3:$C$248, ROWS('5. ICBK'!C187:$C$248))</f>
        <v>5.0210560414641805E-3</v>
      </c>
      <c r="G187" cm="1">
        <f t="array" ref="G187">INDEX('6.ITC'!$C$3:$C$248, ROWS('6.ITC'!C187:$C$248))</f>
        <v>-1.2607449856733785E-3</v>
      </c>
      <c r="H187" cm="1">
        <f t="array" ref="H187">INDEX('7. YESB'!$C$3:$C$248, ROWS('7. YESB'!C187:$C$248))</f>
        <v>-2.2842639593908594E-2</v>
      </c>
      <c r="I187" cm="1">
        <f t="array" ref="I187">INDEX('8. ZOMT'!$C$3:$C$248, ROWS('8. ZOMT'!C187:$C$248))</f>
        <v>-1.4163090128755414E-2</v>
      </c>
      <c r="J187" cm="1">
        <f t="array" ref="J187">INDEX('9. RYMD'!$C$3:$C$248, ROWS('9. RYMD'!C187:$C$248))</f>
        <v>-1.1133748457631418E-2</v>
      </c>
      <c r="K187" cm="1">
        <f t="array" ref="K187">INDEX('10. VODA'!$C$3:$C$248, ROWS('10. VODA'!C187:$C$248))</f>
        <v>-2.1660649819494636E-2</v>
      </c>
    </row>
    <row r="188" spans="1:11" x14ac:dyDescent="0.35">
      <c r="A188" t="str" cm="1">
        <f t="array" ref="A188">INDEX('1. TVEL'!$A$3:$A$248, ROWS('1. TVEL'!A188:$A$248))</f>
        <v>11/22/2023</v>
      </c>
      <c r="B188" cm="1">
        <f t="array" ref="B188">INDEX('1. TVEL'!$C$3:$C$248, ROWS('1. TVEL'!C188:$C$248))</f>
        <v>4.3706293706287082E-4</v>
      </c>
      <c r="C188" cm="1">
        <f t="array" ref="C188">INDEX('2. ADAN'!$C$3:$C$248, ROWS('2. ADAN'!C188:$C$248))</f>
        <v>-1.3688016528925649E-2</v>
      </c>
      <c r="D188" cm="1">
        <f t="array" ref="D188">INDEX('3. INFY'!$C$3:$C$248, ROWS('3. INFY'!C188:$C$248))</f>
        <v>1.2896144875840277E-2</v>
      </c>
      <c r="E188" cm="1">
        <f t="array" ref="E188">INDEX('4. SBI'!$C$3:$C$248, ROWS('4. SBI'!C188:$C$248))</f>
        <v>-4.5621254137220759E-3</v>
      </c>
      <c r="F188" cm="1">
        <f t="array" ref="F188">INDEX('5. ICBK'!$C$3:$C$248, ROWS('5. ICBK'!C188:$C$248))</f>
        <v>-3.6304524519100759E-3</v>
      </c>
      <c r="G188" cm="1">
        <f t="array" ref="G188">INDEX('6.ITC'!$C$3:$C$248, ROWS('6.ITC'!C188:$C$248))</f>
        <v>7.8462588128269013E-3</v>
      </c>
      <c r="H188" cm="1">
        <f t="array" ref="H188">INDEX('7. YESB'!$C$3:$C$248, ROWS('7. YESB'!C188:$C$248))</f>
        <v>-2.6041666666666668E-2</v>
      </c>
      <c r="I188" cm="1">
        <f t="array" ref="I188">INDEX('8. ZOMT'!$C$3:$C$248, ROWS('8. ZOMT'!C188:$C$248))</f>
        <v>-1.0407632263660042E-2</v>
      </c>
      <c r="J188" cm="1">
        <f t="array" ref="J188">INDEX('9. RYMD'!$C$3:$C$248, ROWS('9. RYMD'!C188:$C$248))</f>
        <v>-3.8904125924159309E-2</v>
      </c>
      <c r="K188" cm="1">
        <f t="array" ref="K188">INDEX('10. VODA'!$C$3:$C$248, ROWS('10. VODA'!C188:$C$248))</f>
        <v>-2.5925925925925901E-2</v>
      </c>
    </row>
    <row r="189" spans="1:11" x14ac:dyDescent="0.35">
      <c r="A189" t="str" cm="1">
        <f t="array" ref="A189">INDEX('1. TVEL'!$A$3:$A$248, ROWS('1. TVEL'!A189:$A$248))</f>
        <v>11/23/2023</v>
      </c>
      <c r="B189" cm="1">
        <f t="array" ref="B189">INDEX('1. TVEL'!$C$3:$C$248, ROWS('1. TVEL'!C189:$C$248))</f>
        <v>1.3094718463552704E-3</v>
      </c>
      <c r="C189" cm="1">
        <f t="array" ref="C189">INDEX('2. ADAN'!$C$3:$C$248, ROWS('2. ADAN'!C189:$C$248))</f>
        <v>-1.4409221902017292E-2</v>
      </c>
      <c r="D189" cm="1">
        <f t="array" ref="D189">INDEX('3. INFY'!$C$3:$C$248, ROWS('3. INFY'!C189:$C$248))</f>
        <v>-5.8996032430567221E-3</v>
      </c>
      <c r="E189" cm="1">
        <f t="array" ref="E189">INDEX('4. SBI'!$C$3:$C$248, ROWS('4. SBI'!C189:$C$248))</f>
        <v>1.785873738726672E-3</v>
      </c>
      <c r="F189" cm="1">
        <f t="array" ref="F189">INDEX('5. ICBK'!$C$3:$C$248, ROWS('5. ICBK'!C189:$C$248))</f>
        <v>2.7085590465872155E-4</v>
      </c>
      <c r="G189" cm="1">
        <f t="array" ref="G189">INDEX('6.ITC'!$C$3:$C$248, ROWS('6.ITC'!C189:$C$248))</f>
        <v>1.4760985579653323E-3</v>
      </c>
      <c r="H189" cm="1">
        <f t="array" ref="H189">INDEX('7. YESB'!$C$3:$C$248, ROWS('7. YESB'!C189:$C$248))</f>
        <v>4.7146401985111629E-2</v>
      </c>
      <c r="I189" cm="1">
        <f t="array" ref="I189">INDEX('8. ZOMT'!$C$3:$C$248, ROWS('8. ZOMT'!C189:$C$248))</f>
        <v>-2.0805666223992866E-2</v>
      </c>
      <c r="J189" cm="1">
        <f t="array" ref="J189">INDEX('9. RYMD'!$C$3:$C$248, ROWS('9. RYMD'!C189:$C$248))</f>
        <v>-3.7403872048834496E-3</v>
      </c>
      <c r="K189" cm="1">
        <f t="array" ref="K189">INDEX('10. VODA'!$C$3:$C$248, ROWS('10. VODA'!C189:$C$248))</f>
        <v>7.3529411764705621E-3</v>
      </c>
    </row>
    <row r="190" spans="1:11" x14ac:dyDescent="0.35">
      <c r="A190" t="str" cm="1">
        <f t="array" ref="A190">INDEX('1. TVEL'!$A$3:$A$248, ROWS('1. TVEL'!A190:$A$248))</f>
        <v>11/24/2023</v>
      </c>
      <c r="B190" cm="1">
        <f t="array" ref="B190">INDEX('1. TVEL'!$C$3:$C$248, ROWS('1. TVEL'!C190:$C$248))</f>
        <v>1.5979081929111312E-3</v>
      </c>
      <c r="C190" cm="1">
        <f t="array" ref="C190">INDEX('2. ADAN'!$C$3:$C$248, ROWS('2. ADAN'!C190:$C$248))</f>
        <v>3.9023162134944611E-2</v>
      </c>
      <c r="D190" cm="1">
        <f t="array" ref="D190">INDEX('3. INFY'!$C$3:$C$248, ROWS('3. INFY'!C190:$C$248))</f>
        <v>-8.2440517601223787E-3</v>
      </c>
      <c r="E190" cm="1">
        <f t="array" ref="E190">INDEX('4. SBI'!$C$3:$C$248, ROWS('4. SBI'!C190:$C$248))</f>
        <v>7.1383956455782504E-4</v>
      </c>
      <c r="F190" cm="1">
        <f t="array" ref="F190">INDEX('5. ICBK'!$C$3:$C$248, ROWS('5. ICBK'!C190:$C$248))</f>
        <v>6.8861631159887861E-3</v>
      </c>
      <c r="G190" cm="1">
        <f t="array" ref="G190">INDEX('6.ITC'!$C$3:$C$248, ROWS('6.ITC'!C190:$C$248))</f>
        <v>-5.8245774326176596E-3</v>
      </c>
      <c r="H190" cm="1">
        <f t="array" ref="H190">INDEX('7. YESB'!$C$3:$C$248, ROWS('7. YESB'!C190:$C$248))</f>
        <v>-1.7676767676767569E-2</v>
      </c>
      <c r="I190" cm="1">
        <f t="array" ref="I190">INDEX('8. ZOMT'!$C$3:$C$248, ROWS('8. ZOMT'!C190:$C$248))</f>
        <v>2.6490066225165311E-3</v>
      </c>
      <c r="J190" cm="1">
        <f t="array" ref="J190">INDEX('9. RYMD'!$C$3:$C$248, ROWS('9. RYMD'!C190:$C$248))</f>
        <v>-1.3649185598592618E-2</v>
      </c>
      <c r="K190" cm="1">
        <f t="array" ref="K190">INDEX('10. VODA'!$C$3:$C$248, ROWS('10. VODA'!C190:$C$248))</f>
        <v>-1.8726591760299626E-2</v>
      </c>
    </row>
    <row r="191" spans="1:11" x14ac:dyDescent="0.35">
      <c r="A191" t="str" cm="1">
        <f t="array" ref="A191">INDEX('1. TVEL'!$A$3:$A$248, ROWS('1. TVEL'!A191:$A$248))</f>
        <v>11/28/2023</v>
      </c>
      <c r="B191" cm="1">
        <f t="array" ref="B191">INDEX('1. TVEL'!$C$3:$C$248, ROWS('1. TVEL'!C191:$C$248))</f>
        <v>-4.230488694383628E-3</v>
      </c>
      <c r="C191" cm="1">
        <f t="array" ref="C191">INDEX('2. ADAN'!$C$3:$C$248, ROWS('2. ADAN'!C191:$C$248))</f>
        <v>0.10981622590766472</v>
      </c>
      <c r="D191" cm="1">
        <f t="array" ref="D191">INDEX('3. INFY'!$C$3:$C$248, ROWS('3. INFY'!C191:$C$248))</f>
        <v>3.6736674291259126E-3</v>
      </c>
      <c r="E191" cm="1">
        <f t="array" ref="E191">INDEX('4. SBI'!$C$3:$C$248, ROWS('4. SBI'!C191:$C$248))</f>
        <v>7.2637080343697803E-3</v>
      </c>
      <c r="F191" cm="1">
        <f t="array" ref="F191">INDEX('5. ICBK'!$C$3:$C$248, ROWS('5. ICBK'!C191:$C$248))</f>
        <v>-4.2139384116693431E-3</v>
      </c>
      <c r="G191" cm="1">
        <f t="array" ref="G191">INDEX('6.ITC'!$C$3:$C$248, ROWS('6.ITC'!C191:$C$248))</f>
        <v>-5.8587018954624039E-3</v>
      </c>
      <c r="H191" cm="1">
        <f t="array" ref="H191">INDEX('7. YESB'!$C$3:$C$248, ROWS('7. YESB'!C191:$C$248))</f>
        <v>-2.5316455696202892E-3</v>
      </c>
      <c r="I191" cm="1">
        <f t="array" ref="I191">INDEX('8. ZOMT'!$C$3:$C$248, ROWS('8. ZOMT'!C191:$C$248))</f>
        <v>4.8330404217925942E-3</v>
      </c>
      <c r="J191" cm="1">
        <f t="array" ref="J191">INDEX('9. RYMD'!$C$3:$C$248, ROWS('9. RYMD'!C191:$C$248))</f>
        <v>-4.3487893654059216E-2</v>
      </c>
      <c r="K191" cm="1">
        <f t="array" ref="K191">INDEX('10. VODA'!$C$3:$C$248, ROWS('10. VODA'!C191:$C$248))</f>
        <v>-7.5471698113207279E-3</v>
      </c>
    </row>
    <row r="192" spans="1:11" x14ac:dyDescent="0.35">
      <c r="A192" t="str" cm="1">
        <f t="array" ref="A192">INDEX('1. TVEL'!$A$3:$A$248, ROWS('1. TVEL'!A192:$A$248))</f>
        <v>11/29/2023</v>
      </c>
      <c r="B192" cm="1">
        <f t="array" ref="B192">INDEX('1. TVEL'!$C$3:$C$248, ROWS('1. TVEL'!C192:$C$248))</f>
        <v>1.4585764294052325E-4</v>
      </c>
      <c r="C192" cm="1">
        <f t="array" ref="C192">INDEX('2. ADAN'!$C$3:$C$248, ROWS('2. ADAN'!C192:$C$248))</f>
        <v>-3.0247056107134532E-2</v>
      </c>
      <c r="D192" cm="1">
        <f t="array" ref="D192">INDEX('3. INFY'!$C$3:$C$248, ROWS('3. INFY'!C192:$C$248))</f>
        <v>1.1578514661551017E-2</v>
      </c>
      <c r="E192" cm="1">
        <f t="array" ref="E192">INDEX('4. SBI'!$C$3:$C$248, ROWS('4. SBI'!C192:$C$248))</f>
        <v>7.2986282096376663E-3</v>
      </c>
      <c r="F192" cm="1">
        <f t="array" ref="F192">INDEX('5. ICBK'!$C$3:$C$248, ROWS('5. ICBK'!C192:$C$248))</f>
        <v>1.5006385696040892E-2</v>
      </c>
      <c r="G192" cm="1">
        <f t="array" ref="G192">INDEX('6.ITC'!$C$3:$C$248, ROWS('6.ITC'!C192:$C$248))</f>
        <v>4.4602012808782907E-3</v>
      </c>
      <c r="H192" cm="1">
        <f t="array" ref="H192">INDEX('7. YESB'!$C$3:$C$248, ROWS('7. YESB'!C192:$C$248))</f>
        <v>5.0377833753149324E-3</v>
      </c>
      <c r="I192" cm="1">
        <f t="array" ref="I192">INDEX('8. ZOMT'!$C$3:$C$248, ROWS('8. ZOMT'!C192:$C$248))</f>
        <v>2.4013722126929652E-2</v>
      </c>
      <c r="J192" cm="1">
        <f t="array" ref="J192">INDEX('9. RYMD'!$C$3:$C$248, ROWS('9. RYMD'!C192:$C$248))</f>
        <v>-2.4713780689520907E-2</v>
      </c>
      <c r="K192" cm="1">
        <f t="array" ref="K192">INDEX('10. VODA'!$C$3:$C$248, ROWS('10. VODA'!C192:$C$248))</f>
        <v>-3.7878787878788418E-3</v>
      </c>
    </row>
    <row r="193" spans="1:11" x14ac:dyDescent="0.35">
      <c r="A193" t="str" cm="1">
        <f t="array" ref="A193">INDEX('1. TVEL'!$A$3:$A$248, ROWS('1. TVEL'!A193:$A$248))</f>
        <v>11/30/2023</v>
      </c>
      <c r="B193" cm="1">
        <f t="array" ref="B193">INDEX('1. TVEL'!$C$3:$C$248, ROWS('1. TVEL'!C193:$C$248))</f>
        <v>7.2875674099985425E-4</v>
      </c>
      <c r="C193" cm="1">
        <f t="array" ref="C193">INDEX('2. ADAN'!$C$3:$C$248, ROWS('2. ADAN'!C193:$C$248))</f>
        <v>-3.7079953650058462E-3</v>
      </c>
      <c r="D193" cm="1">
        <f t="array" ref="D193">INDEX('3. INFY'!$C$3:$C$248, ROWS('3. INFY'!C193:$C$248))</f>
        <v>-3.0581039755350429E-3</v>
      </c>
      <c r="E193" cm="1">
        <f t="array" ref="E193">INDEX('4. SBI'!$C$3:$C$248, ROWS('4. SBI'!C193:$C$248))</f>
        <v>-6.8171757414785704E-3</v>
      </c>
      <c r="F193" cm="1">
        <f t="array" ref="F193">INDEX('5. ICBK'!$C$3:$C$248, ROWS('5. ICBK'!C193:$C$248))</f>
        <v>-4.9735279961495025E-3</v>
      </c>
      <c r="G193" cm="1">
        <f t="array" ref="G193">INDEX('6.ITC'!$C$3:$C$248, ROWS('6.ITC'!C193:$C$248))</f>
        <v>-3.2124827902707143E-3</v>
      </c>
      <c r="H193" cm="1">
        <f t="array" ref="H193">INDEX('7. YESB'!$C$3:$C$248, ROWS('7. YESB'!C193:$C$248))</f>
        <v>-2.5839793281653745E-2</v>
      </c>
      <c r="I193" cm="1">
        <f t="array" ref="I193">INDEX('8. ZOMT'!$C$3:$C$248, ROWS('8. ZOMT'!C193:$C$248))</f>
        <v>1.644875579924085E-2</v>
      </c>
      <c r="J193" cm="1">
        <f t="array" ref="J193">INDEX('9. RYMD'!$C$3:$C$248, ROWS('9. RYMD'!C193:$C$248))</f>
        <v>-2.5408227742858124E-2</v>
      </c>
      <c r="K193" cm="1">
        <f t="array" ref="K193">INDEX('10. VODA'!$C$3:$C$248, ROWS('10. VODA'!C193:$C$248))</f>
        <v>-1.1494252873563109E-2</v>
      </c>
    </row>
    <row r="194" spans="1:11" x14ac:dyDescent="0.35">
      <c r="A194" t="str" cm="1">
        <f t="array" ref="A194">INDEX('1. TVEL'!$A$3:$A$248, ROWS('1. TVEL'!A194:$A$248))</f>
        <v>12/01/2023</v>
      </c>
      <c r="B194" cm="1">
        <f t="array" ref="B194">INDEX('1. TVEL'!$C$3:$C$248, ROWS('1. TVEL'!C194:$C$248))</f>
        <v>-8.2292432035268523E-3</v>
      </c>
      <c r="C194" cm="1">
        <f t="array" ref="C194">INDEX('2. ADAN'!$C$3:$C$248, ROWS('2. ADAN'!C194:$C$248))</f>
        <v>2.0208900999091683E-2</v>
      </c>
      <c r="D194" cm="1">
        <f t="array" ref="D194">INDEX('3. INFY'!$C$3:$C$248, ROWS('3. INFY'!C194:$C$248))</f>
        <v>-1.9624044618881337E-3</v>
      </c>
      <c r="E194" cm="1">
        <f t="array" ref="E194">INDEX('4. SBI'!$C$3:$C$248, ROWS('4. SBI'!C194:$C$248))</f>
        <v>1.2243113248797552E-2</v>
      </c>
      <c r="F194" cm="1">
        <f t="array" ref="F194">INDEX('5. ICBK'!$C$3:$C$248, ROWS('5. ICBK'!C194:$C$248))</f>
        <v>1.2411534805112496E-2</v>
      </c>
      <c r="G194" cm="1">
        <f t="array" ref="G194">INDEX('6.ITC'!$C$3:$C$248, ROWS('6.ITC'!C194:$C$248))</f>
        <v>3.1124944419742107E-2</v>
      </c>
      <c r="H194" cm="1">
        <f t="array" ref="H194">INDEX('7. YESB'!$C$3:$C$248, ROWS('7. YESB'!C194:$C$248))</f>
        <v>-2.5906735751295702E-3</v>
      </c>
      <c r="I194" cm="1">
        <f t="array" ref="I194">INDEX('8. ZOMT'!$C$3:$C$248, ROWS('8. ZOMT'!C194:$C$248))</f>
        <v>-1.9346517626827171E-2</v>
      </c>
      <c r="J194" cm="1">
        <f t="array" ref="J194">INDEX('9. RYMD'!$C$3:$C$248, ROWS('9. RYMD'!C194:$C$248))</f>
        <v>3.7945928651415745E-2</v>
      </c>
      <c r="K194" cm="1">
        <f t="array" ref="K194">INDEX('10. VODA'!$C$3:$C$248, ROWS('10. VODA'!C194:$C$248))</f>
        <v>1.5094339622641456E-2</v>
      </c>
    </row>
    <row r="195" spans="1:11" x14ac:dyDescent="0.35">
      <c r="A195" t="str" cm="1">
        <f t="array" ref="A195">INDEX('1. TVEL'!$A$3:$A$248, ROWS('1. TVEL'!A195:$A$248))</f>
        <v>12/04/2023</v>
      </c>
      <c r="B195" cm="1">
        <f t="array" ref="B195">INDEX('1. TVEL'!$C$3:$C$248, ROWS('1. TVEL'!C195:$C$248))</f>
        <v>1.2049941927990642E-2</v>
      </c>
      <c r="C195" cm="1">
        <f t="array" ref="C195">INDEX('2. ADAN'!$C$3:$C$248, ROWS('2. ADAN'!C195:$C$248))</f>
        <v>5.2291801162040054E-2</v>
      </c>
      <c r="D195" cm="1">
        <f t="array" ref="D195">INDEX('3. INFY'!$C$3:$C$248, ROWS('3. INFY'!C195:$C$248))</f>
        <v>8.2289070235940561E-3</v>
      </c>
      <c r="E195" cm="1">
        <f t="array" ref="E195">INDEX('4. SBI'!$C$3:$C$248, ROWS('4. SBI'!C195:$C$248))</f>
        <v>3.8590886161089702E-2</v>
      </c>
      <c r="F195" cm="1">
        <f t="array" ref="F195">INDEX('5. ICBK'!$C$3:$C$248, ROWS('5. ICBK'!C195:$C$248))</f>
        <v>4.4895076674737688E-2</v>
      </c>
      <c r="G195" cm="1">
        <f t="array" ref="G195">INDEX('6.ITC'!$C$3:$C$248, ROWS('6.ITC'!C195:$C$248))</f>
        <v>9.3602026208567338E-3</v>
      </c>
      <c r="H195" cm="1">
        <f t="array" ref="H195">INDEX('7. YESB'!$C$3:$C$248, ROWS('7. YESB'!C195:$C$248))</f>
        <v>1.278772378516624E-2</v>
      </c>
      <c r="I195" cm="1">
        <f t="array" ref="I195">INDEX('8. ZOMT'!$C$3:$C$248, ROWS('8. ZOMT'!C195:$C$248))</f>
        <v>9.3696763202726439E-3</v>
      </c>
      <c r="J195" cm="1">
        <f t="array" ref="J195">INDEX('9. RYMD'!$C$3:$C$248, ROWS('9. RYMD'!C195:$C$248))</f>
        <v>1.2480252764612954E-2</v>
      </c>
      <c r="K195" cm="1">
        <f t="array" ref="K195">INDEX('10. VODA'!$C$3:$C$248, ROWS('10. VODA'!C195:$C$248))</f>
        <v>-7.6045627376425586E-3</v>
      </c>
    </row>
    <row r="196" spans="1:11" x14ac:dyDescent="0.35">
      <c r="A196" t="str" cm="1">
        <f t="array" ref="A196">INDEX('1. TVEL'!$A$3:$A$248, ROWS('1. TVEL'!A196:$A$248))</f>
        <v>12/05/2023</v>
      </c>
      <c r="B196" cm="1">
        <f t="array" ref="B196">INDEX('1. TVEL'!$C$3:$C$248, ROWS('1. TVEL'!C196:$C$248))</f>
        <v>-2.3282887077996348E-3</v>
      </c>
      <c r="C196" cm="1">
        <f t="array" ref="C196">INDEX('2. ADAN'!$C$3:$C$248, ROWS('2. ADAN'!C196:$C$248))</f>
        <v>0.13648610982068196</v>
      </c>
      <c r="D196" cm="1">
        <f t="array" ref="D196">INDEX('3. INFY'!$C$3:$C$248, ROWS('3. INFY'!C196:$C$248))</f>
        <v>-7.1529282299940596E-3</v>
      </c>
      <c r="E196" cm="1">
        <f t="array" ref="E196">INDEX('4. SBI'!$C$3:$C$248, ROWS('4. SBI'!C196:$C$248))</f>
        <v>2.2277024249897172E-2</v>
      </c>
      <c r="F196" cm="1">
        <f t="array" ref="F196">INDEX('5. ICBK'!$C$3:$C$248, ROWS('5. ICBK'!C196:$C$248))</f>
        <v>2.1954709161774139E-2</v>
      </c>
      <c r="G196" cm="1">
        <f t="array" ref="G196">INDEX('6.ITC'!$C$3:$C$248, ROWS('6.ITC'!C196:$C$248))</f>
        <v>-5.0913115661317355E-3</v>
      </c>
      <c r="H196" cm="1">
        <f t="array" ref="H196">INDEX('7. YESB'!$C$3:$C$248, ROWS('7. YESB'!C196:$C$248))</f>
        <v>2.5510204081633015E-3</v>
      </c>
      <c r="I196" cm="1">
        <f t="array" ref="I196">INDEX('8. ZOMT'!$C$3:$C$248, ROWS('8. ZOMT'!C196:$C$248))</f>
        <v>-5.5674518201285286E-3</v>
      </c>
      <c r="J196" cm="1">
        <f t="array" ref="J196">INDEX('9. RYMD'!$C$3:$C$248, ROWS('9. RYMD'!C196:$C$248))</f>
        <v>1.5142911224683517E-3</v>
      </c>
      <c r="K196" cm="1">
        <f t="array" ref="K196">INDEX('10. VODA'!$C$3:$C$248, ROWS('10. VODA'!C196:$C$248))</f>
        <v>-7.6628352490421183E-3</v>
      </c>
    </row>
    <row r="197" spans="1:11" x14ac:dyDescent="0.35">
      <c r="A197" t="str" cm="1">
        <f t="array" ref="A197">INDEX('1. TVEL'!$A$3:$A$248, ROWS('1. TVEL'!A197:$A$248))</f>
        <v>12/06/2023</v>
      </c>
      <c r="B197" cm="1">
        <f t="array" ref="B197">INDEX('1. TVEL'!$C$3:$C$248, ROWS('1. TVEL'!C197:$C$248))</f>
        <v>1.2927319735708129E-2</v>
      </c>
      <c r="C197" cm="1">
        <f t="array" ref="C197">INDEX('2. ADAN'!$C$3:$C$248, ROWS('2. ADAN'!C197:$C$248))</f>
        <v>3.9789454902310763E-2</v>
      </c>
      <c r="D197" cm="1">
        <f t="array" ref="D197">INDEX('3. INFY'!$C$3:$C$248, ROWS('3. INFY'!C197:$C$248))</f>
        <v>1.3803160822084996E-2</v>
      </c>
      <c r="E197" cm="1">
        <f t="array" ref="E197">INDEX('4. SBI'!$C$3:$C$248, ROWS('4. SBI'!C197:$C$248))</f>
        <v>3.2870408414832023E-4</v>
      </c>
      <c r="F197" cm="1">
        <f t="array" ref="F197">INDEX('5. ICBK'!$C$3:$C$248, ROWS('5. ICBK'!C197:$C$248))</f>
        <v>-1.0166957388487462E-2</v>
      </c>
      <c r="G197" cm="1">
        <f t="array" ref="G197">INDEX('6.ITC'!$C$3:$C$248, ROWS('6.ITC'!C197:$C$248))</f>
        <v>2.48246087425796E-2</v>
      </c>
      <c r="H197" cm="1">
        <f t="array" ref="H197">INDEX('7. YESB'!$C$3:$C$248, ROWS('7. YESB'!C197:$C$248))</f>
        <v>7.5949367088606872E-3</v>
      </c>
      <c r="I197" cm="1">
        <f t="array" ref="I197">INDEX('8. ZOMT'!$C$3:$C$248, ROWS('8. ZOMT'!C197:$C$248))</f>
        <v>1.8082422203532428E-2</v>
      </c>
      <c r="J197" cm="1">
        <f t="array" ref="J197">INDEX('9. RYMD'!$C$3:$C$248, ROWS('9. RYMD'!C197:$C$248))</f>
        <v>5.2829737644176096E-2</v>
      </c>
      <c r="K197" cm="1">
        <f t="array" ref="K197">INDEX('10. VODA'!$C$3:$C$248, ROWS('10. VODA'!C197:$C$248))</f>
        <v>-1.5564202334630434E-2</v>
      </c>
    </row>
    <row r="198" spans="1:11" x14ac:dyDescent="0.35">
      <c r="A198" t="str" cm="1">
        <f t="array" ref="A198">INDEX('1. TVEL'!$A$3:$A$248, ROWS('1. TVEL'!A198:$A$248))</f>
        <v>12/07/2023</v>
      </c>
      <c r="B198" cm="1">
        <f t="array" ref="B198">INDEX('1. TVEL'!$C$3:$C$248, ROWS('1. TVEL'!C198:$C$248))</f>
        <v>1.2342176195204897E-2</v>
      </c>
      <c r="C198" cm="1">
        <f t="array" ref="C198">INDEX('2. ADAN'!$C$3:$C$248, ROWS('2. ADAN'!C198:$C$248))</f>
        <v>3.4672830725461091E-3</v>
      </c>
      <c r="D198" cm="1">
        <f t="array" ref="D198">INDEX('3. INFY'!$C$3:$C$248, ROWS('3. INFY'!C198:$C$248))</f>
        <v>-5.7302680946857655E-3</v>
      </c>
      <c r="E198" cm="1">
        <f t="array" ref="E198">INDEX('4. SBI'!$C$3:$C$248, ROWS('4. SBI'!C198:$C$248))</f>
        <v>5.3130619584763773E-3</v>
      </c>
      <c r="F198" cm="1">
        <f t="array" ref="F198">INDEX('5. ICBK'!$C$3:$C$248, ROWS('5. ICBK'!C198:$C$248))</f>
        <v>-4.2542542542542547E-3</v>
      </c>
      <c r="G198" cm="1">
        <f t="array" ref="G198">INDEX('6.ITC'!$C$3:$C$248, ROWS('6.ITC'!C198:$C$248))</f>
        <v>-1.1242086880593707E-2</v>
      </c>
      <c r="H198" cm="1">
        <f t="array" ref="H198">INDEX('7. YESB'!$C$3:$C$248, ROWS('7. YESB'!C198:$C$248))</f>
        <v>1.4962593516209511E-2</v>
      </c>
      <c r="I198" cm="1">
        <f t="array" ref="I198">INDEX('8. ZOMT'!$C$3:$C$248, ROWS('8. ZOMT'!C198:$C$248))</f>
        <v>2.3007395234182392E-2</v>
      </c>
      <c r="J198" cm="1">
        <f t="array" ref="J198">INDEX('9. RYMD'!$C$3:$C$248, ROWS('9. RYMD'!C198:$C$248))</f>
        <v>1.0876632972749359E-2</v>
      </c>
      <c r="K198" cm="1">
        <f t="array" ref="K198">INDEX('10. VODA'!$C$3:$C$248, ROWS('10. VODA'!C198:$C$248))</f>
        <v>2.6515151515151488E-2</v>
      </c>
    </row>
    <row r="199" spans="1:11" x14ac:dyDescent="0.35">
      <c r="A199" t="str" cm="1">
        <f t="array" ref="A199">INDEX('1. TVEL'!$A$3:$A$248, ROWS('1. TVEL'!A199:$A$248))</f>
        <v>12/08/2023</v>
      </c>
      <c r="B199" cm="1">
        <f t="array" ref="B199">INDEX('1. TVEL'!$C$3:$C$248, ROWS('1. TVEL'!C199:$C$248))</f>
        <v>-1.1769771781254386E-2</v>
      </c>
      <c r="C199" cm="1">
        <f t="array" ref="C199">INDEX('2. ADAN'!$C$3:$C$248, ROWS('2. ADAN'!C199:$C$248))</f>
        <v>-5.3578119145747519E-2</v>
      </c>
      <c r="D199" cm="1">
        <f t="array" ref="D199">INDEX('3. INFY'!$C$3:$C$248, ROWS('3. INFY'!C199:$C$248))</f>
        <v>1.6933239446065118E-2</v>
      </c>
      <c r="E199" cm="1">
        <f t="array" ref="E199">INDEX('4. SBI'!$C$3:$C$248, ROWS('4. SBI'!C199:$C$248))</f>
        <v>3.9892534397133143E-3</v>
      </c>
      <c r="F199" cm="1">
        <f t="array" ref="F199">INDEX('5. ICBK'!$C$3:$C$248, ROWS('5. ICBK'!C199:$C$248))</f>
        <v>1.172280753821044E-2</v>
      </c>
      <c r="G199" cm="1">
        <f t="array" ref="G199">INDEX('6.ITC'!$C$3:$C$248, ROWS('6.ITC'!C199:$C$248))</f>
        <v>-1.9926527886007003E-2</v>
      </c>
      <c r="H199" cm="1">
        <f t="array" ref="H199">INDEX('7. YESB'!$C$3:$C$248, ROWS('7. YESB'!C199:$C$248))</f>
        <v>-7.5376884422111625E-3</v>
      </c>
      <c r="I199" cm="1">
        <f t="array" ref="I199">INDEX('8. ZOMT'!$C$3:$C$248, ROWS('8. ZOMT'!C199:$C$248))</f>
        <v>-1.4589412255106293E-2</v>
      </c>
      <c r="J199" cm="1">
        <f t="array" ref="J199">INDEX('9. RYMD'!$C$3:$C$248, ROWS('9. RYMD'!C199:$C$248))</f>
        <v>1.1164367547346218E-2</v>
      </c>
      <c r="K199" cm="1">
        <f t="array" ref="K199">INDEX('10. VODA'!$C$3:$C$248, ROWS('10. VODA'!C199:$C$248))</f>
        <v>-2.3255813953488289E-2</v>
      </c>
    </row>
    <row r="200" spans="1:11" x14ac:dyDescent="0.35">
      <c r="A200" t="str" cm="1">
        <f t="array" ref="A200">INDEX('1. TVEL'!$A$3:$A$248, ROWS('1. TVEL'!A200:$A$248))</f>
        <v>12/11/2023</v>
      </c>
      <c r="B200" cm="1">
        <f t="array" ref="B200">INDEX('1. TVEL'!$C$3:$C$248, ROWS('1. TVEL'!C200:$C$248))</f>
        <v>-3.0233227756982762E-3</v>
      </c>
      <c r="C200" cm="1">
        <f t="array" ref="C200">INDEX('2. ADAN'!$C$3:$C$248, ROWS('2. ADAN'!C200:$C$248))</f>
        <v>-1.4539579967689779E-2</v>
      </c>
      <c r="D200" cm="1">
        <f t="array" ref="D200">INDEX('3. INFY'!$C$3:$C$248, ROWS('3. INFY'!C200:$C$248))</f>
        <v>-1.7803157541149419E-3</v>
      </c>
      <c r="E200" cm="1">
        <f t="array" ref="E200">INDEX('4. SBI'!$C$3:$C$248, ROWS('4. SBI'!C200:$C$248))</f>
        <v>1.6280016280019981E-4</v>
      </c>
      <c r="F200" cm="1">
        <f t="array" ref="F200">INDEX('5. ICBK'!$C$3:$C$248, ROWS('5. ICBK'!C200:$C$248))</f>
        <v>6.1449218365942386E-3</v>
      </c>
      <c r="G200" cm="1">
        <f t="array" ref="G200">INDEX('6.ITC'!$C$3:$C$248, ROWS('6.ITC'!C200:$C$248))</f>
        <v>7.2936236048182371E-3</v>
      </c>
      <c r="H200" cm="1">
        <f t="array" ref="H200">INDEX('7. YESB'!$C$3:$C$248, ROWS('7. YESB'!C200:$C$248))</f>
        <v>1.7283950617284022E-2</v>
      </c>
      <c r="I200" cm="1">
        <f t="array" ref="I200">INDEX('8. ZOMT'!$C$3:$C$248, ROWS('8. ZOMT'!C200:$C$248))</f>
        <v>-1.266357112705783E-2</v>
      </c>
      <c r="J200" cm="1">
        <f t="array" ref="J200">INDEX('9. RYMD'!$C$3:$C$248, ROWS('9. RYMD'!C200:$C$248))</f>
        <v>2.9360869195200139E-2</v>
      </c>
      <c r="K200" cm="1">
        <f t="array" ref="K200">INDEX('10. VODA'!$C$3:$C$248, ROWS('10. VODA'!C200:$C$248))</f>
        <v>1.9011406844106463E-2</v>
      </c>
    </row>
    <row r="201" spans="1:11" x14ac:dyDescent="0.35">
      <c r="A201" t="str" cm="1">
        <f t="array" ref="A201">INDEX('1. TVEL'!$A$3:$A$248, ROWS('1. TVEL'!A201:$A$248))</f>
        <v>12/12/2023</v>
      </c>
      <c r="B201" cm="1">
        <f t="array" ref="B201">INDEX('1. TVEL'!$C$3:$C$248, ROWS('1. TVEL'!C201:$C$248))</f>
        <v>6.1985145172180928E-2</v>
      </c>
      <c r="C201" cm="1">
        <f t="array" ref="C201">INDEX('2. ADAN'!$C$3:$C$248, ROWS('2. ADAN'!C201:$C$248))</f>
        <v>-1.7796692136570133E-2</v>
      </c>
      <c r="D201" cm="1">
        <f t="array" ref="D201">INDEX('3. INFY'!$C$3:$C$248, ROWS('3. INFY'!C201:$C$248))</f>
        <v>-8.4346736221673022E-3</v>
      </c>
      <c r="E201" cm="1">
        <f t="array" ref="E201">INDEX('4. SBI'!$C$3:$C$248, ROWS('4. SBI'!C201:$C$248))</f>
        <v>-3.0209013716525519E-3</v>
      </c>
      <c r="F201" cm="1">
        <f t="array" ref="F201">INDEX('5. ICBK'!$C$3:$C$248, ROWS('5. ICBK'!C201:$C$248))</f>
        <v>-1.3783597518952223E-3</v>
      </c>
      <c r="G201" cm="1">
        <f t="array" ref="G201">INDEX('6.ITC'!$C$3:$C$248, ROWS('6.ITC'!C201:$C$248))</f>
        <v>1.4345619068639021E-3</v>
      </c>
      <c r="H201" cm="1">
        <f t="array" ref="H201">INDEX('7. YESB'!$C$3:$C$248, ROWS('7. YESB'!C201:$C$248))</f>
        <v>4.9295774647887355E-2</v>
      </c>
      <c r="I201" cm="1">
        <f t="array" ref="I201">INDEX('8. ZOMT'!$C$3:$C$248, ROWS('8. ZOMT'!C201:$C$248))</f>
        <v>-1.4561027837259126E-2</v>
      </c>
      <c r="J201" cm="1">
        <f t="array" ref="J201">INDEX('9. RYMD'!$C$3:$C$248, ROWS('9. RYMD'!C201:$C$248))</f>
        <v>5.4732684440683002E-3</v>
      </c>
      <c r="K201" cm="1">
        <f t="array" ref="K201">INDEX('10. VODA'!$C$3:$C$248, ROWS('10. VODA'!C201:$C$248))</f>
        <v>0</v>
      </c>
    </row>
    <row r="202" spans="1:11" x14ac:dyDescent="0.35">
      <c r="A202" t="str" cm="1">
        <f t="array" ref="A202">INDEX('1. TVEL'!$A$3:$A$248, ROWS('1. TVEL'!A202:$A$248))</f>
        <v>12/13/2023</v>
      </c>
      <c r="B202" cm="1">
        <f t="array" ref="B202">INDEX('1. TVEL'!$C$3:$C$248, ROWS('1. TVEL'!C202:$C$248))</f>
        <v>-2.2225289895085619E-2</v>
      </c>
      <c r="C202" cm="1">
        <f t="array" ref="C202">INDEX('2. ADAN'!$C$3:$C$248, ROWS('2. ADAN'!C202:$C$248))</f>
        <v>-2.2246391140992795E-2</v>
      </c>
      <c r="D202" cm="1">
        <f t="array" ref="D202">INDEX('3. INFY'!$C$3:$C$248, ROWS('3. INFY'!C202:$C$248))</f>
        <v>-1.8668046928916462E-2</v>
      </c>
      <c r="E202" cm="1">
        <f t="array" ref="E202">INDEX('4. SBI'!$C$3:$C$248, ROWS('4. SBI'!C202:$C$248))</f>
        <v>1.2019036863757434E-2</v>
      </c>
      <c r="F202" cm="1">
        <f t="array" ref="F202">INDEX('5. ICBK'!$C$3:$C$248, ROWS('5. ICBK'!C202:$C$248))</f>
        <v>-1.7753230101588602E-3</v>
      </c>
      <c r="G202" cm="1">
        <f t="array" ref="G202">INDEX('6.ITC'!$C$3:$C$248, ROWS('6.ITC'!C202:$C$248))</f>
        <v>5.5964007461866668E-3</v>
      </c>
      <c r="H202" cm="1">
        <f t="array" ref="H202">INDEX('7. YESB'!$C$3:$C$248, ROWS('7. YESB'!C202:$C$248))</f>
        <v>-4.7169811320755392E-3</v>
      </c>
      <c r="I202" cm="1">
        <f t="array" ref="I202">INDEX('8. ZOMT'!$C$3:$C$248, ROWS('8. ZOMT'!C202:$C$248))</f>
        <v>2.7083333333333334E-2</v>
      </c>
      <c r="J202" cm="1">
        <f t="array" ref="J202">INDEX('9. RYMD'!$C$3:$C$248, ROWS('9. RYMD'!C202:$C$248))</f>
        <v>-9.6277095735893652E-3</v>
      </c>
      <c r="K202" cm="1">
        <f t="array" ref="K202">INDEX('10. VODA'!$C$3:$C$248, ROWS('10. VODA'!C202:$C$248))</f>
        <v>3.7878787878787073E-3</v>
      </c>
    </row>
    <row r="203" spans="1:11" x14ac:dyDescent="0.35">
      <c r="A203" t="str" cm="1">
        <f t="array" ref="A203">INDEX('1. TVEL'!$A$3:$A$248, ROWS('1. TVEL'!A203:$A$248))</f>
        <v>12/14/2023</v>
      </c>
      <c r="B203" cm="1">
        <f t="array" ref="B203">INDEX('1. TVEL'!$C$3:$C$248, ROWS('1. TVEL'!C203:$C$248))</f>
        <v>-2.5481313703284259E-2</v>
      </c>
      <c r="C203" cm="1">
        <f t="array" ref="C203">INDEX('2. ADAN'!$C$3:$C$248, ROWS('2. ADAN'!C203:$C$248))</f>
        <v>4.3955005198979213E-2</v>
      </c>
      <c r="D203" cm="1">
        <f t="array" ref="D203">INDEX('3. INFY'!$C$3:$C$248, ROWS('3. INFY'!C203:$C$248))</f>
        <v>3.4932898198408231E-2</v>
      </c>
      <c r="E203" cm="1">
        <f t="array" ref="E203">INDEX('4. SBI'!$C$3:$C$248, ROWS('4. SBI'!C203:$C$248))</f>
        <v>6.0931612282529536E-3</v>
      </c>
      <c r="F203" cm="1">
        <f t="array" ref="F203">INDEX('5. ICBK'!$C$3:$C$248, ROWS('5. ICBK'!C203:$C$248))</f>
        <v>1.9107047840178117E-2</v>
      </c>
      <c r="G203" cm="1">
        <f t="array" ref="G203">INDEX('6.ITC'!$C$3:$C$248, ROWS('6.ITC'!C203:$C$248))</f>
        <v>9.6718104759835801E-3</v>
      </c>
      <c r="H203" cm="1">
        <f t="array" ref="H203">INDEX('7. YESB'!$C$3:$C$248, ROWS('7. YESB'!C203:$C$248))</f>
        <v>9.3457943925233326E-3</v>
      </c>
      <c r="I203" cm="1">
        <f t="array" ref="I203">INDEX('8. ZOMT'!$C$3:$C$248, ROWS('8. ZOMT'!C203:$C$248))</f>
        <v>3.342730567861462E-2</v>
      </c>
      <c r="J203" cm="1">
        <f t="array" ref="J203">INDEX('9. RYMD'!$C$3:$C$248, ROWS('9. RYMD'!C203:$C$248))</f>
        <v>-1.5405243488430765E-3</v>
      </c>
      <c r="K203" cm="1">
        <f t="array" ref="K203">INDEX('10. VODA'!$C$3:$C$248, ROWS('10. VODA'!C203:$C$248))</f>
        <v>5.3763440860215055E-2</v>
      </c>
    </row>
    <row r="204" spans="1:11" x14ac:dyDescent="0.35">
      <c r="A204" t="str" cm="1">
        <f t="array" ref="A204">INDEX('1. TVEL'!$A$3:$A$248, ROWS('1. TVEL'!A204:$A$248))</f>
        <v>12/15/2023</v>
      </c>
      <c r="B204" cm="1">
        <f t="array" ref="B204">INDEX('1. TVEL'!$C$3:$C$248, ROWS('1. TVEL'!C204:$C$248))</f>
        <v>9.1176883153317439E-3</v>
      </c>
      <c r="C204" cm="1">
        <f t="array" ref="C204">INDEX('2. ADAN'!$C$3:$C$248, ROWS('2. ADAN'!C204:$C$248))</f>
        <v>1.8372459868237871E-2</v>
      </c>
      <c r="D204" cm="1">
        <f t="array" ref="D204">INDEX('3. INFY'!$C$3:$C$248, ROWS('3. INFY'!C204:$C$248))</f>
        <v>4.8751900658895113E-2</v>
      </c>
      <c r="E204" cm="1">
        <f t="array" ref="E204">INDEX('4. SBI'!$C$3:$C$248, ROWS('4. SBI'!C204:$C$248))</f>
        <v>3.7948322406479017E-2</v>
      </c>
      <c r="F204" cm="1">
        <f t="array" ref="F204">INDEX('5. ICBK'!$C$3:$C$248, ROWS('5. ICBK'!C204:$C$248))</f>
        <v>3.6148062463851934E-3</v>
      </c>
      <c r="G204" cm="1">
        <f t="array" ref="G204">INDEX('6.ITC'!$C$3:$C$248, ROWS('6.ITC'!C204:$C$248))</f>
        <v>-4.1466608467918683E-3</v>
      </c>
      <c r="H204" cm="1">
        <f t="array" ref="H204">INDEX('7. YESB'!$C$3:$C$248, ROWS('7. YESB'!C204:$C$248))</f>
        <v>2.505694760820049E-2</v>
      </c>
      <c r="I204" cm="1">
        <f t="array" ref="I204">INDEX('8. ZOMT'!$C$3:$C$248, ROWS('8. ZOMT'!C204:$C$248))</f>
        <v>-4.4498381877023574E-3</v>
      </c>
      <c r="J204" cm="1">
        <f t="array" ref="J204">INDEX('9. RYMD'!$C$3:$C$248, ROWS('9. RYMD'!C204:$C$248))</f>
        <v>9.3825067118835145E-3</v>
      </c>
      <c r="K204" cm="1">
        <f t="array" ref="K204">INDEX('10. VODA'!$C$3:$C$248, ROWS('10. VODA'!C204:$C$248))</f>
        <v>7.1174377224200299E-3</v>
      </c>
    </row>
    <row r="205" spans="1:11" x14ac:dyDescent="0.35">
      <c r="A205" t="str" cm="1">
        <f t="array" ref="A205">INDEX('1. TVEL'!$A$3:$A$248, ROWS('1. TVEL'!A205:$A$248))</f>
        <v>12/18/2023</v>
      </c>
      <c r="B205" cm="1">
        <f t="array" ref="B205">INDEX('1. TVEL'!$C$3:$C$248, ROWS('1. TVEL'!C205:$C$248))</f>
        <v>6.8264140429088573E-3</v>
      </c>
      <c r="C205" cm="1">
        <f t="array" ref="C205">INDEX('2. ADAN'!$C$3:$C$248, ROWS('2. ADAN'!C205:$C$248))</f>
        <v>9.2704180958561228E-4</v>
      </c>
      <c r="D205" cm="1">
        <f t="array" ref="D205">INDEX('3. INFY'!$C$3:$C$248, ROWS('3. INFY'!C205:$C$248))</f>
        <v>-8.9813660625820205E-3</v>
      </c>
      <c r="E205" cm="1">
        <f t="array" ref="E205">INDEX('4. SBI'!$C$3:$C$248, ROWS('4. SBI'!C205:$C$248))</f>
        <v>3.8550501156515033E-4</v>
      </c>
      <c r="F205" cm="1">
        <f t="array" ref="F205">INDEX('5. ICBK'!$C$3:$C$248, ROWS('5. ICBK'!C205:$C$248))</f>
        <v>-1.5615057026775707E-2</v>
      </c>
      <c r="G205" cm="1">
        <f t="array" ref="G205">INDEX('6.ITC'!$C$3:$C$248, ROWS('6.ITC'!C205:$C$248))</f>
        <v>-1.4502380161629606E-2</v>
      </c>
      <c r="H205" cm="1">
        <f t="array" ref="H205">INDEX('7. YESB'!$C$3:$C$248, ROWS('7. YESB'!C205:$C$248))</f>
        <v>3.7280701754386025E-2</v>
      </c>
      <c r="I205" cm="1">
        <f t="array" ref="I205">INDEX('8. ZOMT'!$C$3:$C$248, ROWS('8. ZOMT'!C205:$C$248))</f>
        <v>3.850641773628951E-2</v>
      </c>
      <c r="J205" cm="1">
        <f t="array" ref="J205">INDEX('9. RYMD'!$C$3:$C$248, ROWS('9. RYMD'!C205:$C$248))</f>
        <v>-1.3577382486895275E-2</v>
      </c>
      <c r="K205" cm="1">
        <f t="array" ref="K205">INDEX('10. VODA'!$C$3:$C$248, ROWS('10. VODA'!C205:$C$248))</f>
        <v>3.5460992907800663E-3</v>
      </c>
    </row>
    <row r="206" spans="1:11" x14ac:dyDescent="0.35">
      <c r="A206" t="str" cm="1">
        <f t="array" ref="A206">INDEX('1. TVEL'!$A$3:$A$248, ROWS('1. TVEL'!A206:$A$248))</f>
        <v>12/19/2023</v>
      </c>
      <c r="B206" cm="1">
        <f t="array" ref="B206">INDEX('1. TVEL'!$C$3:$C$248, ROWS('1. TVEL'!C206:$C$248))</f>
        <v>-5.7447106627433221E-3</v>
      </c>
      <c r="C206" cm="1">
        <f t="array" ref="C206">INDEX('2. ADAN'!$C$3:$C$248, ROWS('2. ADAN'!C206:$C$248))</f>
        <v>-7.2835932393313608E-3</v>
      </c>
      <c r="D206" cm="1">
        <f t="array" ref="D206">INDEX('3. INFY'!$C$3:$C$248, ROWS('3. INFY'!C206:$C$248))</f>
        <v>-3.8824359879355416E-3</v>
      </c>
      <c r="E206" cm="1">
        <f t="array" ref="E206">INDEX('4. SBI'!$C$3:$C$248, ROWS('4. SBI'!C206:$C$248))</f>
        <v>1.0527921879768046E-2</v>
      </c>
      <c r="F206" cm="1">
        <f t="array" ref="F206">INDEX('5. ICBK'!$C$3:$C$248, ROWS('5. ICBK'!C206:$C$248))</f>
        <v>-5.9087104239499725E-3</v>
      </c>
      <c r="G206" cm="1">
        <f t="array" ref="G206">INDEX('6.ITC'!$C$3:$C$248, ROWS('6.ITC'!C206:$C$248))</f>
        <v>9.7566323174743379E-3</v>
      </c>
      <c r="H206" cm="1">
        <f t="array" ref="H206">INDEX('7. YESB'!$C$3:$C$248, ROWS('7. YESB'!C206:$C$248))</f>
        <v>-2.9345372460496712E-2</v>
      </c>
      <c r="I206" cm="1">
        <f t="array" ref="I206">INDEX('8. ZOMT'!$C$3:$C$248, ROWS('8. ZOMT'!C206:$C$248))</f>
        <v>1.305182341650663E-2</v>
      </c>
      <c r="J206" cm="1">
        <f t="array" ref="J206">INDEX('9. RYMD'!$C$3:$C$248, ROWS('9. RYMD'!C206:$C$248))</f>
        <v>-8.313743478011843E-4</v>
      </c>
      <c r="K206" cm="1">
        <f t="array" ref="K206">INDEX('10. VODA'!$C$3:$C$248, ROWS('10. VODA'!C206:$C$248))</f>
        <v>-7.1428571428571175E-3</v>
      </c>
    </row>
    <row r="207" spans="1:11" x14ac:dyDescent="0.35">
      <c r="A207" t="str" cm="1">
        <f t="array" ref="A207">INDEX('1. TVEL'!$A$3:$A$248, ROWS('1. TVEL'!A207:$A$248))</f>
        <v>12/20/2023</v>
      </c>
      <c r="B207" cm="1">
        <f t="array" ref="B207">INDEX('1. TVEL'!$C$3:$C$248, ROWS('1. TVEL'!C207:$C$248))</f>
        <v>-3.8864628820960763E-2</v>
      </c>
      <c r="C207" cm="1">
        <f t="array" ref="C207">INDEX('2. ADAN'!$C$3:$C$248, ROWS('2. ADAN'!C207:$C$248))</f>
        <v>-5.2378144654088118E-2</v>
      </c>
      <c r="D207" cm="1">
        <f t="array" ref="D207">INDEX('3. INFY'!$C$3:$C$248, ROWS('3. INFY'!C207:$C$248))</f>
        <v>-1.4254100494662759E-2</v>
      </c>
      <c r="E207" cm="1">
        <f t="array" ref="E207">INDEX('4. SBI'!$C$3:$C$248, ROWS('4. SBI'!C207:$C$248))</f>
        <v>-2.977453059941854E-2</v>
      </c>
      <c r="F207" cm="1">
        <f t="array" ref="F207">INDEX('5. ICBK'!$C$3:$C$248, ROWS('5. ICBK'!C207:$C$248))</f>
        <v>-8.7418665871952204E-3</v>
      </c>
      <c r="G207" cm="1">
        <f t="array" ref="G207">INDEX('6.ITC'!$C$3:$C$248, ROWS('6.ITC'!C207:$C$248))</f>
        <v>-1.1308203991130871E-2</v>
      </c>
      <c r="H207" cm="1">
        <f t="array" ref="H207">INDEX('7. YESB'!$C$3:$C$248, ROWS('7. YESB'!C207:$C$248))</f>
        <v>-8.0487804878048713E-2</v>
      </c>
      <c r="I207" cm="1">
        <f t="array" ref="I207">INDEX('8. ZOMT'!$C$3:$C$248, ROWS('8. ZOMT'!C207:$C$248))</f>
        <v>-4.4088176352705413E-2</v>
      </c>
      <c r="J207" cm="1">
        <f t="array" ref="J207">INDEX('9. RYMD'!$C$3:$C$248, ROWS('9. RYMD'!C207:$C$248))</f>
        <v>-2.000116965904428E-2</v>
      </c>
      <c r="K207" cm="1">
        <f t="array" ref="K207">INDEX('10. VODA'!$C$3:$C$248, ROWS('10. VODA'!C207:$C$248))</f>
        <v>-6.8702290076335909E-2</v>
      </c>
    </row>
    <row r="208" spans="1:11" x14ac:dyDescent="0.35">
      <c r="A208" t="str" cm="1">
        <f t="array" ref="A208">INDEX('1. TVEL'!$A$3:$A$248, ROWS('1. TVEL'!A208:$A$248))</f>
        <v>12/21/2023</v>
      </c>
      <c r="B208" cm="1">
        <f t="array" ref="B208">INDEX('1. TVEL'!$C$3:$C$248, ROWS('1. TVEL'!C208:$C$248))</f>
        <v>1.2789193849691015E-2</v>
      </c>
      <c r="C208" cm="1">
        <f t="array" ref="C208">INDEX('2. ADAN'!$C$3:$C$248, ROWS('2. ADAN'!C208:$C$248))</f>
        <v>5.5702140134857147E-3</v>
      </c>
      <c r="D208" cm="1">
        <f t="array" ref="D208">INDEX('3. INFY'!$C$3:$C$248, ROWS('3. INFY'!C208:$C$248))</f>
        <v>-2.6041666666672586E-4</v>
      </c>
      <c r="E208" cm="1">
        <f t="array" ref="E208">INDEX('4. SBI'!$C$3:$C$248, ROWS('4. SBI'!C208:$C$248))</f>
        <v>1.1339805825242648E-2</v>
      </c>
      <c r="F208" cm="1">
        <f t="array" ref="F208">INDEX('5. ICBK'!$C$3:$C$248, ROWS('5. ICBK'!C208:$C$248))</f>
        <v>-2.2401433691756271E-3</v>
      </c>
      <c r="G208" cm="1">
        <f t="array" ref="G208">INDEX('6.ITC'!$C$3:$C$248, ROWS('6.ITC'!C208:$C$248))</f>
        <v>9.967881271458381E-4</v>
      </c>
      <c r="H208" cm="1">
        <f t="array" ref="H208">INDEX('7. YESB'!$C$3:$C$248, ROWS('7. YESB'!C208:$C$248))</f>
        <v>3.0732860520094496E-2</v>
      </c>
      <c r="I208" cm="1">
        <f t="array" ref="I208">INDEX('8. ZOMT'!$C$3:$C$248, ROWS('8. ZOMT'!C208:$C$248))</f>
        <v>2.0416175893207652E-2</v>
      </c>
      <c r="J208" cm="1">
        <f t="array" ref="J208">INDEX('9. RYMD'!$C$3:$C$248, ROWS('9. RYMD'!C208:$C$248))</f>
        <v>2.304752457916281E-3</v>
      </c>
      <c r="K208" cm="1">
        <f t="array" ref="K208">INDEX('10. VODA'!$C$3:$C$248, ROWS('10. VODA'!C208:$C$248))</f>
        <v>4.0293040293040344E-2</v>
      </c>
    </row>
    <row r="209" spans="1:11" x14ac:dyDescent="0.35">
      <c r="A209" t="str" cm="1">
        <f t="array" ref="A209">INDEX('1. TVEL'!$A$3:$A$248, ROWS('1. TVEL'!A209:$A$248))</f>
        <v>12/22/2023</v>
      </c>
      <c r="B209" cm="1">
        <f t="array" ref="B209">INDEX('1. TVEL'!$C$3:$C$248, ROWS('1. TVEL'!C209:$C$248))</f>
        <v>1.5978506787330413E-2</v>
      </c>
      <c r="C209" cm="1">
        <f t="array" ref="C209">INDEX('2. ADAN'!$C$3:$C$248, ROWS('2. ADAN'!C209:$C$248))</f>
        <v>1.7559262510974097E-3</v>
      </c>
      <c r="D209" cm="1">
        <f t="array" ref="D209">INDEX('3. INFY'!$C$3:$C$248, ROWS('3. INFY'!C209:$C$248))</f>
        <v>1.721159383197907E-2</v>
      </c>
      <c r="E209" cm="1">
        <f t="array" ref="E209">INDEX('4. SBI'!$C$3:$C$248, ROWS('4. SBI'!C209:$C$248))</f>
        <v>-1.099332548095799E-2</v>
      </c>
      <c r="F209" cm="1">
        <f t="array" ref="F209">INDEX('5. ICBK'!$C$3:$C$248, ROWS('5. ICBK'!C209:$C$248))</f>
        <v>-1.0157900030172003E-2</v>
      </c>
      <c r="G209" cm="1">
        <f t="array" ref="G209">INDEX('6.ITC'!$C$3:$C$248, ROWS('6.ITC'!C209:$C$248))</f>
        <v>8.238137082601054E-3</v>
      </c>
      <c r="H209" cm="1">
        <f t="array" ref="H209">INDEX('7. YESB'!$C$3:$C$248, ROWS('7. YESB'!C209:$C$248))</f>
        <v>-4.7505938242279272E-3</v>
      </c>
      <c r="I209" cm="1">
        <f t="array" ref="I209">INDEX('8. ZOMT'!$C$3:$C$248, ROWS('8. ZOMT'!C209:$C$248))</f>
        <v>8.9494163424124959E-3</v>
      </c>
      <c r="J209" cm="1">
        <f t="array" ref="J209">INDEX('9. RYMD'!$C$3:$C$248, ROWS('9. RYMD'!C209:$C$248))</f>
        <v>5.2527714899298751E-3</v>
      </c>
      <c r="K209" cm="1">
        <f t="array" ref="K209">INDEX('10. VODA'!$C$3:$C$248, ROWS('10. VODA'!C209:$C$248))</f>
        <v>-3.6764705882353465E-3</v>
      </c>
    </row>
    <row r="210" spans="1:11" x14ac:dyDescent="0.35">
      <c r="A210" t="str" cm="1">
        <f t="array" ref="A210">INDEX('1. TVEL'!$A$3:$A$248, ROWS('1. TVEL'!A210:$A$248))</f>
        <v>12/26/2023</v>
      </c>
      <c r="B210" cm="1">
        <f t="array" ref="B210">INDEX('1. TVEL'!$C$3:$C$248, ROWS('1. TVEL'!C210:$C$248))</f>
        <v>4.9247221049669339E-3</v>
      </c>
      <c r="C210" cm="1">
        <f t="array" ref="C210">INDEX('2. ADAN'!$C$3:$C$248, ROWS('2. ADAN'!C210:$C$248))</f>
        <v>-1.6611295681062458E-3</v>
      </c>
      <c r="D210" cm="1">
        <f t="array" ref="D210">INDEX('3. INFY'!$C$3:$C$248, ROWS('3. INFY'!C210:$C$248))</f>
        <v>-1.2273713526992483E-2</v>
      </c>
      <c r="E210" cm="1">
        <f t="array" ref="E210">INDEX('4. SBI'!$C$3:$C$248, ROWS('4. SBI'!C210:$C$248))</f>
        <v>2.037457879476459E-3</v>
      </c>
      <c r="F210" cm="1">
        <f t="array" ref="F210">INDEX('5. ICBK'!$C$3:$C$248, ROWS('5. ICBK'!C210:$C$248))</f>
        <v>8.0393930258272357E-4</v>
      </c>
      <c r="G210" cm="1">
        <f t="array" ref="G210">INDEX('6.ITC'!$C$3:$C$248, ROWS('6.ITC'!C210:$C$248))</f>
        <v>2.738525577828897E-3</v>
      </c>
      <c r="H210" cm="1">
        <f t="array" ref="H210">INDEX('7. YESB'!$C$3:$C$248, ROWS('7. YESB'!C210:$C$248))</f>
        <v>-4.773269689737538E-3</v>
      </c>
      <c r="I210" cm="1">
        <f t="array" ref="I210">INDEX('8. ZOMT'!$C$3:$C$248, ROWS('8. ZOMT'!C210:$C$248))</f>
        <v>-2.8000000000000001E-2</v>
      </c>
      <c r="J210" cm="1">
        <f t="array" ref="J210">INDEX('9. RYMD'!$C$3:$C$248, ROWS('9. RYMD'!C210:$C$248))</f>
        <v>-3.5531220876049256E-3</v>
      </c>
      <c r="K210" cm="1">
        <f t="array" ref="K210">INDEX('10. VODA'!$C$3:$C$248, ROWS('10. VODA'!C210:$C$248))</f>
        <v>-1.8726591760299626E-2</v>
      </c>
    </row>
    <row r="211" spans="1:11" x14ac:dyDescent="0.35">
      <c r="A211" t="str" cm="1">
        <f t="array" ref="A211">INDEX('1. TVEL'!$A$3:$A$248, ROWS('1. TVEL'!A211:$A$248))</f>
        <v>12/27/2023</v>
      </c>
      <c r="B211" cm="1">
        <f t="array" ref="B211">INDEX('1. TVEL'!$C$3:$C$248, ROWS('1. TVEL'!C211:$C$248))</f>
        <v>-6.3721325403568391E-3</v>
      </c>
      <c r="C211" cm="1">
        <f t="array" ref="C211">INDEX('2. ADAN'!$C$3:$C$248, ROWS('2. ADAN'!C211:$C$248))</f>
        <v>2.0576131687242906E-2</v>
      </c>
      <c r="D211" cm="1">
        <f t="array" ref="D211">INDEX('3. INFY'!$C$3:$C$248, ROWS('3. INFY'!C211:$C$248))</f>
        <v>1.4772509731350816E-2</v>
      </c>
      <c r="E211" cm="1">
        <f t="array" ref="E211">INDEX('4. SBI'!$C$3:$C$248, ROWS('4. SBI'!C211:$C$248))</f>
        <v>1.6189962223421481E-2</v>
      </c>
      <c r="F211" cm="1">
        <f t="array" ref="F211">INDEX('5. ICBK'!$C$3:$C$248, ROWS('5. ICBK'!C211:$C$248))</f>
        <v>7.133948615614844E-3</v>
      </c>
      <c r="G211" cm="1">
        <f t="array" ref="G211">INDEX('6.ITC'!$C$3:$C$248, ROWS('6.ITC'!C211:$C$248))</f>
        <v>1.4220083132794445E-3</v>
      </c>
      <c r="H211" cm="1">
        <f t="array" ref="H211">INDEX('7. YESB'!$C$3:$C$248, ROWS('7. YESB'!C211:$C$248))</f>
        <v>0</v>
      </c>
      <c r="I211" cm="1">
        <f t="array" ref="I211">INDEX('8. ZOMT'!$C$3:$C$248, ROWS('8. ZOMT'!C211:$C$248))</f>
        <v>1.6135379771743386E-2</v>
      </c>
      <c r="J211" cm="1">
        <f t="array" ref="J211">INDEX('9. RYMD'!$C$3:$C$248, ROWS('9. RYMD'!C211:$C$248))</f>
        <v>7.8881215868705189E-3</v>
      </c>
      <c r="K211" cm="1">
        <f t="array" ref="K211">INDEX('10. VODA'!$C$3:$C$248, ROWS('10. VODA'!C211:$C$248))</f>
        <v>7.4349442379181892E-3</v>
      </c>
    </row>
    <row r="212" spans="1:11" x14ac:dyDescent="0.35">
      <c r="A212" t="str" cm="1">
        <f t="array" ref="A212">INDEX('1. TVEL'!$A$3:$A$248, ROWS('1. TVEL'!A212:$A$248))</f>
        <v>12/28/2023</v>
      </c>
      <c r="B212" cm="1">
        <f t="array" ref="B212">INDEX('1. TVEL'!$C$3:$C$248, ROWS('1. TVEL'!C212:$C$248))</f>
        <v>4.2301184433164128E-3</v>
      </c>
      <c r="C212" cm="1">
        <f t="array" ref="C212">INDEX('2. ADAN'!$C$3:$C$248, ROWS('2. ADAN'!C212:$C$248))</f>
        <v>1.8150554069543978E-3</v>
      </c>
      <c r="D212" cm="1">
        <f t="array" ref="D212">INDEX('3. INFY'!$C$3:$C$248, ROWS('3. INFY'!C212:$C$248))</f>
        <v>-2.847726618244532E-3</v>
      </c>
      <c r="E212" cm="1">
        <f t="array" ref="E212">INDEX('4. SBI'!$C$3:$C$248, ROWS('4. SBI'!C212:$C$248))</f>
        <v>4.3751918943813672E-3</v>
      </c>
      <c r="F212" cm="1">
        <f t="array" ref="F212">INDEX('5. ICBK'!$C$3:$C$248, ROWS('5. ICBK'!C212:$C$248))</f>
        <v>3.6285913112635224E-3</v>
      </c>
      <c r="G212" cm="1">
        <f t="array" ref="G212">INDEX('6.ITC'!$C$3:$C$248, ROWS('6.ITC'!C212:$C$248))</f>
        <v>1.5082956259426846E-2</v>
      </c>
      <c r="H212" cm="1">
        <f t="array" ref="H212">INDEX('7. YESB'!$C$3:$C$248, ROWS('7. YESB'!C212:$C$248))</f>
        <v>-4.7961630695442618E-3</v>
      </c>
      <c r="I212" cm="1">
        <f t="array" ref="I212">INDEX('8. ZOMT'!$C$3:$C$248, ROWS('8. ZOMT'!C212:$C$248))</f>
        <v>-3.1249999999999951E-2</v>
      </c>
      <c r="J212" cm="1">
        <f t="array" ref="J212">INDEX('9. RYMD'!$C$3:$C$248, ROWS('9. RYMD'!C212:$C$248))</f>
        <v>-1.5850186386451026E-2</v>
      </c>
      <c r="K212" cm="1">
        <f t="array" ref="K212">INDEX('10. VODA'!$C$3:$C$248, ROWS('10. VODA'!C212:$C$248))</f>
        <v>-1.5094339622641456E-2</v>
      </c>
    </row>
    <row r="213" spans="1:11" x14ac:dyDescent="0.35">
      <c r="A213" t="str" cm="1">
        <f t="array" ref="A213">INDEX('1. TVEL'!$A$3:$A$248, ROWS('1. TVEL'!A213:$A$248))</f>
        <v>12/29/2023</v>
      </c>
      <c r="B213" cm="1">
        <f t="array" ref="B213">INDEX('1. TVEL'!$C$3:$C$248, ROWS('1. TVEL'!C213:$C$248))</f>
        <v>4.3520988347605068E-3</v>
      </c>
      <c r="C213" cm="1">
        <f t="array" ref="C213">INDEX('2. ADAN'!$C$3:$C$248, ROWS('2. ADAN'!C213:$C$248))</f>
        <v>3.3323812244120728E-3</v>
      </c>
      <c r="D213" cm="1">
        <f t="array" ref="D213">INDEX('3. INFY'!$C$3:$C$248, ROWS('3. INFY'!C213:$C$248))</f>
        <v>-1.2800570354527188E-2</v>
      </c>
      <c r="E213" cm="1">
        <f t="array" ref="E213">INDEX('4. SBI'!$C$3:$C$248, ROWS('4. SBI'!C213:$C$248))</f>
        <v>-1.4562728759442447E-2</v>
      </c>
      <c r="F213" cm="1">
        <f t="array" ref="F213">INDEX('5. ICBK'!$C$3:$C$248, ROWS('5. ICBK'!C213:$C$248))</f>
        <v>-9.3317278747741868E-3</v>
      </c>
      <c r="G213" cm="1">
        <f t="array" ref="G213">INDEX('6.ITC'!$C$3:$C$248, ROWS('6.ITC'!C213:$C$248))</f>
        <v>-4.3280675178532782E-3</v>
      </c>
      <c r="H213" cm="1">
        <f t="array" ref="H213">INDEX('7. YESB'!$C$3:$C$248, ROWS('7. YESB'!C213:$C$248))</f>
        <v>2.7972027972027875E-2</v>
      </c>
      <c r="I213" cm="1">
        <f t="array" ref="I213">INDEX('8. ZOMT'!$C$3:$C$248, ROWS('8. ZOMT'!C213:$C$248))</f>
        <v>4.0420371867421184E-3</v>
      </c>
      <c r="J213" cm="1">
        <f t="array" ref="J213">INDEX('9. RYMD'!$C$3:$C$248, ROWS('9. RYMD'!C213:$C$248))</f>
        <v>1.1432550851638015E-2</v>
      </c>
      <c r="K213" cm="1">
        <f t="array" ref="K213">INDEX('10. VODA'!$C$3:$C$248, ROWS('10. VODA'!C213:$C$248))</f>
        <v>0.171875</v>
      </c>
    </row>
    <row r="214" spans="1:11" x14ac:dyDescent="0.35">
      <c r="A214" t="str" cm="1">
        <f t="array" ref="A214">INDEX('1. TVEL'!$A$3:$A$248, ROWS('1. TVEL'!A214:$A$248))</f>
        <v>01/01/2024</v>
      </c>
      <c r="B214" cm="1">
        <f t="array" ref="B214">INDEX('1. TVEL'!$C$3:$C$248, ROWS('1. TVEL'!C214:$C$248))</f>
        <v>8.4910913140312117E-3</v>
      </c>
      <c r="C214" cm="1">
        <f t="array" ref="C214">INDEX('2. ADAN'!$C$3:$C$248, ROWS('2. ADAN'!C214:$C$248))</f>
        <v>-3.6311514572383704E-3</v>
      </c>
      <c r="D214" cm="1">
        <f t="array" ref="D214">INDEX('3. INFY'!$C$3:$C$248, ROWS('3. INFY'!C214:$C$248))</f>
        <v>5.4468688561574233E-3</v>
      </c>
      <c r="E214" cm="1">
        <f t="array" ref="E214">INDEX('4. SBI'!$C$3:$C$248, ROWS('4. SBI'!C214:$C$248))</f>
        <v>-1.0914477274498039E-3</v>
      </c>
      <c r="F214" cm="1">
        <f t="array" ref="F214">INDEX('5. ICBK'!$C$3:$C$248, ROWS('5. ICBK'!C214:$C$248))</f>
        <v>2.8016810086051178E-3</v>
      </c>
      <c r="G214" cm="1">
        <f t="array" ref="G214">INDEX('6.ITC'!$C$3:$C$248, ROWS('6.ITC'!C214:$C$248))</f>
        <v>1.2712317060143122E-2</v>
      </c>
      <c r="H214" cm="1">
        <f t="array" ref="H214">INDEX('7. YESB'!$C$3:$C$248, ROWS('7. YESB'!C214:$C$248))</f>
        <v>5.2980132450331098E-2</v>
      </c>
      <c r="I214" cm="1">
        <f t="array" ref="I214">INDEX('8. ZOMT'!$C$3:$C$248, ROWS('8. ZOMT'!C214:$C$248))</f>
        <v>6.4257028112449568E-3</v>
      </c>
      <c r="J214" cm="1">
        <f t="array" ref="J214">INDEX('9. RYMD'!$C$3:$C$248, ROWS('9. RYMD'!C214:$C$248))</f>
        <v>9.1429228601822045E-3</v>
      </c>
      <c r="K214" cm="1">
        <f t="array" ref="K214">INDEX('10. VODA'!$C$3:$C$248, ROWS('10. VODA'!C214:$C$248))</f>
        <v>5.8823529411764705E-2</v>
      </c>
    </row>
    <row r="215" spans="1:11" x14ac:dyDescent="0.35">
      <c r="A215" t="str" cm="1">
        <f t="array" ref="A215">INDEX('1. TVEL'!$A$3:$A$248, ROWS('1. TVEL'!A215:$A$248))</f>
        <v>01/02/2024</v>
      </c>
      <c r="B215" cm="1">
        <f t="array" ref="B215">INDEX('1. TVEL'!$C$3:$C$248, ROWS('1. TVEL'!C215:$C$248))</f>
        <v>-6.3034038380725592E-3</v>
      </c>
      <c r="C215" cm="1">
        <f t="array" ref="C215">INDEX('2. ADAN'!$C$3:$C$248, ROWS('2. ADAN'!C215:$C$248))</f>
        <v>-8.9664481295795937E-3</v>
      </c>
      <c r="D215" cm="1">
        <f t="array" ref="D215">INDEX('3. INFY'!$C$3:$C$248, ROWS('3. INFY'!C215:$C$248))</f>
        <v>-1.1046663190823655E-2</v>
      </c>
      <c r="E215" cm="1">
        <f t="array" ref="E215">INDEX('4. SBI'!$C$3:$C$248, ROWS('4. SBI'!C215:$C$248))</f>
        <v>-2.9713034639142657E-3</v>
      </c>
      <c r="F215" cm="1">
        <f t="array" ref="F215">INDEX('5. ICBK'!$C$3:$C$248, ROWS('5. ICBK'!C215:$C$248))</f>
        <v>-1.7459913463985725E-2</v>
      </c>
      <c r="G215" cm="1">
        <f t="array" ref="G215">INDEX('6.ITC'!$C$3:$C$248, ROWS('6.ITC'!C215:$C$248))</f>
        <v>4.8899755501222737E-3</v>
      </c>
      <c r="H215" cm="1">
        <f t="array" ref="H215">INDEX('7. YESB'!$C$3:$C$248, ROWS('7. YESB'!C215:$C$248))</f>
        <v>2.3706896551724168E-2</v>
      </c>
      <c r="I215" cm="1">
        <f t="array" ref="I215">INDEX('8. ZOMT'!$C$3:$C$248, ROWS('8. ZOMT'!C215:$C$248))</f>
        <v>3.2634032634032549E-2</v>
      </c>
      <c r="J215" cm="1">
        <f t="array" ref="J215">INDEX('9. RYMD'!$C$3:$C$248, ROWS('9. RYMD'!C215:$C$248))</f>
        <v>-1.154606793857603E-2</v>
      </c>
      <c r="K215" cm="1">
        <f t="array" ref="K215">INDEX('10. VODA'!$C$3:$C$248, ROWS('10. VODA'!C215:$C$248))</f>
        <v>-5.9190031152647926E-2</v>
      </c>
    </row>
    <row r="216" spans="1:11" x14ac:dyDescent="0.35">
      <c r="A216" t="str" cm="1">
        <f t="array" ref="A216">INDEX('1. TVEL'!$A$3:$A$248, ROWS('1. TVEL'!A216:$A$248))</f>
        <v>01/03/2024</v>
      </c>
      <c r="B216" cm="1">
        <f t="array" ref="B216">INDEX('1. TVEL'!$C$3:$C$248, ROWS('1. TVEL'!C216:$C$248))</f>
        <v>-4.2200028133352087E-3</v>
      </c>
      <c r="C216" cm="1">
        <f t="array" ref="C216">INDEX('2. ADAN'!$C$3:$C$248, ROWS('2. ADAN'!C216:$C$248))</f>
        <v>4.7566574839302073E-2</v>
      </c>
      <c r="D216" cm="1">
        <f t="array" ref="D216">INDEX('3. INFY'!$C$3:$C$248, ROWS('3. INFY'!C216:$C$248))</f>
        <v>-2.9798657718120868E-2</v>
      </c>
      <c r="E216" cm="1">
        <f t="array" ref="E216">INDEX('4. SBI'!$C$3:$C$248, ROWS('4. SBI'!C216:$C$248))</f>
        <v>6.216489237703007E-3</v>
      </c>
      <c r="F216" cm="1">
        <f t="array" ref="F216">INDEX('5. ICBK'!$C$3:$C$248, ROWS('5. ICBK'!C216:$C$248))</f>
        <v>1.8291753467811133E-3</v>
      </c>
      <c r="G216" cm="1">
        <f t="array" ref="G216">INDEX('6.ITC'!$C$3:$C$248, ROWS('6.ITC'!C216:$C$248))</f>
        <v>1.4457831325301157E-2</v>
      </c>
      <c r="H216" cm="1">
        <f t="array" ref="H216">INDEX('7. YESB'!$C$3:$C$248, ROWS('7. YESB'!C216:$C$248))</f>
        <v>-1.310043668122274E-2</v>
      </c>
      <c r="I216" cm="1">
        <f t="array" ref="I216">INDEX('8. ZOMT'!$C$3:$C$248, ROWS('8. ZOMT'!C216:$C$248))</f>
        <v>-9.0160721285769616E-3</v>
      </c>
      <c r="J216" cm="1">
        <f t="array" ref="J216">INDEX('9. RYMD'!$C$3:$C$248, ROWS('9. RYMD'!C216:$C$248))</f>
        <v>-6.1744652210809431E-3</v>
      </c>
      <c r="K216" cm="1">
        <f t="array" ref="K216">INDEX('10. VODA'!$C$3:$C$248, ROWS('10. VODA'!C216:$C$248))</f>
        <v>-1.2618296529968522E-2</v>
      </c>
    </row>
    <row r="217" spans="1:11" x14ac:dyDescent="0.35">
      <c r="A217" t="str" cm="1">
        <f t="array" ref="A217">INDEX('1. TVEL'!$A$3:$A$248, ROWS('1. TVEL'!A217:$A$248))</f>
        <v>01/04/2024</v>
      </c>
      <c r="B217" cm="1">
        <f t="array" ref="B217">INDEX('1. TVEL'!$C$3:$C$248, ROWS('1. TVEL'!C217:$C$248))</f>
        <v>2.3856300870053965E-3</v>
      </c>
      <c r="C217" cm="1">
        <f t="array" ref="C217">INDEX('2. ADAN'!$C$3:$C$248, ROWS('2. ADAN'!C217:$C$248))</f>
        <v>2.5154417688658053E-2</v>
      </c>
      <c r="D217" cm="1">
        <f t="array" ref="D217">INDEX('3. INFY'!$C$3:$C$248, ROWS('3. INFY'!C217:$C$248))</f>
        <v>1.5006280161301015E-2</v>
      </c>
      <c r="E217" cm="1">
        <f t="array" ref="E217">INDEX('4. SBI'!$C$3:$C$248, ROWS('4. SBI'!C217:$C$248))</f>
        <v>-1.0890704006223967E-3</v>
      </c>
      <c r="F217" cm="1">
        <f t="array" ref="F217">INDEX('5. ICBK'!$C$3:$C$248, ROWS('5. ICBK'!C217:$C$248))</f>
        <v>3.1403535430279319E-3</v>
      </c>
      <c r="G217" cm="1">
        <f t="array" ref="G217">INDEX('6.ITC'!$C$3:$C$248, ROWS('6.ITC'!C217:$C$248))</f>
        <v>-1.7842149454240612E-3</v>
      </c>
      <c r="H217" cm="1">
        <f t="array" ref="H217">INDEX('7. YESB'!$C$3:$C$248, ROWS('7. YESB'!C217:$C$248))</f>
        <v>1.5053763440860277E-2</v>
      </c>
      <c r="I217" cm="1">
        <f t="array" ref="I217">INDEX('8. ZOMT'!$C$3:$C$248, ROWS('8. ZOMT'!C217:$C$248))</f>
        <v>1.695568400770715E-2</v>
      </c>
      <c r="J217" cm="1">
        <f t="array" ref="J217">INDEX('9. RYMD'!$C$3:$C$248, ROWS('9. RYMD'!C217:$C$248))</f>
        <v>1.9876097057305035E-2</v>
      </c>
      <c r="K217" cm="1">
        <f t="array" ref="K217">INDEX('10. VODA'!$C$3:$C$248, ROWS('10. VODA'!C217:$C$248))</f>
        <v>5.654761904761911E-2</v>
      </c>
    </row>
    <row r="218" spans="1:11" x14ac:dyDescent="0.35">
      <c r="A218" t="str" cm="1">
        <f t="array" ref="A218">INDEX('1. TVEL'!$A$3:$A$248, ROWS('1. TVEL'!A218:$A$248))</f>
        <v>01/05/2024</v>
      </c>
      <c r="B218" cm="1">
        <f t="array" ref="B218">INDEX('1. TVEL'!$C$3:$C$248, ROWS('1. TVEL'!C218:$C$248))</f>
        <v>-3.2380684217937048E-3</v>
      </c>
      <c r="C218" cm="1">
        <f t="array" ref="C218">INDEX('2. ADAN'!$C$3:$C$248, ROWS('2. ADAN'!C218:$C$248))</f>
        <v>-1.3518417710034352E-2</v>
      </c>
      <c r="D218" cm="1">
        <f t="array" ref="D218">INDEX('3. INFY'!$C$3:$C$248, ROWS('3. INFY'!C218:$C$248))</f>
        <v>1.2952269093993612E-2</v>
      </c>
      <c r="E218" cm="1">
        <f t="array" ref="E218">INDEX('4. SBI'!$C$3:$C$248, ROWS('4. SBI'!C218:$C$248))</f>
        <v>-1.2462029753095326E-3</v>
      </c>
      <c r="F218" cm="1">
        <f t="array" ref="F218">INDEX('5. ICBK'!$C$3:$C$248, ROWS('5. ICBK'!C218:$C$248))</f>
        <v>6.5915266176915241E-3</v>
      </c>
      <c r="G218" cm="1">
        <f t="array" ref="G218">INDEX('6.ITC'!$C$3:$C$248, ROWS('6.ITC'!C218:$C$248))</f>
        <v>-5.1693216584027613E-3</v>
      </c>
      <c r="H218" cm="1">
        <f t="array" ref="H218">INDEX('7. YESB'!$C$3:$C$248, ROWS('7. YESB'!C218:$C$248))</f>
        <v>3.125E-2</v>
      </c>
      <c r="I218" cm="1">
        <f t="array" ref="I218">INDEX('8. ZOMT'!$C$3:$C$248, ROWS('8. ZOMT'!C218:$C$248))</f>
        <v>2.6631657914478704E-2</v>
      </c>
      <c r="J218" cm="1">
        <f t="array" ref="J218">INDEX('9. RYMD'!$C$3:$C$248, ROWS('9. RYMD'!C218:$C$248))</f>
        <v>-2.1557299301543501E-3</v>
      </c>
      <c r="K218" cm="1">
        <f t="array" ref="K218">INDEX('10. VODA'!$C$3:$C$248, ROWS('10. VODA'!C218:$C$248))</f>
        <v>1.7543859649122848E-2</v>
      </c>
    </row>
    <row r="219" spans="1:11" x14ac:dyDescent="0.35">
      <c r="A219" t="str" cm="1">
        <f t="array" ref="A219">INDEX('1. TVEL'!$A$3:$A$248, ROWS('1. TVEL'!A219:$A$248))</f>
        <v>01/08/2024</v>
      </c>
      <c r="B219" cm="1">
        <f t="array" ref="B219">INDEX('1. TVEL'!$C$3:$C$248, ROWS('1. TVEL'!C219:$C$248))</f>
        <v>-1.6747781276839294E-2</v>
      </c>
      <c r="C219" cm="1">
        <f t="array" ref="C219">INDEX('2. ADAN'!$C$3:$C$248, ROWS('2. ADAN'!C219:$C$248))</f>
        <v>-1.7352778290566691E-2</v>
      </c>
      <c r="D219" cm="1">
        <f t="array" ref="D219">INDEX('3. INFY'!$C$3:$C$248, ROWS('3. INFY'!C219:$C$248))</f>
        <v>-6.4026792750197011E-3</v>
      </c>
      <c r="E219" cm="1">
        <f t="array" ref="E219">INDEX('4. SBI'!$C$3:$C$248, ROWS('4. SBI'!C219:$C$248))</f>
        <v>-2.3843700159489705E-2</v>
      </c>
      <c r="F219" cm="1">
        <f t="array" ref="F219">INDEX('5. ICBK'!$C$3:$C$248, ROWS('5. ICBK'!C219:$C$248))</f>
        <v>-1.191446028513243E-2</v>
      </c>
      <c r="G219" cm="1">
        <f t="array" ref="G219">INDEX('6.ITC'!$C$3:$C$248, ROWS('6.ITC'!C219:$C$248))</f>
        <v>-1.8152524167561739E-2</v>
      </c>
      <c r="H219" cm="1">
        <f t="array" ref="H219">INDEX('7. YESB'!$C$3:$C$248, ROWS('7. YESB'!C219:$C$248))</f>
        <v>8.2644628099173261E-3</v>
      </c>
      <c r="I219" cm="1">
        <f t="array" ref="I219">INDEX('8. ZOMT'!$C$3:$C$248, ROWS('8. ZOMT'!C219:$C$248))</f>
        <v>-3.3872788859617394E-3</v>
      </c>
      <c r="J219" cm="1">
        <f t="array" ref="J219">INDEX('9. RYMD'!$C$3:$C$248, ROWS('9. RYMD'!C219:$C$248))</f>
        <v>-3.4321642824181159E-3</v>
      </c>
      <c r="K219" cm="1">
        <f t="array" ref="K219">INDEX('10. VODA'!$C$3:$C$248, ROWS('10. VODA'!C219:$C$248))</f>
        <v>2.9154518950435665E-3</v>
      </c>
    </row>
    <row r="220" spans="1:11" x14ac:dyDescent="0.35">
      <c r="A220" t="str" cm="1">
        <f t="array" ref="A220">INDEX('1. TVEL'!$A$3:$A$248, ROWS('1. TVEL'!A220:$A$248))</f>
        <v>01/09/2024</v>
      </c>
      <c r="B220" cm="1">
        <f t="array" ref="B220">INDEX('1. TVEL'!$C$3:$C$248, ROWS('1. TVEL'!C220:$C$248))</f>
        <v>2.5254639319101466E-2</v>
      </c>
      <c r="C220" cm="1">
        <f t="array" ref="C220">INDEX('2. ADAN'!$C$3:$C$248, ROWS('2. ADAN'!C220:$C$248))</f>
        <v>-3.6127836961557117E-3</v>
      </c>
      <c r="D220" cm="1">
        <f t="array" ref="D220">INDEX('3. INFY'!$C$3:$C$248, ROWS('3. INFY'!C220:$C$248))</f>
        <v>4.2503105996207413E-3</v>
      </c>
      <c r="E220" cm="1">
        <f t="array" ref="E220">INDEX('4. SBI'!$C$3:$C$248, ROWS('4. SBI'!C220:$C$248))</f>
        <v>-2.5583626479053771E-3</v>
      </c>
      <c r="F220" cm="1">
        <f t="array" ref="F220">INDEX('5. ICBK'!$C$3:$C$248, ROWS('5. ICBK'!C220:$C$248))</f>
        <v>-2.2965042102577188E-3</v>
      </c>
      <c r="G220" cm="1">
        <f t="array" ref="G220">INDEX('6.ITC'!$C$3:$C$248, ROWS('6.ITC'!C220:$C$248))</f>
        <v>-2.0449897750511002E-3</v>
      </c>
      <c r="H220" cm="1">
        <f t="array" ref="H220">INDEX('7. YESB'!$C$3:$C$248, ROWS('7. YESB'!C220:$C$248))</f>
        <v>0</v>
      </c>
      <c r="I220" cm="1">
        <f t="array" ref="I220">INDEX('8. ZOMT'!$C$3:$C$248, ROWS('8. ZOMT'!C220:$C$248))</f>
        <v>1.0796723752792382E-2</v>
      </c>
      <c r="J220" cm="1">
        <f t="array" ref="J220">INDEX('9. RYMD'!$C$3:$C$248, ROWS('9. RYMD'!C220:$C$248))</f>
        <v>3.4490687514371122E-3</v>
      </c>
      <c r="K220" cm="1">
        <f t="array" ref="K220">INDEX('10. VODA'!$C$3:$C$248, ROWS('10. VODA'!C220:$C$248))</f>
        <v>-5.8641975308641937E-2</v>
      </c>
    </row>
    <row r="221" spans="1:11" x14ac:dyDescent="0.35">
      <c r="A221" t="str" cm="1">
        <f t="array" ref="A221">INDEX('1. TVEL'!$A$3:$A$248, ROWS('1. TVEL'!A221:$A$248))</f>
        <v>01/10/2024</v>
      </c>
      <c r="B221" cm="1">
        <f t="array" ref="B221">INDEX('1. TVEL'!$C$3:$C$248, ROWS('1. TVEL'!C221:$C$248))</f>
        <v>-6.6011235955056816E-3</v>
      </c>
      <c r="C221" cm="1">
        <f t="array" ref="C221">INDEX('2. ADAN'!$C$3:$C$248, ROWS('2. ADAN'!C221:$C$248))</f>
        <v>4.7021943573666873E-3</v>
      </c>
      <c r="D221" cm="1">
        <f t="array" ref="D221">INDEX('3. INFY'!$C$3:$C$248, ROWS('3. INFY'!C221:$C$248))</f>
        <v>-6.184617409039978E-3</v>
      </c>
      <c r="E221" cm="1">
        <f t="array" ref="E221">INDEX('4. SBI'!$C$3:$C$248, ROWS('4. SBI'!C221:$C$248))</f>
        <v>-5.8705267390429874E-3</v>
      </c>
      <c r="F221" cm="1">
        <f t="array" ref="F221">INDEX('5. ICBK'!$C$3:$C$248, ROWS('5. ICBK'!C221:$C$248))</f>
        <v>1.3393081919339364E-2</v>
      </c>
      <c r="G221" cm="1">
        <f t="array" ref="G221">INDEX('6.ITC'!$C$3:$C$248, ROWS('6.ITC'!C221:$C$248))</f>
        <v>-2.6980358299158211E-3</v>
      </c>
      <c r="H221" cm="1">
        <f t="array" ref="H221">INDEX('7. YESB'!$C$3:$C$248, ROWS('7. YESB'!C221:$C$248))</f>
        <v>5.0980392156862772E-2</v>
      </c>
      <c r="I221" cm="1">
        <f t="array" ref="I221">INDEX('8. ZOMT'!$C$3:$C$248, ROWS('8. ZOMT'!C221:$C$248))</f>
        <v>2.5993316004455573E-3</v>
      </c>
      <c r="J221" cm="1">
        <f t="array" ref="J221">INDEX('9. RYMD'!$C$3:$C$248, ROWS('9. RYMD'!C221:$C$248))</f>
        <v>5.9712579640581959E-3</v>
      </c>
      <c r="K221" cm="1">
        <f t="array" ref="K221">INDEX('10. VODA'!$C$3:$C$248, ROWS('10. VODA'!C221:$C$248))</f>
        <v>-3.0959752321981868E-3</v>
      </c>
    </row>
    <row r="222" spans="1:11" x14ac:dyDescent="0.35">
      <c r="A222" t="str" cm="1">
        <f t="array" ref="A222">INDEX('1. TVEL'!$A$3:$A$248, ROWS('1. TVEL'!A222:$A$248))</f>
        <v>01/11/2024</v>
      </c>
      <c r="B222" cm="1">
        <f t="array" ref="B222">INDEX('1. TVEL'!$C$3:$C$248, ROWS('1. TVEL'!C222:$C$248))</f>
        <v>3.917179630665857E-3</v>
      </c>
      <c r="C222" cm="1">
        <f t="array" ref="C222">INDEX('2. ADAN'!$C$3:$C$248, ROWS('2. ADAN'!C222:$C$248))</f>
        <v>-3.9803758215310146E-3</v>
      </c>
      <c r="D222" cm="1">
        <f t="array" ref="D222">INDEX('3. INFY'!$C$3:$C$248, ROWS('3. INFY'!C222:$C$248))</f>
        <v>-1.7199839378931901E-2</v>
      </c>
      <c r="E222" cm="1">
        <f t="array" ref="E222">INDEX('4. SBI'!$C$3:$C$248, ROWS('4. SBI'!C222:$C$248))</f>
        <v>-2.4991938084488138E-3</v>
      </c>
      <c r="F222" cm="1">
        <f t="array" ref="F222">INDEX('5. ICBK'!$C$3:$C$248, ROWS('5. ICBK'!C222:$C$248))</f>
        <v>-1.9169651415022724E-3</v>
      </c>
      <c r="G222" cm="1">
        <f t="array" ref="G222">INDEX('6.ITC'!$C$3:$C$248, ROWS('6.ITC'!C222:$C$248))</f>
        <v>-1.404949746028389E-3</v>
      </c>
      <c r="H222" cm="1">
        <f t="array" ref="H222">INDEX('7. YESB'!$C$3:$C$248, ROWS('7. YESB'!C222:$C$248))</f>
        <v>1.9569471624266421E-3</v>
      </c>
      <c r="I222" cm="1">
        <f t="array" ref="I222">INDEX('8. ZOMT'!$C$3:$C$248, ROWS('8. ZOMT'!C222:$C$248))</f>
        <v>2.674376581134795E-2</v>
      </c>
      <c r="J222" cm="1">
        <f t="array" ref="J222">INDEX('9. RYMD'!$C$3:$C$248, ROWS('9. RYMD'!C222:$C$248))</f>
        <v>-4.7076384304044813E-3</v>
      </c>
      <c r="K222" cm="1">
        <f t="array" ref="K222">INDEX('10. VODA'!$C$3:$C$248, ROWS('10. VODA'!C222:$C$248))</f>
        <v>-6.2305295950154434E-3</v>
      </c>
    </row>
    <row r="223" spans="1:11" x14ac:dyDescent="0.35">
      <c r="A223" t="str" cm="1">
        <f t="array" ref="A223">INDEX('1. TVEL'!$A$3:$A$248, ROWS('1. TVEL'!A223:$A$248))</f>
        <v>01/12/2024</v>
      </c>
      <c r="B223" cm="1">
        <f t="array" ref="B223">INDEX('1. TVEL'!$C$3:$C$248, ROWS('1. TVEL'!C223:$C$248))</f>
        <v>3.0385241454150964E-2</v>
      </c>
      <c r="C223" cm="1">
        <f t="array" ref="C223">INDEX('2. ADAN'!$C$3:$C$248, ROWS('2. ADAN'!C223:$C$248))</f>
        <v>1.8479164741753674E-3</v>
      </c>
      <c r="D223" cm="1">
        <f t="array" ref="D223">INDEX('3. INFY'!$C$3:$C$248, ROWS('3. INFY'!C223:$C$248))</f>
        <v>7.3507983258409515E-2</v>
      </c>
      <c r="E223" cm="1">
        <f t="array" ref="E223">INDEX('4. SBI'!$C$3:$C$248, ROWS('4. SBI'!C223:$C$248))</f>
        <v>2.1148989898989862E-2</v>
      </c>
      <c r="F223" cm="1">
        <f t="array" ref="F223">INDEX('5. ICBK'!$C$3:$C$248, ROWS('5. ICBK'!C223:$C$248))</f>
        <v>1.2306925759840581E-2</v>
      </c>
      <c r="G223" cm="1">
        <f t="array" ref="G223">INDEX('6.ITC'!$C$3:$C$248, ROWS('6.ITC'!C223:$C$248))</f>
        <v>8.6779515748875331E-3</v>
      </c>
      <c r="H223" cm="1">
        <f t="array" ref="H223">INDEX('7. YESB'!$C$3:$C$248, ROWS('7. YESB'!C223:$C$248))</f>
        <v>-2.610441767068282E-2</v>
      </c>
      <c r="I223" cm="1">
        <f t="array" ref="I223">INDEX('8. ZOMT'!$C$3:$C$248, ROWS('8. ZOMT'!C223:$C$248))</f>
        <v>8.5990684342530776E-3</v>
      </c>
      <c r="J223" cm="1">
        <f t="array" ref="J223">INDEX('9. RYMD'!$C$3:$C$248, ROWS('9. RYMD'!C223:$C$248))</f>
        <v>-3.7330576613821709E-4</v>
      </c>
      <c r="K223" cm="1">
        <f t="array" ref="K223">INDEX('10. VODA'!$C$3:$C$248, ROWS('10. VODA'!C223:$C$248))</f>
        <v>-1.2618296529968522E-2</v>
      </c>
    </row>
    <row r="224" spans="1:11" x14ac:dyDescent="0.35">
      <c r="A224" t="str" cm="1">
        <f t="array" ref="A224">INDEX('1. TVEL'!$A$3:$A$248, ROWS('1. TVEL'!A224:$A$248))</f>
        <v>01/15/2024</v>
      </c>
      <c r="B224" cm="1">
        <f t="array" ref="B224">INDEX('1. TVEL'!$C$3:$C$248, ROWS('1. TVEL'!C224:$C$248))</f>
        <v>1.4174913078363077E-2</v>
      </c>
      <c r="C224" cm="1">
        <f t="array" ref="C224">INDEX('2. ADAN'!$C$3:$C$248, ROWS('2. ADAN'!C224:$C$248))</f>
        <v>0</v>
      </c>
      <c r="D224" cm="1">
        <f t="array" ref="D224">INDEX('3. INFY'!$C$3:$C$248, ROWS('3. INFY'!C224:$C$248))</f>
        <v>2.3818170812904733E-2</v>
      </c>
      <c r="E224" cm="1">
        <f t="array" ref="E224">INDEX('4. SBI'!$C$3:$C$248, ROWS('4. SBI'!C224:$C$248))</f>
        <v>1.0154663333854085E-2</v>
      </c>
      <c r="F224" cm="1">
        <f t="array" ref="F224">INDEX('5. ICBK'!$C$3:$C$248, ROWS('5. ICBK'!C224:$C$248))</f>
        <v>6.2880625835520353E-3</v>
      </c>
      <c r="G224" cm="1">
        <f t="array" ref="G224">INDEX('6.ITC'!$C$3:$C$248, ROWS('6.ITC'!C224:$C$248))</f>
        <v>1.9247219846022969E-3</v>
      </c>
      <c r="H224" cm="1">
        <f t="array" ref="H224">INDEX('7. YESB'!$C$3:$C$248, ROWS('7. YESB'!C224:$C$248))</f>
        <v>-6.0606060606060034E-3</v>
      </c>
      <c r="I224" cm="1">
        <f t="array" ref="I224">INDEX('8. ZOMT'!$C$3:$C$248, ROWS('8. ZOMT'!C224:$C$248))</f>
        <v>-4.6101949025487296E-2</v>
      </c>
      <c r="J224" cm="1">
        <f t="array" ref="J224">INDEX('9. RYMD'!$C$3:$C$248, ROWS('9. RYMD'!C224:$C$248))</f>
        <v>5.0936145858883189E-2</v>
      </c>
      <c r="K224" cm="1">
        <f t="array" ref="K224">INDEX('10. VODA'!$C$3:$C$248, ROWS('10. VODA'!C224:$C$248))</f>
        <v>3.9393939393939419E-2</v>
      </c>
    </row>
    <row r="225" spans="1:11" x14ac:dyDescent="0.35">
      <c r="A225" t="str" cm="1">
        <f t="array" ref="A225">INDEX('1. TVEL'!$A$3:$A$248, ROWS('1. TVEL'!A225:$A$248))</f>
        <v>01/16/2024</v>
      </c>
      <c r="B225" cm="1">
        <f t="array" ref="B225">INDEX('1. TVEL'!$C$3:$C$248, ROWS('1. TVEL'!C225:$C$248))</f>
        <v>-2.0748020748020655E-2</v>
      </c>
      <c r="C225" cm="1">
        <f t="array" ref="C225">INDEX('2. ADAN'!$C$3:$C$248, ROWS('2. ADAN'!C225:$C$248))</f>
        <v>-1.6625962802930723E-2</v>
      </c>
      <c r="D225" cm="1">
        <f t="array" ref="D225">INDEX('3. INFY'!$C$3:$C$248, ROWS('3. INFY'!C225:$C$248))</f>
        <v>-1.2595384756826302E-2</v>
      </c>
      <c r="E225" cm="1">
        <f t="array" ref="E225">INDEX('4. SBI'!$C$3:$C$248, ROWS('4. SBI'!C225:$C$248))</f>
        <v>-5.0243366305543187E-3</v>
      </c>
      <c r="F225" cm="1">
        <f t="array" ref="F225">INDEX('5. ICBK'!$C$3:$C$248, ROWS('5. ICBK'!C225:$C$248))</f>
        <v>-7.9282493434425271E-4</v>
      </c>
      <c r="G225" cm="1">
        <f t="array" ref="G225">INDEX('6.ITC'!$C$3:$C$248, ROWS('6.ITC'!C225:$C$248))</f>
        <v>9.9513021384712869E-3</v>
      </c>
      <c r="H225" cm="1">
        <f t="array" ref="H225">INDEX('7. YESB'!$C$3:$C$248, ROWS('7. YESB'!C225:$C$248))</f>
        <v>3.5087719298245564E-2</v>
      </c>
      <c r="I225" cm="1">
        <f t="array" ref="I225">INDEX('8. ZOMT'!$C$3:$C$248, ROWS('8. ZOMT'!C225:$C$248))</f>
        <v>1.1231748408836067E-3</v>
      </c>
      <c r="J225" cm="1">
        <f t="array" ref="J225">INDEX('9. RYMD'!$C$3:$C$248, ROWS('9. RYMD'!C225:$C$248))</f>
        <v>1.3336236459636482E-3</v>
      </c>
      <c r="K225" cm="1">
        <f t="array" ref="K225">INDEX('10. VODA'!$C$3:$C$248, ROWS('10. VODA'!C225:$C$248))</f>
        <v>-4.7619047619047616E-2</v>
      </c>
    </row>
    <row r="226" spans="1:11" x14ac:dyDescent="0.35">
      <c r="A226" t="str" cm="1">
        <f t="array" ref="A226">INDEX('1. TVEL'!$A$3:$A$248, ROWS('1. TVEL'!A226:$A$248))</f>
        <v>01/17/2024</v>
      </c>
      <c r="B226" cm="1">
        <f t="array" ref="B226">INDEX('1. TVEL'!$C$3:$C$248, ROWS('1. TVEL'!C226:$C$248))</f>
        <v>-1.0761589403973605E-2</v>
      </c>
      <c r="C226" cm="1">
        <f t="array" ref="C226">INDEX('2. ADAN'!$C$3:$C$248, ROWS('2. ADAN'!C226:$C$248))</f>
        <v>-2.0807364080928006E-2</v>
      </c>
      <c r="D226" cm="1">
        <f t="array" ref="D226">INDEX('3. INFY'!$C$3:$C$248, ROWS('3. INFY'!C226:$C$248))</f>
        <v>5.2737471040117615E-3</v>
      </c>
      <c r="E226" cm="1">
        <f t="array" ref="E226">INDEX('4. SBI'!$C$3:$C$248, ROWS('4. SBI'!C226:$C$248))</f>
        <v>-1.7412140575079837E-2</v>
      </c>
      <c r="F226" cm="1">
        <f t="array" ref="F226">INDEX('5. ICBK'!$C$3:$C$248, ROWS('5. ICBK'!C226:$C$248))</f>
        <v>-2.7807486631015996E-2</v>
      </c>
      <c r="G226" cm="1">
        <f t="array" ref="G226">INDEX('6.ITC'!$C$3:$C$248, ROWS('6.ITC'!C226:$C$248))</f>
        <v>-1.2216030861551624E-2</v>
      </c>
      <c r="H226" cm="1">
        <f t="array" ref="H226">INDEX('7. YESB'!$C$3:$C$248, ROWS('7. YESB'!C226:$C$248))</f>
        <v>-3.6363636363636306E-2</v>
      </c>
      <c r="I226" cm="1">
        <f t="array" ref="I226">INDEX('8. ZOMT'!$C$3:$C$248, ROWS('8. ZOMT'!C226:$C$248))</f>
        <v>-4.8273155416012604E-2</v>
      </c>
      <c r="J226" cm="1">
        <f t="array" ref="J226">INDEX('9. RYMD'!$C$3:$C$248, ROWS('9. RYMD'!C226:$C$248))</f>
        <v>-1.2706375237727711E-2</v>
      </c>
      <c r="K226" cm="1">
        <f t="array" ref="K226">INDEX('10. VODA'!$C$3:$C$248, ROWS('10. VODA'!C226:$C$248))</f>
        <v>-4.3046357615894065E-2</v>
      </c>
    </row>
    <row r="227" spans="1:11" x14ac:dyDescent="0.35">
      <c r="A227" t="str" cm="1">
        <f t="array" ref="A227">INDEX('1. TVEL'!$A$3:$A$248, ROWS('1. TVEL'!A227:$A$248))</f>
        <v>01/18/2024</v>
      </c>
      <c r="B227" cm="1">
        <f t="array" ref="B227">INDEX('1. TVEL'!$C$3:$C$248, ROWS('1. TVEL'!C227:$C$248))</f>
        <v>-2.1420518602029214E-2</v>
      </c>
      <c r="C227" cm="1">
        <f t="array" ref="C227">INDEX('2. ADAN'!$C$3:$C$248, ROWS('2. ADAN'!C227:$C$248))</f>
        <v>4.0110782160250394E-3</v>
      </c>
      <c r="D227" cm="1">
        <f t="array" ref="D227">INDEX('3. INFY'!$C$3:$C$248, ROWS('3. INFY'!C227:$C$248))</f>
        <v>1.4610982588578252E-3</v>
      </c>
      <c r="E227" cm="1">
        <f t="array" ref="E227">INDEX('4. SBI'!$C$3:$C$248, ROWS('4. SBI'!C227:$C$248))</f>
        <v>3.6606716536685575E-3</v>
      </c>
      <c r="F227" cm="1">
        <f t="array" ref="F227">INDEX('5. ICBK'!$C$3:$C$248, ROWS('5. ICBK'!C227:$C$248))</f>
        <v>4.6636589445937272E-3</v>
      </c>
      <c r="G227" cm="1">
        <f t="array" ref="G227">INDEX('6.ITC'!$C$3:$C$248, ROWS('6.ITC'!C227:$C$248))</f>
        <v>-2.3630504833512841E-3</v>
      </c>
      <c r="H227" cm="1">
        <f t="array" ref="H227">INDEX('7. YESB'!$C$3:$C$248, ROWS('7. YESB'!C227:$C$248))</f>
        <v>8.0160320641282281E-3</v>
      </c>
      <c r="I227" cm="1">
        <f t="array" ref="I227">INDEX('8. ZOMT'!$C$3:$C$248, ROWS('8. ZOMT'!C227:$C$248))</f>
        <v>1.5836230204712115E-2</v>
      </c>
      <c r="J227" cm="1">
        <f t="array" ref="J227">INDEX('9. RYMD'!$C$3:$C$248, ROWS('9. RYMD'!C227:$C$248))</f>
        <v>-1.3492373875635434E-2</v>
      </c>
      <c r="K227" cm="1">
        <f t="array" ref="K227">INDEX('10. VODA'!$C$3:$C$248, ROWS('10. VODA'!C227:$C$248))</f>
        <v>0</v>
      </c>
    </row>
    <row r="228" spans="1:11" x14ac:dyDescent="0.35">
      <c r="A228" t="str" cm="1">
        <f t="array" ref="A228">INDEX('1. TVEL'!$A$3:$A$248, ROWS('1. TVEL'!A228:$A$248))</f>
        <v>01/19/2024</v>
      </c>
      <c r="B228" cm="1">
        <f t="array" ref="B228">INDEX('1. TVEL'!$C$3:$C$248, ROWS('1. TVEL'!C228:$C$248))</f>
        <v>-2.1183448665442733E-3</v>
      </c>
      <c r="C228" cm="1">
        <f t="array" ref="C228">INDEX('2. ADAN'!$C$3:$C$248, ROWS('2. ADAN'!C228:$C$248))</f>
        <v>-1.315916787614892E-2</v>
      </c>
      <c r="D228" cm="1">
        <f t="array" ref="D228">INDEX('3. INFY'!$C$3:$C$248, ROWS('3. INFY'!C228:$C$248))</f>
        <v>1.0004821600771537E-2</v>
      </c>
      <c r="E228" cm="1">
        <f t="array" ref="E228">INDEX('4. SBI'!$C$3:$C$248, ROWS('4. SBI'!C228:$C$248))</f>
        <v>-8.7614496216639509E-4</v>
      </c>
      <c r="F228" cm="1">
        <f t="array" ref="F228">INDEX('5. ICBK'!$C$3:$C$248, ROWS('5. ICBK'!C228:$C$248))</f>
        <v>1.286028823058449E-2</v>
      </c>
      <c r="G228" cm="1">
        <f t="array" ref="G228">INDEX('6.ITC'!$C$3:$C$248, ROWS('6.ITC'!C228:$C$248))</f>
        <v>1.2725344644750796E-2</v>
      </c>
      <c r="H228" cm="1">
        <f t="array" ref="H228">INDEX('7. YESB'!$C$3:$C$248, ROWS('7. YESB'!C228:$C$248))</f>
        <v>7.9522862823061344E-3</v>
      </c>
      <c r="I228" cm="1">
        <f t="array" ref="I228">INDEX('8. ZOMT'!$C$3:$C$248, ROWS('8. ZOMT'!C228:$C$248))</f>
        <v>4.1466123657904648E-2</v>
      </c>
      <c r="J228" cm="1">
        <f t="array" ref="J228">INDEX('9. RYMD'!$C$3:$C$248, ROWS('9. RYMD'!C228:$C$248))</f>
        <v>2.8690008634856207E-3</v>
      </c>
      <c r="K228" cm="1">
        <f t="array" ref="K228">INDEX('10. VODA'!$C$3:$C$248, ROWS('10. VODA'!C228:$C$248))</f>
        <v>0</v>
      </c>
    </row>
    <row r="229" spans="1:11" x14ac:dyDescent="0.35">
      <c r="A229" t="str" cm="1">
        <f t="array" ref="A229">INDEX('1. TVEL'!$A$3:$A$248, ROWS('1. TVEL'!A229:$A$248))</f>
        <v>01/20/2024</v>
      </c>
      <c r="B229" cm="1">
        <f t="array" ref="B229">INDEX('1. TVEL'!$C$3:$C$248, ROWS('1. TVEL'!C229:$C$248))</f>
        <v>9.3732512590933587E-3</v>
      </c>
      <c r="C229" cm="1">
        <f t="array" ref="C229">INDEX('2. ADAN'!$C$3:$C$248, ROWS('2. ADAN'!C229:$C$248))</f>
        <v>3.6902432205758937E-2</v>
      </c>
      <c r="D229" cm="1">
        <f t="array" ref="D229">INDEX('3. INFY'!$C$3:$C$248, ROWS('3. INFY'!C229:$C$248))</f>
        <v>-6.2771022227614019E-3</v>
      </c>
      <c r="E229" cm="1">
        <f t="array" ref="E229">INDEX('4. SBI'!$C$3:$C$248, ROWS('4. SBI'!C229:$C$248))</f>
        <v>5.78080456129233E-3</v>
      </c>
      <c r="F229" cm="1">
        <f t="array" ref="F229">INDEX('5. ICBK'!$C$3:$C$248, ROWS('5. ICBK'!C229:$C$248))</f>
        <v>9.4180628531773565E-3</v>
      </c>
      <c r="G229" cm="1">
        <f t="array" ref="G229">INDEX('6.ITC'!$C$3:$C$248, ROWS('6.ITC'!C229:$C$248))</f>
        <v>-6.6182749786507745E-3</v>
      </c>
      <c r="H229" cm="1">
        <f t="array" ref="H229">INDEX('7. YESB'!$C$3:$C$248, ROWS('7. YESB'!C229:$C$248))</f>
        <v>3.9603960396040168E-3</v>
      </c>
      <c r="I229" cm="1">
        <f t="array" ref="I229">INDEX('8. ZOMT'!$C$3:$C$248, ROWS('8. ZOMT'!C229:$C$248))</f>
        <v>-7.084265473527346E-3</v>
      </c>
      <c r="J229" cm="1">
        <f t="array" ref="J229">INDEX('9. RYMD'!$C$3:$C$248, ROWS('9. RYMD'!C229:$C$248))</f>
        <v>-2.9613074451738815E-3</v>
      </c>
      <c r="K229" cm="1">
        <f t="array" ref="K229">INDEX('10. VODA'!$C$3:$C$248, ROWS('10. VODA'!C229:$C$248))</f>
        <v>-6.6666666666666428E-3</v>
      </c>
    </row>
    <row r="230" spans="1:11" x14ac:dyDescent="0.35">
      <c r="A230" t="str" cm="1">
        <f t="array" ref="A230">INDEX('1. TVEL'!$A$3:$A$248, ROWS('1. TVEL'!A230:$A$248))</f>
        <v>01/23/2024</v>
      </c>
      <c r="B230" cm="1">
        <f t="array" ref="B230">INDEX('1. TVEL'!$C$3:$C$248, ROWS('1. TVEL'!C230:$C$248))</f>
        <v>-3.1308613475688835E-2</v>
      </c>
      <c r="C230" cm="1">
        <f t="array" ref="C230">INDEX('2. ADAN'!$C$3:$C$248, ROWS('2. ADAN'!C230:$C$248))</f>
        <v>-3.6711428847454354E-2</v>
      </c>
      <c r="D230" cm="1">
        <f t="array" ref="D230">INDEX('3. INFY'!$C$3:$C$248, ROWS('3. INFY'!C230:$C$248))</f>
        <v>-4.0800170508174145E-3</v>
      </c>
      <c r="E230" cm="1">
        <f t="array" ref="E230">INDEX('4. SBI'!$C$3:$C$248, ROWS('4. SBI'!C230:$C$248))</f>
        <v>-4.3463890266071649E-2</v>
      </c>
      <c r="F230" cm="1">
        <f t="array" ref="F230">INDEX('5. ICBK'!$C$3:$C$248, ROWS('5. ICBK'!C230:$C$248))</f>
        <v>1.9775521111704882E-2</v>
      </c>
      <c r="G230" cm="1">
        <f t="array" ref="G230">INDEX('6.ITC'!$C$3:$C$248, ROWS('6.ITC'!C230:$C$248))</f>
        <v>-1.9812758545612815E-2</v>
      </c>
      <c r="H230" cm="1">
        <f t="array" ref="H230">INDEX('7. YESB'!$C$3:$C$248, ROWS('7. YESB'!C230:$C$248))</f>
        <v>-4.9896049896049864E-2</v>
      </c>
      <c r="I230" cm="1">
        <f t="array" ref="I230">INDEX('8. ZOMT'!$C$3:$C$248, ROWS('8. ZOMT'!C230:$C$248))</f>
        <v>-3.0745580322828595E-2</v>
      </c>
      <c r="J230" cm="1">
        <f t="array" ref="J230">INDEX('9. RYMD'!$C$3:$C$248, ROWS('9. RYMD'!C230:$C$248))</f>
        <v>-1.0758457107358645E-2</v>
      </c>
      <c r="K230" cm="1">
        <f t="array" ref="K230">INDEX('10. VODA'!$C$3:$C$248, ROWS('10. VODA'!C230:$C$248))</f>
        <v>-4.1666666666666644E-2</v>
      </c>
    </row>
    <row r="231" spans="1:11" x14ac:dyDescent="0.35">
      <c r="A231" t="str" cm="1">
        <f t="array" ref="A231">INDEX('1. TVEL'!$A$3:$A$248, ROWS('1. TVEL'!A231:$A$248))</f>
        <v>01/24/2024</v>
      </c>
      <c r="B231" cm="1">
        <f t="array" ref="B231">INDEX('1. TVEL'!$C$3:$C$248, ROWS('1. TVEL'!C231:$C$248))</f>
        <v>7.5887743413515958E-3</v>
      </c>
      <c r="C231" cm="1">
        <f t="array" ref="C231">INDEX('2. ADAN'!$C$3:$C$248, ROWS('2. ADAN'!C231:$C$248))</f>
        <v>4.6158284450429667E-3</v>
      </c>
      <c r="D231" cm="1">
        <f t="array" ref="D231">INDEX('3. INFY'!$C$3:$C$248, ROWS('3. INFY'!C231:$C$248))</f>
        <v>1.9846006923719708E-2</v>
      </c>
      <c r="E231" cm="1">
        <f t="array" ref="E231">INDEX('4. SBI'!$C$3:$C$248, ROWS('4. SBI'!C231:$C$248))</f>
        <v>2.1348859776807266E-2</v>
      </c>
      <c r="F231" cm="1">
        <f t="array" ref="F231">INDEX('5. ICBK'!$C$3:$C$248, ROWS('5. ICBK'!C231:$C$248))</f>
        <v>-2.9873899119295343E-2</v>
      </c>
      <c r="G231" cm="1">
        <f t="array" ref="G231">INDEX('6.ITC'!$C$3:$C$248, ROWS('6.ITC'!C231:$C$248))</f>
        <v>9.2752372735116721E-3</v>
      </c>
      <c r="H231" cm="1">
        <f t="array" ref="H231">INDEX('7. YESB'!$C$3:$C$248, ROWS('7. YESB'!C231:$C$248))</f>
        <v>2.6315789473684154E-2</v>
      </c>
      <c r="I231" cm="1">
        <f t="array" ref="I231">INDEX('8. ZOMT'!$C$3:$C$248, ROWS('8. ZOMT'!C231:$C$248))</f>
        <v>4.4787077826725363E-2</v>
      </c>
      <c r="J231" cm="1">
        <f t="array" ref="J231">INDEX('9. RYMD'!$C$3:$C$248, ROWS('9. RYMD'!C231:$C$248))</f>
        <v>-3.8266390770713456E-3</v>
      </c>
      <c r="K231" cm="1">
        <f t="array" ref="K231">INDEX('10. VODA'!$C$3:$C$248, ROWS('10. VODA'!C231:$C$248))</f>
        <v>3.3557046979865772E-2</v>
      </c>
    </row>
    <row r="232" spans="1:11" x14ac:dyDescent="0.35">
      <c r="A232" t="str" cm="1">
        <f t="array" ref="A232">INDEX('1. TVEL'!$A$3:$A$248, ROWS('1. TVEL'!A232:$A$248))</f>
        <v>01/25/2024</v>
      </c>
      <c r="B232" cm="1">
        <f t="array" ref="B232">INDEX('1. TVEL'!$C$3:$C$248, ROWS('1. TVEL'!C232:$C$248))</f>
        <v>8.6586231369766113E-3</v>
      </c>
      <c r="C232" cm="1">
        <f t="array" ref="C232">INDEX('2. ADAN'!$C$3:$C$248, ROWS('2. ADAN'!C232:$C$248))</f>
        <v>4.2978096815755401E-2</v>
      </c>
      <c r="D232" cm="1">
        <f t="array" ref="D232">INDEX('3. INFY'!$C$3:$C$248, ROWS('3. INFY'!C232:$C$248))</f>
        <v>-3.7744892457013852E-3</v>
      </c>
      <c r="E232" cm="1">
        <f t="array" ref="E232">INDEX('4. SBI'!$C$3:$C$248, ROWS('4. SBI'!C232:$C$248))</f>
        <v>-9.0575275397796074E-3</v>
      </c>
      <c r="F232" cm="1">
        <f t="array" ref="F232">INDEX('5. ICBK'!$C$3:$C$248, ROWS('5. ICBK'!C232:$C$248))</f>
        <v>1.0644091291648101E-2</v>
      </c>
      <c r="G232" cm="1">
        <f t="array" ref="G232">INDEX('6.ITC'!$C$3:$C$248, ROWS('6.ITC'!C232:$C$248))</f>
        <v>-1.7447602326347077E-2</v>
      </c>
      <c r="H232" cm="1">
        <f t="array" ref="H232">INDEX('7. YESB'!$C$3:$C$248, ROWS('7. YESB'!C232:$C$248))</f>
        <v>6.0362173038230231E-3</v>
      </c>
      <c r="I232" cm="1">
        <f t="array" ref="I232">INDEX('8. ZOMT'!$C$3:$C$248, ROWS('8. ZOMT'!C232:$C$248))</f>
        <v>-3.6724201248610318E-4</v>
      </c>
      <c r="J232" cm="1">
        <f t="array" ref="J232">INDEX('9. RYMD'!$C$3:$C$248, ROWS('9. RYMD'!C232:$C$248))</f>
        <v>-6.6484049534897517E-3</v>
      </c>
      <c r="K232" cm="1">
        <f t="array" ref="K232">INDEX('10. VODA'!$C$3:$C$248, ROWS('10. VODA'!C232:$C$248))</f>
        <v>-2.0547945205479503E-2</v>
      </c>
    </row>
    <row r="233" spans="1:11" x14ac:dyDescent="0.35">
      <c r="A233" t="str" cm="1">
        <f t="array" ref="A233">INDEX('1. TVEL'!$A$3:$A$248, ROWS('1. TVEL'!A233:$A$248))</f>
        <v>01/29/2024</v>
      </c>
      <c r="B233" cm="1">
        <f t="array" ref="B233">INDEX('1. TVEL'!$C$3:$C$248, ROWS('1. TVEL'!C233:$C$248))</f>
        <v>-1.337744533947059E-2</v>
      </c>
      <c r="C233" cm="1">
        <f t="array" ref="C233">INDEX('2. ADAN'!$C$3:$C$248, ROWS('2. ADAN'!C233:$C$248))</f>
        <v>4.7594004733105599E-2</v>
      </c>
      <c r="D233" cm="1">
        <f t="array" ref="D233">INDEX('3. INFY'!$C$3:$C$248, ROWS('3. INFY'!C233:$C$248))</f>
        <v>-7.5455752746589402E-3</v>
      </c>
      <c r="E233" cm="1">
        <f t="array" ref="E233">INDEX('4. SBI'!$C$3:$C$248, ROWS('4. SBI'!C233:$C$248))</f>
        <v>1.6373705754876067E-2</v>
      </c>
      <c r="F233" cm="1">
        <f t="array" ref="F233">INDEX('5. ICBK'!$C$3:$C$248, ROWS('5. ICBK'!C233:$C$248))</f>
        <v>6.3459268004721877E-3</v>
      </c>
      <c r="G233" cm="1">
        <f t="array" ref="G233">INDEX('6.ITC'!$C$3:$C$248, ROWS('6.ITC'!C233:$C$248))</f>
        <v>-1.3005780346820733E-2</v>
      </c>
      <c r="H233" cm="1">
        <f t="array" ref="H233">INDEX('7. YESB'!$C$3:$C$248, ROWS('7. YESB'!C233:$C$248))</f>
        <v>-2.0533880903490759E-2</v>
      </c>
      <c r="I233" cm="1">
        <f t="array" ref="I233">INDEX('8. ZOMT'!$C$3:$C$248, ROWS('8. ZOMT'!C233:$C$248))</f>
        <v>-4.4264109184802228E-3</v>
      </c>
      <c r="J233" cm="1">
        <f t="array" ref="J233">INDEX('9. RYMD'!$C$3:$C$248, ROWS('9. RYMD'!C233:$C$248))</f>
        <v>-3.7807183364838796E-3</v>
      </c>
      <c r="K233" cm="1">
        <f t="array" ref="K233">INDEX('10. VODA'!$C$3:$C$248, ROWS('10. VODA'!C233:$C$248))</f>
        <v>6.8027210884353505E-3</v>
      </c>
    </row>
    <row r="234" spans="1:11" x14ac:dyDescent="0.35">
      <c r="A234" t="str" cm="1">
        <f t="array" ref="A234">INDEX('1. TVEL'!$A$3:$A$248, ROWS('1. TVEL'!A234:$A$248))</f>
        <v>01/30/2024</v>
      </c>
      <c r="B234" cm="1">
        <f t="array" ref="B234">INDEX('1. TVEL'!$C$3:$C$248, ROWS('1. TVEL'!C234:$C$248))</f>
        <v>1.4040561622464866E-2</v>
      </c>
      <c r="C234" cm="1">
        <f t="array" ref="C234">INDEX('2. ADAN'!$C$3:$C$248, ROWS('2. ADAN'!C234:$C$248))</f>
        <v>-2.176249328318125E-2</v>
      </c>
      <c r="D234" cm="1">
        <f t="array" ref="D234">INDEX('3. INFY'!$C$3:$C$248, ROWS('3. INFY'!C234:$C$248))</f>
        <v>-3.1184716461290767E-3</v>
      </c>
      <c r="E234" cm="1">
        <f t="array" ref="E234">INDEX('4. SBI'!$C$3:$C$248, ROWS('4. SBI'!C234:$C$248))</f>
        <v>6.063023534104435E-3</v>
      </c>
      <c r="F234" cm="1">
        <f t="array" ref="F234">INDEX('5. ICBK'!$C$3:$C$248, ROWS('5. ICBK'!C234:$C$248))</f>
        <v>4.91690431704199E-4</v>
      </c>
      <c r="G234" cm="1">
        <f t="array" ref="G234">INDEX('6.ITC'!$C$3:$C$248, ROWS('6.ITC'!C234:$C$248))</f>
        <v>-2.6823421983791805E-2</v>
      </c>
      <c r="H234" cm="1">
        <f t="array" ref="H234">INDEX('7. YESB'!$C$3:$C$248, ROWS('7. YESB'!C234:$C$248))</f>
        <v>-1.8828451882845307E-2</v>
      </c>
      <c r="I234" cm="1">
        <f t="array" ref="I234">INDEX('8. ZOMT'!$C$3:$C$248, ROWS('8. ZOMT'!C234:$C$248))</f>
        <v>1.2026239067055229E-2</v>
      </c>
      <c r="J234" cm="1">
        <f t="array" ref="J234">INDEX('9. RYMD'!$C$3:$C$248, ROWS('9. RYMD'!C234:$C$248))</f>
        <v>-2.1175782392512457E-2</v>
      </c>
      <c r="K234" cm="1">
        <f t="array" ref="K234">INDEX('10. VODA'!$C$3:$C$248, ROWS('10. VODA'!C234:$C$248))</f>
        <v>-1.3793103448275813E-2</v>
      </c>
    </row>
    <row r="235" spans="1:11" x14ac:dyDescent="0.35">
      <c r="A235" t="str" cm="1">
        <f t="array" ref="A235">INDEX('1. TVEL'!$A$3:$A$248, ROWS('1. TVEL'!A235:$A$248))</f>
        <v>01/31/2024</v>
      </c>
      <c r="B235" cm="1">
        <f t="array" ref="B235">INDEX('1. TVEL'!$C$3:$C$248, ROWS('1. TVEL'!C235:$C$248))</f>
        <v>2.9694570135746926E-3</v>
      </c>
      <c r="C235" cm="1">
        <f t="array" ref="C235">INDEX('2. ADAN'!$C$3:$C$248, ROWS('2. ADAN'!C235:$C$248))</f>
        <v>7.8194419761864059E-3</v>
      </c>
      <c r="D235" cm="1">
        <f t="array" ref="D235">INDEX('3. INFY'!$C$3:$C$248, ROWS('3. INFY'!C235:$C$248))</f>
        <v>5.6896863146487118E-3</v>
      </c>
      <c r="E235" cm="1">
        <f t="array" ref="E235">INDEX('4. SBI'!$C$3:$C$248, ROWS('4. SBI'!C235:$C$248))</f>
        <v>2.1467603434816549E-2</v>
      </c>
      <c r="F235" cm="1">
        <f t="array" ref="F235">INDEX('5. ICBK'!$C$3:$C$248, ROWS('5. ICBK'!C235:$C$248))</f>
        <v>1.0941983173661541E-2</v>
      </c>
      <c r="G235" cm="1">
        <f t="array" ref="G235">INDEX('6.ITC'!$C$3:$C$248, ROWS('6.ITC'!C235:$C$248))</f>
        <v>7.9266221265994787E-3</v>
      </c>
      <c r="H235" cm="1">
        <f t="array" ref="H235">INDEX('7. YESB'!$C$3:$C$248, ROWS('7. YESB'!C235:$C$248))</f>
        <v>8.2987551867221097E-3</v>
      </c>
      <c r="I235" cm="1">
        <f t="array" ref="I235">INDEX('8. ZOMT'!$C$3:$C$248, ROWS('8. ZOMT'!C235:$C$248))</f>
        <v>1.68398423504122E-2</v>
      </c>
      <c r="J235" cm="1">
        <f t="array" ref="J235">INDEX('9. RYMD'!$C$3:$C$248, ROWS('9. RYMD'!C235:$C$248))</f>
        <v>3.7091277776213093E-2</v>
      </c>
      <c r="K235" cm="1">
        <f t="array" ref="K235">INDEX('10. VODA'!$C$3:$C$248, ROWS('10. VODA'!C235:$C$248))</f>
        <v>-1.0452961672473893E-2</v>
      </c>
    </row>
    <row r="236" spans="1:11" x14ac:dyDescent="0.35">
      <c r="A236" t="str" cm="1">
        <f t="array" ref="A236">INDEX('1. TVEL'!$A$3:$A$248, ROWS('1. TVEL'!A236:$A$248))</f>
        <v>02/01/2024</v>
      </c>
      <c r="B236" cm="1">
        <f t="array" ref="B236">INDEX('1. TVEL'!$C$3:$C$248, ROWS('1. TVEL'!C236:$C$248))</f>
        <v>-1.21654501216545E-2</v>
      </c>
      <c r="C236" cm="1">
        <f t="array" ref="C236">INDEX('2. ADAN'!$C$3:$C$248, ROWS('2. ADAN'!C236:$C$248))</f>
        <v>2.9237175511650166E-3</v>
      </c>
      <c r="D236" cm="1">
        <f t="array" ref="D236">INDEX('3. INFY'!$C$3:$C$248, ROWS('3. INFY'!C236:$C$248))</f>
        <v>-2.3234060529254618E-3</v>
      </c>
      <c r="E236" cm="1">
        <f t="array" ref="E236">INDEX('4. SBI'!$C$3:$C$248, ROWS('4. SBI'!C236:$C$248))</f>
        <v>1.1039913533544318E-2</v>
      </c>
      <c r="F236" cm="1">
        <f t="array" ref="F236">INDEX('5. ICBK'!$C$3:$C$248, ROWS('5. ICBK'!C236:$C$248))</f>
        <v>-2.9264010144856847E-3</v>
      </c>
      <c r="G236" cm="1">
        <f t="array" ref="G236">INDEX('6.ITC'!$C$3:$C$248, ROWS('6.ITC'!C236:$C$248))</f>
        <v>3.0480921201173311E-3</v>
      </c>
      <c r="H236" cm="1">
        <f t="array" ref="H236">INDEX('7. YESB'!$C$3:$C$248, ROWS('7. YESB'!C236:$C$248))</f>
        <v>-8.3682008368202027E-3</v>
      </c>
      <c r="I236" cm="1">
        <f t="array" ref="I236">INDEX('8. ZOMT'!$C$3:$C$248, ROWS('8. ZOMT'!C236:$C$248))</f>
        <v>7.1149057274991099E-3</v>
      </c>
      <c r="J236" cm="1">
        <f t="array" ref="J236">INDEX('9. RYMD'!$C$3:$C$248, ROWS('9. RYMD'!C236:$C$248))</f>
        <v>-1.8622499365141812E-3</v>
      </c>
      <c r="K236" cm="1">
        <f t="array" ref="K236">INDEX('10. VODA'!$C$3:$C$248, ROWS('10. VODA'!C236:$C$248))</f>
        <v>-1.4134275618374508E-2</v>
      </c>
    </row>
    <row r="237" spans="1:11" x14ac:dyDescent="0.35">
      <c r="A237" t="str" cm="1">
        <f t="array" ref="A237">INDEX('1. TVEL'!$A$3:$A$248, ROWS('1. TVEL'!A237:$A$248))</f>
        <v>02/02/2024</v>
      </c>
      <c r="B237" cm="1">
        <f t="array" ref="B237">INDEX('1. TVEL'!$C$3:$C$248, ROWS('1. TVEL'!C237:$C$248))</f>
        <v>-8.3706162505413021E-3</v>
      </c>
      <c r="C237" cm="1">
        <f t="array" ref="C237">INDEX('2. ADAN'!$C$3:$C$248, ROWS('2. ADAN'!C237:$C$248))</f>
        <v>-8.8487665355739108E-3</v>
      </c>
      <c r="D237" cm="1">
        <f t="array" ref="D237">INDEX('3. INFY'!$C$3:$C$248, ROWS('3. INFY'!C237:$C$248))</f>
        <v>2.1436796881920427E-2</v>
      </c>
      <c r="E237" cm="1">
        <f t="array" ref="E237">INDEX('4. SBI'!$C$3:$C$248, ROWS('4. SBI'!C237:$C$248))</f>
        <v>3.0785807742630647E-3</v>
      </c>
      <c r="F237" cm="1">
        <f t="array" ref="F237">INDEX('5. ICBK'!$C$3:$C$248, ROWS('5. ICBK'!C237:$C$248))</f>
        <v>-1.1230468750000888E-3</v>
      </c>
      <c r="G237" cm="1">
        <f t="array" ref="G237">INDEX('6.ITC'!$C$3:$C$248, ROWS('6.ITC'!C237:$C$248))</f>
        <v>-6.3621904112700625E-3</v>
      </c>
      <c r="H237" cm="1">
        <f t="array" ref="H237">INDEX('7. YESB'!$C$3:$C$248, ROWS('7. YESB'!C237:$C$248))</f>
        <v>-8.4388185654008137E-3</v>
      </c>
      <c r="I237" cm="1">
        <f t="array" ref="I237">INDEX('8. ZOMT'!$C$3:$C$248, ROWS('8. ZOMT'!C237:$C$248))</f>
        <v>2.2600834492350484E-2</v>
      </c>
      <c r="J237" cm="1">
        <f t="array" ref="J237">INDEX('9. RYMD'!$C$3:$C$248, ROWS('9. RYMD'!C237:$C$248))</f>
        <v>4.2705026269210999E-3</v>
      </c>
      <c r="K237" cm="1">
        <f t="array" ref="K237">INDEX('10. VODA'!$C$3:$C$248, ROWS('10. VODA'!C237:$C$248))</f>
        <v>-7.1174377224199033E-3</v>
      </c>
    </row>
    <row r="238" spans="1:11" x14ac:dyDescent="0.35">
      <c r="A238" t="str" cm="1">
        <f t="array" ref="A238">INDEX('1. TVEL'!$A$3:$A$248, ROWS('1. TVEL'!A238:$A$248))</f>
        <v>02/05/2024</v>
      </c>
      <c r="B238" cm="1">
        <f t="array" ref="B238">INDEX('1. TVEL'!$C$3:$C$248, ROWS('1. TVEL'!C238:$C$248))</f>
        <v>-3.9119095914226772E-3</v>
      </c>
      <c r="C238" cm="1">
        <f t="array" ref="C238">INDEX('2. ADAN'!$C$3:$C$248, ROWS('2. ADAN'!C238:$C$248))</f>
        <v>-2.3979498444078391E-2</v>
      </c>
      <c r="D238" cm="1">
        <f t="array" ref="D238">INDEX('3. INFY'!$C$3:$C$248, ROWS('3. INFY'!C238:$C$248))</f>
        <v>-3.6450924608818535E-3</v>
      </c>
      <c r="E238" cm="1">
        <f t="array" ref="E238">INDEX('4. SBI'!$C$3:$C$248, ROWS('4. SBI'!C238:$C$248))</f>
        <v>-1.0420717007543248E-2</v>
      </c>
      <c r="F238" cm="1">
        <f t="array" ref="F238">INDEX('5. ICBK'!$C$3:$C$248, ROWS('5. ICBK'!C238:$C$248))</f>
        <v>-4.8851978505129456E-4</v>
      </c>
      <c r="G238" cm="1">
        <f t="array" ref="G238">INDEX('6.ITC'!$C$3:$C$248, ROWS('6.ITC'!C238:$C$248))</f>
        <v>-4.6798310695126384E-3</v>
      </c>
      <c r="H238" cm="1">
        <f t="array" ref="H238">INDEX('7. YESB'!$C$3:$C$248, ROWS('7. YESB'!C238:$C$248))</f>
        <v>-3.9473684210526251E-2</v>
      </c>
      <c r="I238" cm="1">
        <f t="array" ref="I238">INDEX('8. ZOMT'!$C$3:$C$248, ROWS('8. ZOMT'!C238:$C$248))</f>
        <v>-2.5311942959001865E-2</v>
      </c>
      <c r="J238" cm="1">
        <f t="array" ref="J238">INDEX('9. RYMD'!$C$3:$C$248, ROWS('9. RYMD'!C238:$C$248))</f>
        <v>-3.1113299921782231E-2</v>
      </c>
      <c r="K238" cm="1">
        <f t="array" ref="K238">INDEX('10. VODA'!$C$3:$C$248, ROWS('10. VODA'!C238:$C$248))</f>
        <v>-2.1818181818181868E-2</v>
      </c>
    </row>
    <row r="239" spans="1:11" x14ac:dyDescent="0.35">
      <c r="A239" t="str" cm="1">
        <f t="array" ref="A239">INDEX('1. TVEL'!$A$3:$A$248, ROWS('1. TVEL'!A239:$A$248))</f>
        <v>02/06/2024</v>
      </c>
      <c r="B239" cm="1">
        <f t="array" ref="B239">INDEX('1. TVEL'!$C$3:$C$248, ROWS('1. TVEL'!C239:$C$248))</f>
        <v>2.3128071697020949E-3</v>
      </c>
      <c r="C239" cm="1">
        <f t="array" ref="C239">INDEX('2. ADAN'!$C$3:$C$248, ROWS('2. ADAN'!C239:$C$248))</f>
        <v>6.1851919228671833E-3</v>
      </c>
      <c r="D239" cm="1">
        <f t="array" ref="D239">INDEX('3. INFY'!$C$3:$C$248, ROWS('3. INFY'!C239:$C$248))</f>
        <v>2.4429731995721182E-2</v>
      </c>
      <c r="E239" cm="1">
        <f t="array" ref="E239">INDEX('4. SBI'!$C$3:$C$248, ROWS('4. SBI'!C239:$C$248))</f>
        <v>1.1226451364859599E-2</v>
      </c>
      <c r="F239" cm="1">
        <f t="array" ref="F239">INDEX('5. ICBK'!$C$3:$C$248, ROWS('5. ICBK'!C239:$C$248))</f>
        <v>2.8254091971941647E-3</v>
      </c>
      <c r="G239" cm="1">
        <f t="array" ref="G239">INDEX('6.ITC'!$C$3:$C$248, ROWS('6.ITC'!C239:$C$248))</f>
        <v>-1.5414928140936566E-2</v>
      </c>
      <c r="H239" cm="1">
        <f t="array" ref="H239">INDEX('7. YESB'!$C$3:$C$248, ROWS('7. YESB'!C239:$C$248))</f>
        <v>0.10236220472440936</v>
      </c>
      <c r="I239" cm="1">
        <f t="array" ref="I239">INDEX('8. ZOMT'!$C$3:$C$248, ROWS('8. ZOMT'!C239:$C$248))</f>
        <v>-2.143622722400939E-3</v>
      </c>
      <c r="J239" cm="1">
        <f t="array" ref="J239">INDEX('9. RYMD'!$C$3:$C$248, ROWS('9. RYMD'!C239:$C$248))</f>
        <v>1.5402607033857211E-2</v>
      </c>
      <c r="K239" cm="1">
        <f t="array" ref="K239">INDEX('10. VODA'!$C$3:$C$248, ROWS('10. VODA'!C239:$C$248))</f>
        <v>3.5087719298245612E-2</v>
      </c>
    </row>
    <row r="240" spans="1:11" x14ac:dyDescent="0.35">
      <c r="A240" t="str" cm="1">
        <f t="array" ref="A240">INDEX('1. TVEL'!$A$3:$A$248, ROWS('1. TVEL'!A240:$A$248))</f>
        <v>02/07/2024</v>
      </c>
      <c r="B240" cm="1">
        <f t="array" ref="B240">INDEX('1. TVEL'!$C$3:$C$248, ROWS('1. TVEL'!C240:$C$248))</f>
        <v>1.9418851878100701E-2</v>
      </c>
      <c r="C240" cm="1">
        <f t="array" ref="C240">INDEX('2. ADAN'!$C$3:$C$248, ROWS('2. ADAN'!C240:$C$248))</f>
        <v>3.5106196243636999E-2</v>
      </c>
      <c r="D240" cm="1">
        <f t="array" ref="D240">INDEX('3. INFY'!$C$3:$C$248, ROWS('3. INFY'!C240:$C$248))</f>
        <v>-2.1077490774907778E-2</v>
      </c>
      <c r="E240" cm="1">
        <f t="array" ref="E240">INDEX('4. SBI'!$C$3:$C$248, ROWS('4. SBI'!C240:$C$248))</f>
        <v>3.7023324694557574E-2</v>
      </c>
      <c r="F240" cm="1">
        <f t="array" ref="F240">INDEX('5. ICBK'!$C$3:$C$248, ROWS('5. ICBK'!C240:$C$248))</f>
        <v>-4.1579024605000381E-3</v>
      </c>
      <c r="G240" cm="1">
        <f t="array" ref="G240">INDEX('6.ITC'!$C$3:$C$248, ROWS('6.ITC'!C240:$C$248))</f>
        <v>9.2635479388613728E-4</v>
      </c>
      <c r="H240" cm="1">
        <f t="array" ref="H240">INDEX('7. YESB'!$C$3:$C$248, ROWS('7. YESB'!C240:$C$248))</f>
        <v>0.14765100671140946</v>
      </c>
      <c r="I240" cm="1">
        <f t="array" ref="I240">INDEX('8. ZOMT'!$C$3:$C$248, ROWS('8. ZOMT'!C240:$C$248))</f>
        <v>3.2051282051283264E-3</v>
      </c>
      <c r="J240" cm="1">
        <f t="array" ref="J240">INDEX('9. RYMD'!$C$3:$C$248, ROWS('9. RYMD'!C240:$C$248))</f>
        <v>-1.1190908828704157E-2</v>
      </c>
      <c r="K240" cm="1">
        <f t="array" ref="K240">INDEX('10. VODA'!$C$3:$C$248, ROWS('10. VODA'!C240:$C$248))</f>
        <v>0.05</v>
      </c>
    </row>
    <row r="241" spans="1:11" x14ac:dyDescent="0.35">
      <c r="A241" t="str" cm="1">
        <f t="array" ref="A241">INDEX('1. TVEL'!$A$3:$A$248, ROWS('1. TVEL'!A241:$A$248))</f>
        <v>02/08/2024</v>
      </c>
      <c r="B241" cm="1">
        <f t="array" ref="B241">INDEX('1. TVEL'!$C$3:$C$248, ROWS('1. TVEL'!C241:$C$248))</f>
        <v>-1.1352348517098829E-3</v>
      </c>
      <c r="C241" cm="1">
        <f t="array" ref="C241">INDEX('2. ADAN'!$C$3:$C$248, ROWS('2. ADAN'!C241:$C$248))</f>
        <v>-1.0643959552953698E-2</v>
      </c>
      <c r="D241" cm="1">
        <f t="array" ref="D241">INDEX('3. INFY'!$C$3:$C$248, ROWS('3. INFY'!C241:$C$248))</f>
        <v>-9.7511967377819934E-4</v>
      </c>
      <c r="E241" cm="1">
        <f t="array" ref="E241">INDEX('4. SBI'!$C$3:$C$248, ROWS('4. SBI'!C241:$C$248))</f>
        <v>3.4736616396254673E-2</v>
      </c>
      <c r="F241" cm="1">
        <f t="array" ref="F241">INDEX('5. ICBK'!$C$3:$C$248, ROWS('5. ICBK'!C241:$C$248))</f>
        <v>-3.3205296674416275E-2</v>
      </c>
      <c r="G241" cm="1">
        <f t="array" ref="G241">INDEX('6.ITC'!$C$3:$C$248, ROWS('6.ITC'!C241:$C$248))</f>
        <v>-4.1611385840067544E-2</v>
      </c>
      <c r="H241" cm="1">
        <f t="array" ref="H241">INDEX('7. YESB'!$C$3:$C$248, ROWS('7. YESB'!C241:$C$248))</f>
        <v>6.6666666666666428E-3</v>
      </c>
      <c r="I241" cm="1">
        <f t="array" ref="I241">INDEX('8. ZOMT'!$C$3:$C$248, ROWS('8. ZOMT'!C241:$C$248))</f>
        <v>2.5676613462872928E-2</v>
      </c>
      <c r="J241" cm="1">
        <f t="array" ref="J241">INDEX('9. RYMD'!$C$3:$C$248, ROWS('9. RYMD'!C241:$C$248))</f>
        <v>-5.8311575282854388E-3</v>
      </c>
      <c r="K241" cm="1">
        <f t="array" ref="K241">INDEX('10. VODA'!$C$3:$C$248, ROWS('10. VODA'!C241:$C$248))</f>
        <v>-1.3513513513513466E-2</v>
      </c>
    </row>
    <row r="242" spans="1:11" x14ac:dyDescent="0.35">
      <c r="A242" t="str" cm="1">
        <f t="array" ref="A242">INDEX('1. TVEL'!$A$3:$A$248, ROWS('1. TVEL'!A242:$A$248))</f>
        <v>02/09/2024</v>
      </c>
      <c r="B242" cm="1">
        <f t="array" ref="B242">INDEX('1. TVEL'!$C$3:$C$248, ROWS('1. TVEL'!C242:$C$248))</f>
        <v>-2.2341505875526028E-2</v>
      </c>
      <c r="C242" cm="1">
        <f t="array" ref="C242">INDEX('2. ADAN'!$C$3:$C$248, ROWS('2. ADAN'!C242:$C$248))</f>
        <v>1.0184372256365154E-2</v>
      </c>
      <c r="D242" cm="1">
        <f t="array" ref="D242">INDEX('3. INFY'!$C$3:$C$248, ROWS('3. INFY'!C242:$C$248))</f>
        <v>-1.3628058825291282E-2</v>
      </c>
      <c r="E242" cm="1">
        <f t="array" ref="E242">INDEX('4. SBI'!$C$3:$C$248, ROWS('4. SBI'!C242:$C$248))</f>
        <v>3.543605653223033E-2</v>
      </c>
      <c r="F242" cm="1">
        <f t="array" ref="F242">INDEX('5. ICBK'!$C$3:$C$248, ROWS('5. ICBK'!C242:$C$248))</f>
        <v>2.1173444147620551E-2</v>
      </c>
      <c r="G242" cm="1">
        <f t="array" ref="G242">INDEX('6.ITC'!$C$3:$C$248, ROWS('6.ITC'!C242:$C$248))</f>
        <v>2.2864019253910676E-3</v>
      </c>
      <c r="H242" cm="1">
        <f t="array" ref="H242">INDEX('7. YESB'!$C$3:$C$248, ROWS('7. YESB'!C242:$C$248))</f>
        <v>4.4585987261146452E-2</v>
      </c>
      <c r="I242" cm="1">
        <f t="array" ref="I242">INDEX('8. ZOMT'!$C$3:$C$248, ROWS('8. ZOMT'!C242:$C$248))</f>
        <v>3.579792572766808E-2</v>
      </c>
      <c r="J242" cm="1">
        <f t="array" ref="J242">INDEX('9. RYMD'!$C$3:$C$248, ROWS('9. RYMD'!C242:$C$248))</f>
        <v>-4.4291625386094231E-3</v>
      </c>
      <c r="K242" cm="1">
        <f t="array" ref="K242">INDEX('10. VODA'!$C$3:$C$248, ROWS('10. VODA'!C242:$C$248))</f>
        <v>4.5161290322580601E-2</v>
      </c>
    </row>
    <row r="243" spans="1:11" x14ac:dyDescent="0.35">
      <c r="A243" t="str" cm="1">
        <f t="array" ref="A243">INDEX('1. TVEL'!$A$3:$A$248, ROWS('1. TVEL'!A243:$A$248))</f>
        <v>02/12/2024</v>
      </c>
      <c r="B243" cm="1">
        <f t="array" ref="B243">INDEX('1. TVEL'!$C$3:$C$248, ROWS('1. TVEL'!C243:$C$248))</f>
        <v>-7.0175438596491113E-2</v>
      </c>
      <c r="C243" cm="1">
        <f t="array" ref="C243">INDEX('2. ADAN'!$C$3:$C$248, ROWS('2. ADAN'!C243:$C$248))</f>
        <v>-1.3615733736762441E-2</v>
      </c>
      <c r="D243" cm="1">
        <f t="array" ref="D243">INDEX('3. INFY'!$C$3:$C$248, ROWS('3. INFY'!C243:$C$248))</f>
        <v>6.3984286649604195E-3</v>
      </c>
      <c r="E243" cm="1">
        <f t="array" ref="E243">INDEX('4. SBI'!$C$3:$C$248, ROWS('4. SBI'!C243:$C$248))</f>
        <v>-2.4509111456420433E-2</v>
      </c>
      <c r="F243" cm="1">
        <f t="array" ref="F243">INDEX('5. ICBK'!$C$3:$C$248, ROWS('5. ICBK'!C243:$C$248))</f>
        <v>-1.4657162935448271E-2</v>
      </c>
      <c r="G243" cm="1">
        <f t="array" ref="G243">INDEX('6.ITC'!$C$3:$C$248, ROWS('6.ITC'!C243:$C$248))</f>
        <v>-2.126090696817003E-2</v>
      </c>
      <c r="H243" cm="1">
        <f t="array" ref="H243">INDEX('7. YESB'!$C$3:$C$248, ROWS('7. YESB'!C243:$C$248))</f>
        <v>-0.10954063604240274</v>
      </c>
      <c r="I243" cm="1">
        <f t="array" ref="I243">INDEX('8. ZOMT'!$C$3:$C$248, ROWS('8. ZOMT'!C243:$C$248))</f>
        <v>2.8283485045513798E-2</v>
      </c>
      <c r="J243" cm="1">
        <f t="array" ref="J243">INDEX('9. RYMD'!$C$3:$C$248, ROWS('9. RYMD'!C243:$C$248))</f>
        <v>-1.4035398753065626E-2</v>
      </c>
      <c r="K243" cm="1">
        <f t="array" ref="K243">INDEX('10. VODA'!$C$3:$C$248, ROWS('10. VODA'!C243:$C$248))</f>
        <v>-7.2664359861591754E-2</v>
      </c>
    </row>
    <row r="244" spans="1:11" x14ac:dyDescent="0.35">
      <c r="A244" t="str" cm="1">
        <f t="array" ref="A244">INDEX('1. TVEL'!$A$3:$A$248, ROWS('1. TVEL'!A244:$A$248))</f>
        <v>02/13/2024</v>
      </c>
      <c r="B244" cm="1">
        <f t="array" ref="B244">INDEX('1. TVEL'!$C$3:$C$248, ROWS('1. TVEL'!C244:$C$248))</f>
        <v>-1.0036067116198803E-2</v>
      </c>
      <c r="C244" cm="1">
        <f t="array" ref="C244">INDEX('2. ADAN'!$C$3:$C$248, ROWS('2. ADAN'!C244:$C$248))</f>
        <v>4.4476071873332144E-4</v>
      </c>
      <c r="D244" cm="1">
        <f t="array" ref="D244">INDEX('3. INFY'!$C$3:$C$248, ROWS('3. INFY'!C244:$C$248))</f>
        <v>2.6416550414057435E-3</v>
      </c>
      <c r="E244" cm="1">
        <f t="array" ref="E244">INDEX('4. SBI'!$C$3:$C$248, ROWS('4. SBI'!C244:$C$248))</f>
        <v>7.779101548812205E-3</v>
      </c>
      <c r="F244" cm="1">
        <f t="array" ref="F244">INDEX('5. ICBK'!$C$3:$C$248, ROWS('5. ICBK'!C244:$C$248))</f>
        <v>2.3239850951166829E-2</v>
      </c>
      <c r="G244" cm="1">
        <f t="array" ref="G244">INDEX('6.ITC'!$C$3:$C$248, ROWS('6.ITC'!C244:$C$248))</f>
        <v>-2.4585125998776336E-4</v>
      </c>
      <c r="H244" cm="1">
        <f t="array" ref="H244">INDEX('7. YESB'!$C$3:$C$248, ROWS('7. YESB'!C244:$C$248))</f>
        <v>-1.6157989228007156E-2</v>
      </c>
      <c r="I244" cm="1">
        <f t="array" ref="I244">INDEX('8. ZOMT'!$C$3:$C$248, ROWS('8. ZOMT'!C244:$C$248))</f>
        <v>6.138933764135629E-3</v>
      </c>
      <c r="J244" cm="1">
        <f t="array" ref="J244">INDEX('9. RYMD'!$C$3:$C$248, ROWS('9. RYMD'!C244:$C$248))</f>
        <v>1.7420085358418255E-2</v>
      </c>
      <c r="K244" cm="1">
        <f t="array" ref="K244">INDEX('10. VODA'!$C$3:$C$248, ROWS('10. VODA'!C244:$C$248))</f>
        <v>1.7006802721088437E-2</v>
      </c>
    </row>
    <row r="245" spans="1:11" x14ac:dyDescent="0.35">
      <c r="A245" t="str" cm="1">
        <f t="array" ref="A245">INDEX('1. TVEL'!$A$3:$A$248, ROWS('1. TVEL'!A245:$A$248))</f>
        <v>02/14/2024</v>
      </c>
      <c r="B245" cm="1">
        <f t="array" ref="B245">INDEX('1. TVEL'!$C$3:$C$248, ROWS('1. TVEL'!C245:$C$248))</f>
        <v>3.4373107207752773E-2</v>
      </c>
      <c r="C245" cm="1">
        <f t="array" ref="C245">INDEX('2. ADAN'!$C$3:$C$248, ROWS('2. ADAN'!C245:$C$248))</f>
        <v>3.1920553289589548E-3</v>
      </c>
      <c r="D245" cm="1">
        <f t="array" ref="D245">INDEX('3. INFY'!$C$3:$C$248, ROWS('3. INFY'!C245:$C$248))</f>
        <v>-1.1013083663425705E-2</v>
      </c>
      <c r="E245" cm="1">
        <f t="array" ref="E245">INDEX('4. SBI'!$C$3:$C$248, ROWS('4. SBI'!C245:$C$248))</f>
        <v>4.0287866559052907E-2</v>
      </c>
      <c r="F245" cm="1">
        <f t="array" ref="F245">INDEX('5. ICBK'!$C$3:$C$248, ROWS('5. ICBK'!C245:$C$248))</f>
        <v>2.835631172386908E-3</v>
      </c>
      <c r="G245" cm="1">
        <f t="array" ref="G245">INDEX('6.ITC'!$C$3:$C$248, ROWS('6.ITC'!C245:$C$248))</f>
        <v>1.1663224395577721E-2</v>
      </c>
      <c r="H245" cm="1">
        <f t="array" ref="H245">INDEX('7. YESB'!$C$3:$C$248, ROWS('7. YESB'!C245:$C$248))</f>
        <v>2.9616724738675885E-2</v>
      </c>
      <c r="I245" cm="1">
        <f t="array" ref="I245">INDEX('8. ZOMT'!$C$3:$C$248, ROWS('8. ZOMT'!C245:$C$248))</f>
        <v>-1.6420361247947456E-2</v>
      </c>
      <c r="J245" cm="1">
        <f t="array" ref="J245">INDEX('9. RYMD'!$C$3:$C$248, ROWS('9. RYMD'!C245:$C$248))</f>
        <v>-2.5906735751295602E-3</v>
      </c>
      <c r="K245" cm="1">
        <f t="array" ref="K245">INDEX('10. VODA'!$C$3:$C$248, ROWS('10. VODA'!C245:$C$248))</f>
        <v>5.4662379421221957E-2</v>
      </c>
    </row>
    <row r="246" spans="1:11" x14ac:dyDescent="0.35">
      <c r="A246" t="str" cm="1">
        <f t="array" ref="A246">INDEX('1. TVEL'!$A$3:$A$248, ROWS('1. TVEL'!A246:$A$248))</f>
        <v>02/15/2024</v>
      </c>
      <c r="B246" cm="1">
        <f t="array" ref="B246">INDEX('1. TVEL'!$C$3:$C$248, ROWS('1. TVEL'!C246:$C$248))</f>
        <v>-5.3280560207033039E-3</v>
      </c>
      <c r="C246" cm="1">
        <f t="array" ref="C246">INDEX('2. ADAN'!$C$3:$C$248, ROWS('2. ADAN'!C246:$C$248))</f>
        <v>-3.648660674557185E-3</v>
      </c>
      <c r="D246" cm="1">
        <f t="array" ref="D246">INDEX('3. INFY'!$C$3:$C$248, ROWS('3. INFY'!C246:$C$248))</f>
        <v>6.0548214871595221E-3</v>
      </c>
      <c r="E246" cm="1">
        <f t="array" ref="E246">INDEX('4. SBI'!$C$3:$C$248, ROWS('4. SBI'!C246:$C$248))</f>
        <v>2.4025206774320688E-2</v>
      </c>
      <c r="F246" cm="1">
        <f t="array" ref="F246">INDEX('5. ICBK'!$C$3:$C$248, ROWS('5. ICBK'!C246:$C$248))</f>
        <v>-5.9509172281513485E-3</v>
      </c>
      <c r="G246" cm="1">
        <f t="array" ref="G246">INDEX('6.ITC'!$C$3:$C$248, ROWS('6.ITC'!C246:$C$248))</f>
        <v>-1.8940331765288525E-2</v>
      </c>
      <c r="H246" cm="1">
        <f t="array" ref="H246">INDEX('7. YESB'!$C$3:$C$248, ROWS('7. YESB'!C246:$C$248))</f>
        <v>1.0344827586206921E-2</v>
      </c>
      <c r="I246" cm="1">
        <f t="array" ref="I246">INDEX('8. ZOMT'!$C$3:$C$248, ROWS('8. ZOMT'!C246:$C$248))</f>
        <v>1.6790442363577619E-2</v>
      </c>
      <c r="J246" cm="1">
        <f t="array" ref="J246">INDEX('9. RYMD'!$C$3:$C$248, ROWS('9. RYMD'!C246:$C$248))</f>
        <v>2.4391660375167228E-3</v>
      </c>
      <c r="K246" cm="1">
        <f t="array" ref="K246">INDEX('10. VODA'!$C$3:$C$248, ROWS('10. VODA'!C246:$C$248))</f>
        <v>2.5078369905956025E-2</v>
      </c>
    </row>
    <row r="247" spans="1:11" x14ac:dyDescent="0.35">
      <c r="A247" t="str" cm="1">
        <f t="array" ref="A247">INDEX('1. TVEL'!$A$3:$A$248, ROWS('1. TVEL'!A247:$A$248))</f>
        <v>02/16/2024</v>
      </c>
      <c r="B247" cm="1">
        <f t="array" ref="B247">INDEX('1. TVEL'!$C$3:$C$248, ROWS('1. TVEL'!C247:$C$248))</f>
        <v>-3.2070861331704686E-3</v>
      </c>
      <c r="C247" cm="1">
        <f t="array" ref="C247">INDEX('2. ADAN'!$C$3:$C$248, ROWS('2. ADAN'!C247:$C$248))</f>
        <v>3.3702882483369885E-3</v>
      </c>
      <c r="D247" cm="1">
        <f t="array" ref="D247">INDEX('3. INFY'!$C$3:$C$248, ROWS('3. INFY'!C247:$C$248))</f>
        <v>1.4867922310698545E-2</v>
      </c>
      <c r="E247" cm="1">
        <f t="array" ref="E247">INDEX('4. SBI'!$C$3:$C$248, ROWS('4. SBI'!C247:$C$248))</f>
        <v>-9.2752086921955735E-3</v>
      </c>
      <c r="F247" cm="1">
        <f t="array" ref="F247">INDEX('5. ICBK'!$C$3:$C$248, ROWS('5. ICBK'!C247:$C$248))</f>
        <v>6.4500366479355222E-3</v>
      </c>
      <c r="G247" cm="1">
        <f t="array" ref="G247">INDEX('6.ITC'!$C$3:$C$248, ROWS('6.ITC'!C247:$C$248))</f>
        <v>1.7301038062284861E-3</v>
      </c>
      <c r="H247" cm="1">
        <f t="array" ref="H247">INDEX('7. YESB'!$C$3:$C$248, ROWS('7. YESB'!C247:$C$248))</f>
        <v>-2.1126760563380333E-2</v>
      </c>
      <c r="I247" cm="1">
        <f t="array" ref="I247">INDEX('8. ZOMT'!$C$3:$C$248, ROWS('8. ZOMT'!C247:$C$248))</f>
        <v>1.1805998723675779E-2</v>
      </c>
      <c r="J247" cm="1">
        <f t="array" ref="J247">INDEX('9. RYMD'!$C$3:$C$248, ROWS('9. RYMD'!C247:$C$248))</f>
        <v>2.7477337550478587E-2</v>
      </c>
      <c r="K247" cm="1">
        <f t="array" ref="K247">INDEX('10. VODA'!$C$3:$C$248, ROWS('10. VODA'!C247:$C$248))</f>
        <v>-3.1446540880502474E-3</v>
      </c>
    </row>
    <row r="248" spans="1:11" x14ac:dyDescent="0.35">
      <c r="A248" t="str" cm="1">
        <f t="array" ref="A248">INDEX('1. TVEL'!$A$3:$A$248, ROWS('1. TVEL'!A248:$A$248))</f>
        <v>02/19/2024</v>
      </c>
      <c r="B248" cm="1">
        <f t="array" ref="B248">INDEX('1. TVEL'!$C$3:$C$248, ROWS('1. TVEL'!C248:$C$248))</f>
        <v>2.0640143583607641E-2</v>
      </c>
      <c r="C248" cm="1">
        <f t="array" ref="C248">INDEX('2. ADAN'!$C$3:$C$248, ROWS('2. ADAN'!C248:$C$248))</f>
        <v>6.870430723156835E-3</v>
      </c>
      <c r="D248" cm="1">
        <f t="array" ref="D248">INDEX('3. INFY'!$C$3:$C$248, ROWS('3. INFY'!C248:$C$248))</f>
        <v>-1.1178114428592974E-3</v>
      </c>
      <c r="E248" cm="1">
        <f t="array" ref="E248">INDEX('4. SBI'!$C$3:$C$248, ROWS('4. SBI'!C248:$C$248))</f>
        <v>5.9927560092195645E-3</v>
      </c>
      <c r="F248" cm="1">
        <f t="array" ref="F248">INDEX('5. ICBK'!$C$3:$C$248, ROWS('5. ICBK'!C248:$C$248))</f>
        <v>1.9640718562874252E-2</v>
      </c>
      <c r="G248" cm="1">
        <f t="array" ref="G248">INDEX('6.ITC'!$C$3:$C$248, ROWS('6.ITC'!C248:$C$248))</f>
        <v>1.136224801466091E-2</v>
      </c>
      <c r="H248" cm="1">
        <f t="array" ref="H248">INDEX('7. YESB'!$C$3:$C$248, ROWS('7. YESB'!C248:$C$248))</f>
        <v>-4.7970479704796939E-2</v>
      </c>
      <c r="I248" cm="1">
        <f t="array" ref="I248">INDEX('8. ZOMT'!$C$3:$C$248, ROWS('8. ZOMT'!C248:$C$248))</f>
        <v>5.0793650793651514E-3</v>
      </c>
      <c r="J248" cm="1">
        <f t="array" ref="J248">INDEX('9. RYMD'!$C$3:$C$248, ROWS('9. RYMD'!C248:$C$248))</f>
        <v>-4.5388783296927745E-3</v>
      </c>
      <c r="K248" cm="1">
        <f t="array" ref="K248">INDEX('10. VODA'!$C$3:$C$248, ROWS('10. VODA'!C248:$C$248))</f>
        <v>6.2499999999999778E-3</v>
      </c>
    </row>
  </sheetData>
  <mergeCells count="1">
    <mergeCell ref="A1:K1"/>
  </mergeCell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5034-DF81-4F92-92C4-7F7F87E40BEE}">
  <sheetPr codeName="Sheet12"/>
  <dimension ref="B2:X52"/>
  <sheetViews>
    <sheetView topLeftCell="A22" zoomScale="70" zoomScaleNormal="70" workbookViewId="0">
      <selection activeCell="I48" sqref="I48"/>
    </sheetView>
  </sheetViews>
  <sheetFormatPr defaultRowHeight="14.5" x14ac:dyDescent="0.35"/>
  <cols>
    <col min="4" max="4" width="13.1796875" bestFit="1" customWidth="1"/>
    <col min="5" max="5" width="12.7265625" bestFit="1" customWidth="1"/>
    <col min="6" max="12" width="11.81640625" bestFit="1" customWidth="1"/>
    <col min="13" max="13" width="12.7265625" bestFit="1" customWidth="1"/>
  </cols>
  <sheetData>
    <row r="2" spans="2:24" x14ac:dyDescent="0.35">
      <c r="B2" s="47" t="s">
        <v>273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24" x14ac:dyDescent="0.35">
      <c r="B3" s="39"/>
      <c r="C3" s="39"/>
      <c r="D3" s="11" t="str">
        <f>'10STOCKS'!B2</f>
        <v>1. TVEL</v>
      </c>
      <c r="E3" s="10" t="str">
        <f>'10STOCKS'!C2</f>
        <v>2. ADAN</v>
      </c>
      <c r="F3" s="10" t="str">
        <f>'10STOCKS'!D2</f>
        <v>3. INFY</v>
      </c>
      <c r="G3" s="10" t="str">
        <f>'10STOCKS'!E2</f>
        <v>4. SBI</v>
      </c>
      <c r="H3" s="10" t="str">
        <f>'10STOCKS'!F2</f>
        <v>5. ICBK</v>
      </c>
      <c r="I3" s="10" t="str">
        <f>'10STOCKS'!G2</f>
        <v>6. ITC</v>
      </c>
      <c r="J3" s="10" t="str">
        <f>'10STOCKS'!H2</f>
        <v>7. YESB</v>
      </c>
      <c r="K3" s="10" t="str">
        <f>'10STOCKS'!I2</f>
        <v>8. ZOMT</v>
      </c>
      <c r="L3" s="10" t="str">
        <f>'10STOCKS'!J2</f>
        <v>9. RYMD</v>
      </c>
      <c r="M3" s="14" t="str">
        <f>'10STOCKS'!K2</f>
        <v>10. VODA</v>
      </c>
    </row>
    <row r="4" spans="2:24" x14ac:dyDescent="0.35">
      <c r="B4" s="39" t="s">
        <v>274</v>
      </c>
      <c r="C4" s="39"/>
      <c r="D4" s="12">
        <f>AVERAGE('10STOCKS'!B3:B248)</f>
        <v>-3.4374968529984635E-4</v>
      </c>
      <c r="E4" s="12">
        <f>AVERAGE('10STOCKS'!C3:C248)</f>
        <v>4.6138773715286028E-3</v>
      </c>
      <c r="F4" s="12">
        <f>AVERAGE('10STOCKS'!D3:D248)</f>
        <v>1.4197606095247002E-4</v>
      </c>
      <c r="G4" s="12">
        <f>AVERAGE('10STOCKS'!E3:E248)</f>
        <v>1.4079364606100686E-3</v>
      </c>
      <c r="H4" s="12">
        <f>AVERAGE('10STOCKS'!F3:F248)</f>
        <v>7.7502016403297683E-4</v>
      </c>
      <c r="I4" s="12">
        <f>AVERAGE('10STOCKS'!G3:G248)</f>
        <v>2.0015406105618406E-4</v>
      </c>
      <c r="J4" s="12">
        <f>AVERAGE('10STOCKS'!H3:H248)</f>
        <v>1.6758261736605263E-3</v>
      </c>
      <c r="K4" s="12">
        <f>AVERAGE('10STOCKS'!I3:I248)</f>
        <v>4.0397809315786612E-3</v>
      </c>
      <c r="L4" s="12">
        <f>AVERAGE('10STOCKS'!J3:J248)</f>
        <v>8.958151470083881E-4</v>
      </c>
      <c r="M4" s="12">
        <f>AVERAGE('10STOCKS'!K3:K248)</f>
        <v>2.8279380898099554E-3</v>
      </c>
    </row>
    <row r="5" spans="2:24" x14ac:dyDescent="0.35">
      <c r="B5" s="39" t="s">
        <v>275</v>
      </c>
      <c r="C5" s="39"/>
      <c r="D5" s="13">
        <f>_xlfn.VAR.P('10STOCKS'!B3:B248)</f>
        <v>5.8369153208392163E-4</v>
      </c>
      <c r="E5" s="13">
        <f>_xlfn.VAR.P('10STOCKS'!C3:C248)</f>
        <v>8.8096936561030885E-4</v>
      </c>
      <c r="F5" s="13">
        <f>_xlfn.VAR.P('10STOCKS'!D3:D248)</f>
        <v>2.4877383740179763E-4</v>
      </c>
      <c r="G5" s="13">
        <f>_xlfn.VAR.P('10STOCKS'!E3:E248)</f>
        <v>1.7856847654388E-4</v>
      </c>
      <c r="H5" s="13">
        <f>_xlfn.VAR.P('10STOCKS'!F3:F248)</f>
        <v>9.8492933933173302E-5</v>
      </c>
      <c r="I5" s="13">
        <f>_xlfn.VAR.P('10STOCKS'!G3:G248)</f>
        <v>1.1656715562736791E-4</v>
      </c>
      <c r="J5" s="13">
        <f>_xlfn.VAR.P('10STOCKS'!H3:H248)</f>
        <v>6.1767276649516453E-4</v>
      </c>
      <c r="K5" s="13">
        <f>_xlfn.VAR.P('10STOCKS'!I3:I248)</f>
        <v>5.1094685267736131E-4</v>
      </c>
      <c r="L5" s="13">
        <f>_xlfn.VAR.P('10STOCKS'!J3:J248)</f>
        <v>4.7592384713473883E-4</v>
      </c>
      <c r="M5" s="13">
        <f>_xlfn.VAR.P('10STOCKS'!K3:K248)</f>
        <v>9.6904323199728233E-4</v>
      </c>
    </row>
    <row r="6" spans="2:24" x14ac:dyDescent="0.35">
      <c r="B6" s="39" t="s">
        <v>276</v>
      </c>
      <c r="C6" s="39"/>
      <c r="D6" s="13">
        <f>_xlfn.STDEV.P('10STOCKS'!B3:B248)</f>
        <v>2.4159708857598463E-2</v>
      </c>
      <c r="E6" s="13">
        <f>_xlfn.STDEV.P('10STOCKS'!C3:C248)</f>
        <v>2.9681128105419254E-2</v>
      </c>
      <c r="F6" s="13">
        <f>_xlfn.STDEV.P('10STOCKS'!D3:D248)</f>
        <v>1.5772565973924395E-2</v>
      </c>
      <c r="G6" s="13">
        <f>_xlfn.STDEV.P('10STOCKS'!E3:E248)</f>
        <v>1.3362951640407893E-2</v>
      </c>
      <c r="H6" s="13">
        <f>_xlfn.STDEV.P('10STOCKS'!F3:F248)</f>
        <v>9.9243606309511595E-3</v>
      </c>
      <c r="I6" s="13">
        <f>_xlfn.STDEV.P('10STOCKS'!G3:G248)</f>
        <v>1.0796627048637361E-2</v>
      </c>
      <c r="J6" s="13">
        <f>_xlfn.STDEV.P('10STOCKS'!H3:H248)</f>
        <v>2.4853023286818942E-2</v>
      </c>
      <c r="K6" s="13">
        <f>_xlfn.STDEV.P('10STOCKS'!I3:I248)</f>
        <v>2.2604133530780633E-2</v>
      </c>
      <c r="L6" s="13">
        <f>_xlfn.STDEV.P('10STOCKS'!J3:J248)</f>
        <v>2.1815678929034934E-2</v>
      </c>
      <c r="M6" s="13">
        <f>_xlfn.STDEV.P('10STOCKS'!K3:K248)</f>
        <v>3.1129459230723595E-2</v>
      </c>
    </row>
    <row r="9" spans="2:24" x14ac:dyDescent="0.35">
      <c r="B9" s="47" t="s">
        <v>277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O9" s="40" t="s">
        <v>287</v>
      </c>
      <c r="P9" s="40"/>
      <c r="Q9" s="40"/>
      <c r="R9" s="40"/>
      <c r="S9" s="40"/>
      <c r="T9" s="40"/>
      <c r="U9" s="40"/>
      <c r="V9" s="40"/>
      <c r="W9" s="40"/>
      <c r="X9" s="40"/>
    </row>
    <row r="10" spans="2:24" x14ac:dyDescent="0.35">
      <c r="B10" s="39"/>
      <c r="C10" s="39"/>
      <c r="D10" s="15" t="s">
        <v>263</v>
      </c>
      <c r="E10" s="15" t="s">
        <v>264</v>
      </c>
      <c r="F10" s="15" t="s">
        <v>265</v>
      </c>
      <c r="G10" s="15" t="s">
        <v>266</v>
      </c>
      <c r="H10" s="15" t="s">
        <v>267</v>
      </c>
      <c r="I10" s="15" t="s">
        <v>268</v>
      </c>
      <c r="J10" s="15" t="s">
        <v>269</v>
      </c>
      <c r="K10" s="15" t="s">
        <v>270</v>
      </c>
      <c r="L10" s="15" t="s">
        <v>271</v>
      </c>
      <c r="M10" s="15" t="s">
        <v>272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</row>
    <row r="11" spans="2:24" x14ac:dyDescent="0.35">
      <c r="B11" s="39" t="s">
        <v>263</v>
      </c>
      <c r="C11" s="39"/>
      <c r="D11" s="13">
        <f>VARP('10STOCKS'!$B$3:$B$248)</f>
        <v>5.8369153208392163E-4</v>
      </c>
      <c r="E11" s="13" cm="1">
        <f t="array" ref="E11:M11">TRANSPOSE(D12:D20)</f>
        <v>1.4334691470522173E-4</v>
      </c>
      <c r="F11" s="13">
        <v>-4.308154308272961E-6</v>
      </c>
      <c r="G11" s="13">
        <v>7.3076742916915462E-5</v>
      </c>
      <c r="H11" s="13">
        <v>9.5763449725875556E-6</v>
      </c>
      <c r="I11" s="13">
        <v>4.2104736279270864E-5</v>
      </c>
      <c r="J11" s="13">
        <v>1.4013786198989944E-4</v>
      </c>
      <c r="K11" s="13">
        <v>5.9749891858651079E-5</v>
      </c>
      <c r="L11" s="13">
        <v>1.2795622008925837E-4</v>
      </c>
      <c r="M11" s="13">
        <v>1.9569227039513485E-4</v>
      </c>
      <c r="O11" s="16" cm="1">
        <f t="array" ref="O11:X20">MINVERSE(D11:M20)</f>
        <v>2047.7744519880066</v>
      </c>
      <c r="P11" s="17">
        <v>-182.55251805244905</v>
      </c>
      <c r="Q11" s="17">
        <v>164.09673602225297</v>
      </c>
      <c r="R11" s="17">
        <v>-397.09886705151223</v>
      </c>
      <c r="S11" s="17">
        <v>341.18332597047913</v>
      </c>
      <c r="T11" s="17">
        <v>-437.89903041692082</v>
      </c>
      <c r="U11" s="17">
        <v>-216.54182719504217</v>
      </c>
      <c r="V11" s="17">
        <v>4.4535758583230871</v>
      </c>
      <c r="W11" s="17">
        <v>-367.2219759084839</v>
      </c>
      <c r="X11" s="18">
        <v>-240.86972407921655</v>
      </c>
    </row>
    <row r="12" spans="2:24" x14ac:dyDescent="0.35">
      <c r="B12" s="39" t="s">
        <v>264</v>
      </c>
      <c r="C12" s="39"/>
      <c r="D12" s="13">
        <v>1.4334691470522173E-4</v>
      </c>
      <c r="E12" s="13">
        <f>VARP('10STOCKS'!$C$3:$C$248)</f>
        <v>8.8096936561030885E-4</v>
      </c>
      <c r="F12" s="13" cm="1">
        <f t="array" ref="F12:M12">TRANSPOSE(E13:E20)</f>
        <v>4.5657314136769088E-5</v>
      </c>
      <c r="G12" s="13">
        <v>1.0037069589850224E-4</v>
      </c>
      <c r="H12" s="13">
        <v>3.2955336470570595E-5</v>
      </c>
      <c r="I12" s="13">
        <v>3.222973471453359E-5</v>
      </c>
      <c r="J12" s="13">
        <v>1.0666101728599513E-4</v>
      </c>
      <c r="K12" s="13">
        <v>7.4147291081004684E-5</v>
      </c>
      <c r="L12" s="13">
        <v>1.0026312433391163E-4</v>
      </c>
      <c r="M12" s="13">
        <v>1.57343844420099E-4</v>
      </c>
      <c r="O12" s="19">
        <v>-182.5525180524491</v>
      </c>
      <c r="P12" s="20">
        <v>1268.8189259265844</v>
      </c>
      <c r="Q12" s="20">
        <v>-168.89046643357494</v>
      </c>
      <c r="R12" s="20">
        <v>-491.38894830448322</v>
      </c>
      <c r="S12" s="20">
        <v>-59.133711683115266</v>
      </c>
      <c r="T12" s="20">
        <v>-31.569976316630228</v>
      </c>
      <c r="U12" s="20">
        <v>-38.5477526664029</v>
      </c>
      <c r="V12" s="20">
        <v>-52.552972994427151</v>
      </c>
      <c r="W12" s="20">
        <v>-103.32839374339453</v>
      </c>
      <c r="X12" s="21">
        <v>-84.246284105687366</v>
      </c>
    </row>
    <row r="13" spans="2:24" x14ac:dyDescent="0.35">
      <c r="B13" s="39" t="s">
        <v>265</v>
      </c>
      <c r="C13" s="39"/>
      <c r="D13" s="13">
        <v>-4.308154308272961E-6</v>
      </c>
      <c r="E13" s="13">
        <v>4.5657314136769088E-5</v>
      </c>
      <c r="F13" s="13">
        <f>VARP('10STOCKS'!$D$3:$D$248)</f>
        <v>2.4877383740179763E-4</v>
      </c>
      <c r="G13" s="13" cm="1">
        <f t="array" ref="G13:M13">TRANSPOSE(F14:F20)</f>
        <v>1.504730622499647E-5</v>
      </c>
      <c r="H13" s="13">
        <v>2.3286551457134789E-5</v>
      </c>
      <c r="I13" s="13">
        <v>1.4035067127990836E-5</v>
      </c>
      <c r="J13" s="13">
        <v>1.6078364796423614E-6</v>
      </c>
      <c r="K13" s="13">
        <v>2.9280627009880767E-5</v>
      </c>
      <c r="L13" s="13">
        <v>3.3997485120661558E-5</v>
      </c>
      <c r="M13" s="13">
        <v>2.8178623437036049E-5</v>
      </c>
      <c r="O13" s="19">
        <v>164.09673602225303</v>
      </c>
      <c r="P13" s="20">
        <v>-168.890466433575</v>
      </c>
      <c r="Q13" s="20">
        <v>4193.9727919181969</v>
      </c>
      <c r="R13" s="20">
        <v>21.785445953373674</v>
      </c>
      <c r="S13" s="20">
        <v>-802.04153709765512</v>
      </c>
      <c r="T13" s="20">
        <v>-233.52776477301191</v>
      </c>
      <c r="U13" s="20">
        <v>83.791820055387504</v>
      </c>
      <c r="V13" s="20">
        <v>-162.03910406069417</v>
      </c>
      <c r="W13" s="20">
        <v>-191.86776814646407</v>
      </c>
      <c r="X13" s="21">
        <v>-77.122807318882522</v>
      </c>
    </row>
    <row r="14" spans="2:24" x14ac:dyDescent="0.35">
      <c r="B14" s="39" t="s">
        <v>266</v>
      </c>
      <c r="C14" s="39"/>
      <c r="D14" s="13">
        <v>7.3076742916915462E-5</v>
      </c>
      <c r="E14" s="13">
        <v>1.0037069589850224E-4</v>
      </c>
      <c r="F14" s="13">
        <v>1.504730622499647E-5</v>
      </c>
      <c r="G14" s="13">
        <f>VARP('10STOCKS'!$E$3:$E$248)</f>
        <v>1.7856847654388E-4</v>
      </c>
      <c r="H14" s="13" cm="1">
        <f t="array" ref="H14:M14">TRANSPOSE(G15:G20)</f>
        <v>4.6043278570532614E-5</v>
      </c>
      <c r="I14" s="13">
        <v>3.3431530071345072E-5</v>
      </c>
      <c r="J14" s="13">
        <v>1.0187518456505787E-4</v>
      </c>
      <c r="K14" s="13">
        <v>5.0904696113927303E-5</v>
      </c>
      <c r="L14" s="13">
        <v>5.5253157201915332E-5</v>
      </c>
      <c r="M14" s="13">
        <v>9.0619517118476235E-5</v>
      </c>
      <c r="O14" s="19">
        <v>-397.09886705151229</v>
      </c>
      <c r="P14" s="20">
        <v>-491.38894830448322</v>
      </c>
      <c r="Q14" s="20">
        <v>21.785445953373628</v>
      </c>
      <c r="R14" s="20">
        <v>7655.1578035280227</v>
      </c>
      <c r="S14" s="20">
        <v>-2879.2443664457569</v>
      </c>
      <c r="T14" s="20">
        <v>-922.61900009047019</v>
      </c>
      <c r="U14" s="20">
        <v>-852.89953293610711</v>
      </c>
      <c r="V14" s="20">
        <v>-274.23505866097224</v>
      </c>
      <c r="W14" s="20">
        <v>-166.96856921131578</v>
      </c>
      <c r="X14" s="21">
        <v>-170.70087532616282</v>
      </c>
    </row>
    <row r="15" spans="2:24" x14ac:dyDescent="0.35">
      <c r="B15" s="39" t="s">
        <v>267</v>
      </c>
      <c r="C15" s="39"/>
      <c r="D15" s="13">
        <v>9.5763449725875556E-6</v>
      </c>
      <c r="E15" s="13">
        <v>3.2955336470570595E-5</v>
      </c>
      <c r="F15" s="13">
        <v>2.3286551457134789E-5</v>
      </c>
      <c r="G15" s="13">
        <v>4.6043278570532614E-5</v>
      </c>
      <c r="H15" s="13">
        <f>VARP('10STOCKS'!$F$3:$F$248)</f>
        <v>9.8492933933173302E-5</v>
      </c>
      <c r="I15" s="13" cm="1">
        <f t="array" ref="I15:M15">TRANSPOSE(H16:H20)</f>
        <v>2.5892087909344489E-5</v>
      </c>
      <c r="J15" s="13">
        <v>1.3793817215291519E-5</v>
      </c>
      <c r="K15" s="13">
        <v>1.4160252275459905E-5</v>
      </c>
      <c r="L15" s="13">
        <v>3.4677697738501986E-5</v>
      </c>
      <c r="M15" s="13">
        <v>2.3827683446859359E-5</v>
      </c>
      <c r="O15" s="19">
        <v>341.18332597047913</v>
      </c>
      <c r="P15" s="20">
        <v>-59.133711683115202</v>
      </c>
      <c r="Q15" s="20">
        <v>-802.04153709765501</v>
      </c>
      <c r="R15" s="20">
        <v>-2879.2443664457569</v>
      </c>
      <c r="S15" s="20">
        <v>12275.804976797375</v>
      </c>
      <c r="T15" s="20">
        <v>-1820.2128628034347</v>
      </c>
      <c r="U15" s="20">
        <v>261.05976062778336</v>
      </c>
      <c r="V15" s="20">
        <v>117.1430344700745</v>
      </c>
      <c r="W15" s="20">
        <v>-470.00938152301779</v>
      </c>
      <c r="X15" s="21">
        <v>-41.286652010780735</v>
      </c>
    </row>
    <row r="16" spans="2:24" x14ac:dyDescent="0.35">
      <c r="B16" s="39" t="s">
        <v>268</v>
      </c>
      <c r="C16" s="39"/>
      <c r="D16" s="13">
        <v>4.2104736279270864E-5</v>
      </c>
      <c r="E16" s="13">
        <v>3.222973471453359E-5</v>
      </c>
      <c r="F16" s="13">
        <v>1.4035067127990836E-5</v>
      </c>
      <c r="G16" s="13">
        <v>3.3431530071345072E-5</v>
      </c>
      <c r="H16" s="13">
        <v>2.5892087909344489E-5</v>
      </c>
      <c r="I16" s="13">
        <f>VARP('10STOCKS'!$G$3:$G$248)</f>
        <v>1.1656715562736791E-4</v>
      </c>
      <c r="J16" s="13" cm="1">
        <f t="array" ref="J16:M16">TRANSPOSE(I17:I20)</f>
        <v>2.5141757787112945E-5</v>
      </c>
      <c r="K16" s="13">
        <v>3.1230507554884641E-5</v>
      </c>
      <c r="L16" s="13">
        <v>4.1986835893850083E-5</v>
      </c>
      <c r="M16" s="13">
        <v>2.669713146360572E-5</v>
      </c>
      <c r="O16" s="19">
        <v>-437.89903041692094</v>
      </c>
      <c r="P16" s="20">
        <v>-31.5699763166302</v>
      </c>
      <c r="Q16" s="20">
        <v>-233.52776477301177</v>
      </c>
      <c r="R16" s="20">
        <v>-922.61900009047019</v>
      </c>
      <c r="S16" s="20">
        <v>-1820.2128628034347</v>
      </c>
      <c r="T16" s="20">
        <v>9671.6411777415633</v>
      </c>
      <c r="U16" s="20">
        <v>-30.024672116147133</v>
      </c>
      <c r="V16" s="20">
        <v>-318.91658794598601</v>
      </c>
      <c r="W16" s="20">
        <v>-428.81685575159662</v>
      </c>
      <c r="X16" s="21">
        <v>76.042996287404051</v>
      </c>
    </row>
    <row r="17" spans="2:24" x14ac:dyDescent="0.35">
      <c r="B17" s="39" t="s">
        <v>269</v>
      </c>
      <c r="C17" s="39"/>
      <c r="D17" s="13">
        <v>1.4013786198989944E-4</v>
      </c>
      <c r="E17" s="13">
        <v>1.0666101728599513E-4</v>
      </c>
      <c r="F17" s="13">
        <v>1.6078364796423614E-6</v>
      </c>
      <c r="G17" s="13">
        <v>1.0187518456505787E-4</v>
      </c>
      <c r="H17" s="13">
        <v>1.3793817215291519E-5</v>
      </c>
      <c r="I17" s="13">
        <v>2.5141757787112945E-5</v>
      </c>
      <c r="J17" s="13">
        <f>VARP('10STOCKS'!$H$3:$H$248)</f>
        <v>6.1767276649516453E-4</v>
      </c>
      <c r="K17" s="13" cm="1">
        <f t="array" ref="K17:M17">TRANSPOSE(J18:J20)</f>
        <v>9.6216266992046488E-5</v>
      </c>
      <c r="L17" s="13">
        <v>6.8663449009063318E-5</v>
      </c>
      <c r="M17" s="13">
        <v>2.5934050233677428E-4</v>
      </c>
      <c r="O17" s="19">
        <v>-216.54182719504229</v>
      </c>
      <c r="P17" s="20">
        <v>-38.54775266640285</v>
      </c>
      <c r="Q17" s="20">
        <v>83.791820055387504</v>
      </c>
      <c r="R17" s="20">
        <v>-852.89953293610722</v>
      </c>
      <c r="S17" s="20">
        <v>261.05976062778336</v>
      </c>
      <c r="T17" s="20">
        <v>-30.02467211614713</v>
      </c>
      <c r="U17" s="20">
        <v>2000.6524086251115</v>
      </c>
      <c r="V17" s="20">
        <v>-165.40249558022077</v>
      </c>
      <c r="W17" s="20">
        <v>-7.1845197558621114</v>
      </c>
      <c r="X17" s="21">
        <v>-389.35336027002967</v>
      </c>
    </row>
    <row r="18" spans="2:24" x14ac:dyDescent="0.35">
      <c r="B18" s="39" t="s">
        <v>270</v>
      </c>
      <c r="C18" s="39"/>
      <c r="D18" s="13">
        <v>5.9749891858651079E-5</v>
      </c>
      <c r="E18" s="13">
        <v>7.4147291081004684E-5</v>
      </c>
      <c r="F18" s="13">
        <v>2.9280627009880767E-5</v>
      </c>
      <c r="G18" s="13">
        <v>5.0904696113927303E-5</v>
      </c>
      <c r="H18" s="13">
        <v>1.4160252275459905E-5</v>
      </c>
      <c r="I18" s="13">
        <v>3.1230507554884641E-5</v>
      </c>
      <c r="J18" s="13">
        <v>9.6216266992046488E-5</v>
      </c>
      <c r="K18" s="13">
        <f>VARP('10STOCKS'!$I$3:$I$248)</f>
        <v>5.1094685267736131E-4</v>
      </c>
      <c r="L18" s="13" cm="1">
        <f t="array" ref="L18:M18">TRANSPOSE(K19:K20)</f>
        <v>8.9888231110562793E-5</v>
      </c>
      <c r="M18" s="13">
        <v>1.3698848668002917E-4</v>
      </c>
      <c r="O18" s="19">
        <v>4.4535758583230791</v>
      </c>
      <c r="P18" s="20">
        <v>-52.55297299442713</v>
      </c>
      <c r="Q18" s="20">
        <v>-162.0391040606942</v>
      </c>
      <c r="R18" s="20">
        <v>-274.2350586609723</v>
      </c>
      <c r="S18" s="20">
        <v>117.14303447007448</v>
      </c>
      <c r="T18" s="20">
        <v>-318.91658794598595</v>
      </c>
      <c r="U18" s="20">
        <v>-165.40249558022077</v>
      </c>
      <c r="V18" s="20">
        <v>2141.8756609440684</v>
      </c>
      <c r="W18" s="20">
        <v>-258.30644636240515</v>
      </c>
      <c r="X18" s="21">
        <v>-179.68909189146407</v>
      </c>
    </row>
    <row r="19" spans="2:24" x14ac:dyDescent="0.35">
      <c r="B19" s="39" t="s">
        <v>271</v>
      </c>
      <c r="C19" s="39"/>
      <c r="D19" s="13">
        <v>1.2795622008925837E-4</v>
      </c>
      <c r="E19" s="13">
        <v>1.0026312433391163E-4</v>
      </c>
      <c r="F19" s="13">
        <v>3.3997485120661558E-5</v>
      </c>
      <c r="G19" s="13">
        <v>5.5253157201915332E-5</v>
      </c>
      <c r="H19" s="13">
        <v>3.4677697738501986E-5</v>
      </c>
      <c r="I19" s="13">
        <v>4.1986835893850083E-5</v>
      </c>
      <c r="J19" s="13">
        <v>6.8663449009063318E-5</v>
      </c>
      <c r="K19" s="13">
        <v>8.9888231110562793E-5</v>
      </c>
      <c r="L19" s="13">
        <f>VARP('10STOCKS'!$J$3:$J$248)</f>
        <v>4.7592384713473883E-4</v>
      </c>
      <c r="M19" s="13">
        <f>L20</f>
        <v>1.3105706968921272E-4</v>
      </c>
      <c r="O19" s="19">
        <v>-367.22197590848384</v>
      </c>
      <c r="P19" s="20">
        <v>-103.32839374339454</v>
      </c>
      <c r="Q19" s="20">
        <v>-191.86776814646416</v>
      </c>
      <c r="R19" s="20">
        <v>-166.96856921131581</v>
      </c>
      <c r="S19" s="20">
        <v>-470.00938152301779</v>
      </c>
      <c r="T19" s="20">
        <v>-428.81685575159673</v>
      </c>
      <c r="U19" s="20">
        <v>-7.1845197558621017</v>
      </c>
      <c r="V19" s="20">
        <v>-258.30644636240515</v>
      </c>
      <c r="W19" s="20">
        <v>2418.8533453429905</v>
      </c>
      <c r="X19" s="21">
        <v>-153.19688126128207</v>
      </c>
    </row>
    <row r="20" spans="2:24" x14ac:dyDescent="0.35">
      <c r="B20" s="39" t="s">
        <v>272</v>
      </c>
      <c r="C20" s="39"/>
      <c r="D20" s="13">
        <v>1.9569227039513485E-4</v>
      </c>
      <c r="E20" s="13">
        <v>1.57343844420099E-4</v>
      </c>
      <c r="F20" s="13">
        <v>2.8178623437036049E-5</v>
      </c>
      <c r="G20" s="13">
        <v>9.0619517118476235E-5</v>
      </c>
      <c r="H20" s="13">
        <v>2.3827683446859359E-5</v>
      </c>
      <c r="I20" s="13">
        <v>2.669713146360572E-5</v>
      </c>
      <c r="J20" s="13">
        <v>2.5934050233677428E-4</v>
      </c>
      <c r="K20" s="13">
        <v>1.3698848668002917E-4</v>
      </c>
      <c r="L20" s="13">
        <v>1.3105706968921272E-4</v>
      </c>
      <c r="M20" s="13">
        <f>VARP('10STOCKS'!$K$3:$K$248)</f>
        <v>9.6904323199728233E-4</v>
      </c>
      <c r="O20" s="22">
        <v>-240.86972407921664</v>
      </c>
      <c r="P20" s="23">
        <v>-84.246284105687351</v>
      </c>
      <c r="Q20" s="23">
        <v>-77.122807318882522</v>
      </c>
      <c r="R20" s="23">
        <v>-170.70087532616276</v>
      </c>
      <c r="S20" s="23">
        <v>-41.286652010780784</v>
      </c>
      <c r="T20" s="23">
        <v>76.042996287404065</v>
      </c>
      <c r="U20" s="23">
        <v>-389.35336027002973</v>
      </c>
      <c r="V20" s="23">
        <v>-179.6890918914641</v>
      </c>
      <c r="W20" s="23">
        <v>-153.19688126128204</v>
      </c>
      <c r="X20" s="24">
        <v>1261.7142197805001</v>
      </c>
    </row>
    <row r="23" spans="2:24" x14ac:dyDescent="0.35">
      <c r="B23" s="43" t="s">
        <v>295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5" spans="2:24" x14ac:dyDescent="0.35">
      <c r="B25" s="46" t="s">
        <v>280</v>
      </c>
      <c r="C25" s="46"/>
      <c r="D25" s="26">
        <v>3.6985944741952693E-2</v>
      </c>
      <c r="E25" s="26">
        <v>2.9267497028197037E-3</v>
      </c>
      <c r="F25" s="26">
        <v>0.14623082198372428</v>
      </c>
      <c r="G25" s="26">
        <v>7.8684909805753059E-2</v>
      </c>
      <c r="H25" s="26">
        <v>0.35796963585270469</v>
      </c>
      <c r="I25" s="26">
        <v>0.2856254314104939</v>
      </c>
      <c r="J25" s="26">
        <v>3.3378343750290251E-2</v>
      </c>
      <c r="K25" s="26">
        <v>4.4070060656626775E-2</v>
      </c>
      <c r="L25" s="26">
        <v>1.4061219135401801E-2</v>
      </c>
      <c r="M25" s="26">
        <v>6.6882960232990345E-5</v>
      </c>
      <c r="N25" s="25">
        <f>SUM(D25:M25)</f>
        <v>1.0000000000000002</v>
      </c>
    </row>
    <row r="26" spans="2:24" x14ac:dyDescent="0.35">
      <c r="B26" s="46" t="s">
        <v>283</v>
      </c>
      <c r="C26" s="46"/>
      <c r="D26" s="27" cm="1">
        <f t="array" ref="D26">MMULT(D25:M25, TRANSPOSE(D4:M4))</f>
        <v>7.1369224954798247E-4</v>
      </c>
    </row>
    <row r="27" spans="2:24" x14ac:dyDescent="0.35">
      <c r="B27" s="46" t="s">
        <v>284</v>
      </c>
      <c r="C27" s="46"/>
      <c r="D27" s="27" cm="1">
        <f t="array" ref="D27">MMULT(D25:M25, MMULT(D11:M20, TRANSPOSE(D25:M25)))</f>
        <v>5.1705340706330031E-5</v>
      </c>
    </row>
    <row r="28" spans="2:24" x14ac:dyDescent="0.35">
      <c r="B28" s="46" t="s">
        <v>285</v>
      </c>
      <c r="C28" s="46"/>
      <c r="D28" s="27">
        <f>SQRT(D27)</f>
        <v>7.1906425795147146E-3</v>
      </c>
    </row>
    <row r="29" spans="2:24" x14ac:dyDescent="0.35">
      <c r="D29" s="4"/>
    </row>
    <row r="31" spans="2:24" x14ac:dyDescent="0.35">
      <c r="B31" s="42" t="s">
        <v>279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2:24" x14ac:dyDescent="0.35">
      <c r="B32" s="41" t="s">
        <v>286</v>
      </c>
      <c r="C32" s="41"/>
      <c r="D32" s="29">
        <v>1.8784077E-4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35">
      <c r="B33" s="41" t="s">
        <v>278</v>
      </c>
      <c r="C33" s="41"/>
      <c r="D33" s="30">
        <v>1</v>
      </c>
      <c r="E33" s="30">
        <v>1</v>
      </c>
      <c r="F33" s="30">
        <v>1</v>
      </c>
      <c r="G33" s="30">
        <v>1</v>
      </c>
      <c r="H33" s="30">
        <v>1</v>
      </c>
      <c r="I33" s="30">
        <v>1</v>
      </c>
      <c r="J33" s="30">
        <v>1</v>
      </c>
      <c r="K33" s="30">
        <v>1</v>
      </c>
      <c r="L33" s="30">
        <v>1</v>
      </c>
      <c r="M33" s="30">
        <v>1</v>
      </c>
      <c r="N33" s="6"/>
    </row>
    <row r="34" spans="2:14" x14ac:dyDescent="0.35">
      <c r="B34" s="41" t="s">
        <v>280</v>
      </c>
      <c r="C34" s="41"/>
      <c r="D34" s="31" cm="1">
        <f t="array" ref="D34:M34">MMULT((D4:M4 - (D32*D33:M33)),_xlfn.ANCHORARRAY(O11))/MMULT(MMULT((D4:M4 - (D32*D33:M33)),_xlfn.ANCHORARRAY(O11)), TRANSPOSE(D33:M33))</f>
        <v>-0.33378056368656911</v>
      </c>
      <c r="E34" s="31">
        <v>0.44548109542572784</v>
      </c>
      <c r="F34" s="31">
        <v>-0.22745693168389897</v>
      </c>
      <c r="G34" s="31">
        <v>0.27324105753941902</v>
      </c>
      <c r="H34" s="31">
        <v>0.36030371012833123</v>
      </c>
      <c r="I34" s="31">
        <v>-0.3291566294860247</v>
      </c>
      <c r="J34" s="31">
        <v>3.5373947701430819E-2</v>
      </c>
      <c r="K34" s="31">
        <v>0.67351113517040651</v>
      </c>
      <c r="L34" s="31">
        <v>-4.286472319105121E-2</v>
      </c>
      <c r="M34" s="31">
        <v>0.14534790208222861</v>
      </c>
      <c r="N34" s="28">
        <f>SUM(_xlfn.ANCHORARRAY(D34))</f>
        <v>1</v>
      </c>
    </row>
    <row r="35" spans="2:14" x14ac:dyDescent="0.35">
      <c r="B35" s="41" t="s">
        <v>281</v>
      </c>
      <c r="C35" s="41"/>
      <c r="D35" s="30" cm="1">
        <f t="array" ref="D35">MMULT(_xlfn.ANCHORARRAY(D34), TRANSPOSE(D4:M4))</f>
        <v>5.8886593507702463E-3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35">
      <c r="B36" s="41" t="s">
        <v>282</v>
      </c>
      <c r="C36" s="41"/>
      <c r="D36" s="30" cm="1">
        <f t="array" ref="D36">SQRT(MMULT(_xlfn.ANCHORARRAY(D34), MMULT(D11:M20, TRANSPOSE(_xlfn.ANCHORARRAY(D34)))))</f>
        <v>2.3675802294263266E-2</v>
      </c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35"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3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x14ac:dyDescent="0.3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35">
      <c r="D40" s="6"/>
      <c r="E40" s="8"/>
      <c r="F40" s="7"/>
      <c r="G40" s="6"/>
      <c r="H40" s="6"/>
      <c r="I40" s="6"/>
      <c r="J40" s="6"/>
      <c r="K40" s="6"/>
      <c r="L40" s="6"/>
      <c r="M40" s="6"/>
      <c r="N40" s="6"/>
    </row>
    <row r="41" spans="2:14" x14ac:dyDescent="0.3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 x14ac:dyDescent="0.35"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2:14" x14ac:dyDescent="0.3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x14ac:dyDescent="0.3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2:14" x14ac:dyDescent="0.3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x14ac:dyDescent="0.3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x14ac:dyDescent="0.3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x14ac:dyDescent="0.3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4:14" x14ac:dyDescent="0.3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4:14" x14ac:dyDescent="0.35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4:14" x14ac:dyDescent="0.3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4:14" x14ac:dyDescent="0.3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</sheetData>
  <mergeCells count="29">
    <mergeCell ref="B3:C3"/>
    <mergeCell ref="B4:C4"/>
    <mergeCell ref="B5:C5"/>
    <mergeCell ref="B6:C6"/>
    <mergeCell ref="B2:M2"/>
    <mergeCell ref="B23:M23"/>
    <mergeCell ref="B25:C25"/>
    <mergeCell ref="B26:C26"/>
    <mergeCell ref="B27:C27"/>
    <mergeCell ref="B28:C28"/>
    <mergeCell ref="B34:C34"/>
    <mergeCell ref="B35:C35"/>
    <mergeCell ref="B36:C36"/>
    <mergeCell ref="B31:M31"/>
    <mergeCell ref="B32:C32"/>
    <mergeCell ref="B33:C33"/>
    <mergeCell ref="B18:C18"/>
    <mergeCell ref="B19:C19"/>
    <mergeCell ref="B20:C20"/>
    <mergeCell ref="O9:X10"/>
    <mergeCell ref="B13:C13"/>
    <mergeCell ref="B14:C14"/>
    <mergeCell ref="B15:C15"/>
    <mergeCell ref="B16:C16"/>
    <mergeCell ref="B17:C17"/>
    <mergeCell ref="B9:M9"/>
    <mergeCell ref="B10:C10"/>
    <mergeCell ref="B11:C11"/>
    <mergeCell ref="B12:C12"/>
  </mergeCells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82ED-FE82-42A5-AD88-CAD83FE44547}">
  <sheetPr codeName="Sheet13"/>
  <dimension ref="A2:N249"/>
  <sheetViews>
    <sheetView zoomScale="85" zoomScaleNormal="85" workbookViewId="0">
      <selection activeCell="D22" sqref="D22"/>
    </sheetView>
  </sheetViews>
  <sheetFormatPr defaultRowHeight="14.5" x14ac:dyDescent="0.35"/>
  <cols>
    <col min="1" max="1" width="10.453125" bestFit="1" customWidth="1"/>
    <col min="2" max="2" width="13" bestFit="1" customWidth="1"/>
  </cols>
  <sheetData>
    <row r="2" spans="1:14" x14ac:dyDescent="0.35">
      <c r="E2" s="47" t="s">
        <v>289</v>
      </c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35">
      <c r="A3" s="33" t="str" cm="1">
        <f t="array" ref="A3:A249">'10STOCKS'!A2:A248</f>
        <v>DATE</v>
      </c>
      <c r="B3" s="33" t="s">
        <v>288</v>
      </c>
      <c r="E3" s="14" t="str">
        <f>Table11[[#Headers],[1. TVEL]]</f>
        <v>1. TVEL</v>
      </c>
      <c r="F3" s="14" t="str">
        <f>Table11[[#Headers],[2. ADAN]]</f>
        <v>2. ADAN</v>
      </c>
      <c r="G3" s="14" t="str">
        <f>Table11[[#Headers],[3. INFY]]</f>
        <v>3. INFY</v>
      </c>
      <c r="H3" s="14" t="str">
        <f>Table11[[#Headers],[4. SBI]]</f>
        <v>4. SBI</v>
      </c>
      <c r="I3" s="14" t="str">
        <f>Table11[[#Headers],[5. ICBK]]</f>
        <v>5. ICBK</v>
      </c>
      <c r="J3" s="14" t="str">
        <f>Table11[[#Headers],[6. ITC]]</f>
        <v>6. ITC</v>
      </c>
      <c r="K3" s="14" t="str">
        <f>Table11[[#Headers],[7. YESB]]</f>
        <v>7. YESB</v>
      </c>
      <c r="L3" s="14" t="str">
        <f>Table11[[#Headers],[8. ZOMT]]</f>
        <v>8. ZOMT</v>
      </c>
      <c r="M3" s="14" t="str">
        <f>Table11[[#Headers],[9. RYMD]]</f>
        <v>9. RYMD</v>
      </c>
      <c r="N3" s="14" t="str">
        <f>Table11[[#Headers],[10. VODA]]</f>
        <v>10. VODA</v>
      </c>
    </row>
    <row r="4" spans="1:14" x14ac:dyDescent="0.35">
      <c r="A4" s="32" t="str">
        <v>02/21/2023</v>
      </c>
      <c r="B4" s="32" cm="1">
        <f t="array" ref="B4">MMULT(_xlfn.ANCHORARRAY(ANALYSIS!$D$34),TRANSPOSE('10STOCKS'!B3:K3))</f>
        <v>3.2308403409829344E-2</v>
      </c>
      <c r="E4" s="13">
        <f>'1. TVEL'!G4/(ANALYSIS!D36^2)</f>
        <v>-9.3248091965771981E-2</v>
      </c>
      <c r="F4" s="13">
        <f>'2. ADAN'!G4/(ANALYSIS!D36^2)</f>
        <v>0.77638615206214645</v>
      </c>
      <c r="G4" s="13">
        <f>'3. INFY'!G4/(ANALYSIS!D36^2)</f>
        <v>-8.0452847951062584E-3</v>
      </c>
      <c r="H4" s="13">
        <f>'4. SBI'!G4/(ANALYSIS!D36^2)</f>
        <v>0.21402113982817159</v>
      </c>
      <c r="I4" s="13">
        <f>'5. ICBK'!G4/(ANALYSIS!D36^2)</f>
        <v>0.10299913700352167</v>
      </c>
      <c r="J4" s="13">
        <f>'6.ITC'!G4/(ANALYSIS!D36^2)</f>
        <v>2.1599163140744088E-3</v>
      </c>
      <c r="K4" s="13">
        <f>'7. YESB'!G4/(ANALYSIS!D36^2)</f>
        <v>0.26101258662742483</v>
      </c>
      <c r="L4" s="13">
        <f>'8. ZOMT'!G4/(ANALYSIS!D36^2)</f>
        <v>0.67568194058513997</v>
      </c>
      <c r="M4" s="13">
        <f>'9. RYMD'!G4/(ANALYSIS!D36^2)</f>
        <v>0.12418819630508798</v>
      </c>
      <c r="N4" s="13">
        <f>'10. VODA'!G4/(ANALYSIS!D36^2)</f>
        <v>0.46310846107529452</v>
      </c>
    </row>
    <row r="5" spans="1:14" x14ac:dyDescent="0.35">
      <c r="A5" s="32" t="str">
        <v>02/22/2023</v>
      </c>
      <c r="B5" s="32" cm="1">
        <f t="array" ref="B5">MMULT(_xlfn.ANCHORARRAY(ANALYSIS!$D$34),TRANSPOSE('10STOCKS'!B4:K4))</f>
        <v>-5.080847842648293E-2</v>
      </c>
    </row>
    <row r="6" spans="1:14" x14ac:dyDescent="0.35">
      <c r="A6" s="32" t="str">
        <v>02/23/2023</v>
      </c>
      <c r="B6" s="32" cm="1">
        <f t="array" ref="B6">MMULT(_xlfn.ANCHORARRAY(ANALYSIS!$D$34),TRANSPOSE('10STOCKS'!B5:K5))</f>
        <v>-7.3749366283319337E-3</v>
      </c>
    </row>
    <row r="7" spans="1:14" x14ac:dyDescent="0.35">
      <c r="A7" s="32" t="str">
        <v>02/24/2023</v>
      </c>
      <c r="B7" s="32" cm="1">
        <f t="array" ref="B7">MMULT(_xlfn.ANCHORARRAY(ANALYSIS!$D$34),TRANSPOSE('10STOCKS'!B6:K6))</f>
        <v>-2.9462920953573415E-2</v>
      </c>
      <c r="E7" s="47" t="s">
        <v>294</v>
      </c>
      <c r="F7" s="47"/>
      <c r="G7" s="47"/>
      <c r="H7" s="47"/>
      <c r="I7" s="47"/>
      <c r="J7" s="47"/>
      <c r="K7" s="47"/>
      <c r="L7" s="47"/>
      <c r="M7" s="47"/>
      <c r="N7" s="47"/>
    </row>
    <row r="8" spans="1:14" x14ac:dyDescent="0.35">
      <c r="A8" s="32" t="str">
        <v>02/27/2023</v>
      </c>
      <c r="B8" s="32" cm="1">
        <f t="array" ref="B8">MMULT(_xlfn.ANCHORARRAY(ANALYSIS!$D$34),TRANSPOSE('10STOCKS'!B7:K7))</f>
        <v>1.5571080630775995E-3</v>
      </c>
      <c r="E8" s="13">
        <f>ANALYSIS!$D$32 + ('E(R) with CAPM'!E4*(ANALYSIS!$D$35 - ANALYSIS!$D$32))</f>
        <v>-3.4374968529984564E-4</v>
      </c>
      <c r="F8" s="13">
        <f>ANALYSIS!$D$32 + ('E(R) with CAPM'!F4*(ANALYSIS!$D$35 - ANALYSIS!$D$32))</f>
        <v>4.6138773715285984E-3</v>
      </c>
      <c r="G8" s="13">
        <f>ANALYSIS!$D$32 + ('E(R) with CAPM'!G4*(ANALYSIS!$D$35 - ANALYSIS!$D$32))</f>
        <v>1.4197606095246989E-4</v>
      </c>
      <c r="H8" s="13">
        <f>ANALYSIS!$D$32 + ('E(R) with CAPM'!H4*(ANALYSIS!$D$35 - ANALYSIS!$D$32))</f>
        <v>1.4079364606100675E-3</v>
      </c>
      <c r="I8" s="13">
        <f>ANALYSIS!$D$32 + ('E(R) with CAPM'!I4*(ANALYSIS!$D$35 - ANALYSIS!$D$32))</f>
        <v>7.7502016403297662E-4</v>
      </c>
      <c r="J8" s="13">
        <f>ANALYSIS!$D$32 + ('E(R) with CAPM'!J4*(ANALYSIS!$D$35 - ANALYSIS!$D$32))</f>
        <v>2.0015406105618416E-4</v>
      </c>
      <c r="K8" s="13">
        <f>ANALYSIS!$D$32 + ('E(R) with CAPM'!K4*(ANALYSIS!$D$35 - ANALYSIS!$D$32))</f>
        <v>1.675826173660527E-3</v>
      </c>
      <c r="L8" s="13">
        <f>ANALYSIS!$D$32 + ('E(R) with CAPM'!L4*(ANALYSIS!$D$35 - ANALYSIS!$D$32))</f>
        <v>4.0397809315786638E-3</v>
      </c>
      <c r="M8" s="13">
        <f>ANALYSIS!$D$32 + ('E(R) with CAPM'!M4*(ANALYSIS!$D$35 - ANALYSIS!$D$32))</f>
        <v>8.9581514700838843E-4</v>
      </c>
      <c r="N8" s="13">
        <f>ANALYSIS!$D$32 + ('E(R) with CAPM'!N4*(ANALYSIS!$D$35 - ANALYSIS!$D$32))</f>
        <v>2.8279380898099532E-3</v>
      </c>
    </row>
    <row r="9" spans="1:14" x14ac:dyDescent="0.35">
      <c r="A9" s="32" t="str">
        <v>02/28/2023</v>
      </c>
      <c r="B9" s="32" cm="1">
        <f t="array" ref="B9">MMULT(_xlfn.ANCHORARRAY(ANALYSIS!$D$34),TRANSPOSE('10STOCKS'!B8:K8))</f>
        <v>2.3080772625895068E-2</v>
      </c>
    </row>
    <row r="10" spans="1:14" x14ac:dyDescent="0.35">
      <c r="A10" s="32" t="str">
        <v>03/01/2023</v>
      </c>
      <c r="B10" s="32" cm="1">
        <f t="array" ref="B10">MMULT(_xlfn.ANCHORARRAY(ANALYSIS!$D$34),TRANSPOSE('10STOCKS'!B9:K9))</f>
        <v>4.3509850354998693E-2</v>
      </c>
    </row>
    <row r="11" spans="1:14" x14ac:dyDescent="0.35">
      <c r="A11" s="32" t="str">
        <v>03/02/2023</v>
      </c>
      <c r="B11" s="32" cm="1">
        <f t="array" ref="B11">MMULT(_xlfn.ANCHORARRAY(ANALYSIS!$D$34),TRANSPOSE('10STOCKS'!B10:K10))</f>
        <v>2.1499423905835861E-2</v>
      </c>
    </row>
    <row r="12" spans="1:14" x14ac:dyDescent="0.35">
      <c r="A12" s="32" t="str">
        <v>03/03/2023</v>
      </c>
      <c r="B12" s="32" cm="1">
        <f t="array" ref="B12">MMULT(_xlfn.ANCHORARRAY(ANALYSIS!$D$34),TRANSPOSE('10STOCKS'!B11:K11))</f>
        <v>1.5942986007187958E-2</v>
      </c>
    </row>
    <row r="13" spans="1:14" x14ac:dyDescent="0.35">
      <c r="A13" s="32" t="str">
        <v>03/06/2023</v>
      </c>
      <c r="B13" s="32" cm="1">
        <f t="array" ref="B13">MMULT(_xlfn.ANCHORARRAY(ANALYSIS!$D$34),TRANSPOSE('10STOCKS'!B12:K12))</f>
        <v>1.3918630283826037E-2</v>
      </c>
    </row>
    <row r="14" spans="1:14" x14ac:dyDescent="0.35">
      <c r="A14" s="32" t="str">
        <v>03/08/2023</v>
      </c>
      <c r="B14" s="32" cm="1">
        <f t="array" ref="B14">MMULT(_xlfn.ANCHORARRAY(ANALYSIS!$D$34),TRANSPOSE('10STOCKS'!B13:K13))</f>
        <v>3.2515908832788334E-2</v>
      </c>
    </row>
    <row r="15" spans="1:14" x14ac:dyDescent="0.35">
      <c r="A15" s="32" t="str">
        <v>03/09/2023</v>
      </c>
      <c r="B15" s="32" cm="1">
        <f t="array" ref="B15">MMULT(_xlfn.ANCHORARRAY(ANALYSIS!$D$34),TRANSPOSE('10STOCKS'!B14:K14))</f>
        <v>5.643104358358202E-3</v>
      </c>
    </row>
    <row r="16" spans="1:14" x14ac:dyDescent="0.35">
      <c r="A16" s="32" t="str">
        <v>03/10/2023</v>
      </c>
      <c r="B16" s="32" cm="1">
        <f t="array" ref="B16">MMULT(_xlfn.ANCHORARRAY(ANALYSIS!$D$34),TRANSPOSE('10STOCKS'!B15:K15))</f>
        <v>9.4138702196830265E-3</v>
      </c>
    </row>
    <row r="17" spans="1:2" x14ac:dyDescent="0.35">
      <c r="A17" s="32" t="str">
        <v>03/13/2023</v>
      </c>
      <c r="B17" s="32" cm="1">
        <f t="array" ref="B17">MMULT(_xlfn.ANCHORARRAY(ANALYSIS!$D$34),TRANSPOSE('10STOCKS'!B16:K16))</f>
        <v>-6.597552835918629E-3</v>
      </c>
    </row>
    <row r="18" spans="1:2" x14ac:dyDescent="0.35">
      <c r="A18" s="32" t="str">
        <v>03/14/2023</v>
      </c>
      <c r="B18" s="32" cm="1">
        <f t="array" ref="B18">MMULT(_xlfn.ANCHORARRAY(ANALYSIS!$D$34),TRANSPOSE('10STOCKS'!B17:K17))</f>
        <v>-2.8811094724646609E-2</v>
      </c>
    </row>
    <row r="19" spans="1:2" x14ac:dyDescent="0.35">
      <c r="A19" s="32" t="str">
        <v>03/15/2023</v>
      </c>
      <c r="B19" s="32" cm="1">
        <f t="array" ref="B19">MMULT(_xlfn.ANCHORARRAY(ANALYSIS!$D$34),TRANSPOSE('10STOCKS'!B18:K18))</f>
        <v>-1.2238399875121358E-2</v>
      </c>
    </row>
    <row r="20" spans="1:2" x14ac:dyDescent="0.35">
      <c r="A20" s="32" t="str">
        <v>03/16/2023</v>
      </c>
      <c r="B20" s="32" cm="1">
        <f t="array" ref="B20">MMULT(_xlfn.ANCHORARRAY(ANALYSIS!$D$34),TRANSPOSE('10STOCKS'!B19:K19))</f>
        <v>3.1875328221594133E-2</v>
      </c>
    </row>
    <row r="21" spans="1:2" x14ac:dyDescent="0.35">
      <c r="A21" s="32" t="str">
        <v>03/17/2023</v>
      </c>
      <c r="B21" s="32" cm="1">
        <f t="array" ref="B21">MMULT(_xlfn.ANCHORARRAY(ANALYSIS!$D$34),TRANSPOSE('10STOCKS'!B20:K20))</f>
        <v>3.3599800127649369E-2</v>
      </c>
    </row>
    <row r="22" spans="1:2" x14ac:dyDescent="0.35">
      <c r="A22" s="32" t="str">
        <v>03/20/2023</v>
      </c>
      <c r="B22" s="32" cm="1">
        <f t="array" ref="B22">MMULT(_xlfn.ANCHORARRAY(ANALYSIS!$D$34),TRANSPOSE('10STOCKS'!B21:K21))</f>
        <v>-3.7778968800901216E-2</v>
      </c>
    </row>
    <row r="23" spans="1:2" x14ac:dyDescent="0.35">
      <c r="A23" s="32" t="str">
        <v>03/21/2023</v>
      </c>
      <c r="B23" s="32" cm="1">
        <f t="array" ref="B23">MMULT(_xlfn.ANCHORARRAY(ANALYSIS!$D$34),TRANSPOSE('10STOCKS'!B22:K22))</f>
        <v>2.9374341719532061E-2</v>
      </c>
    </row>
    <row r="24" spans="1:2" x14ac:dyDescent="0.35">
      <c r="A24" s="32" t="str">
        <v>03/22/2023</v>
      </c>
      <c r="B24" s="32" cm="1">
        <f t="array" ref="B24">MMULT(_xlfn.ANCHORARRAY(ANALYSIS!$D$34),TRANSPOSE('10STOCKS'!B23:K23))</f>
        <v>-3.2433670994223979E-2</v>
      </c>
    </row>
    <row r="25" spans="1:2" x14ac:dyDescent="0.35">
      <c r="A25" s="32" t="str">
        <v>03/23/2023</v>
      </c>
      <c r="B25" s="32" cm="1">
        <f t="array" ref="B25">MMULT(_xlfn.ANCHORARRAY(ANALYSIS!$D$34),TRANSPOSE('10STOCKS'!B24:K24))</f>
        <v>-2.8294767858778831E-2</v>
      </c>
    </row>
    <row r="26" spans="1:2" x14ac:dyDescent="0.35">
      <c r="A26" s="32" t="str">
        <v>03/24/2023</v>
      </c>
      <c r="B26" s="32" cm="1">
        <f t="array" ref="B26">MMULT(_xlfn.ANCHORARRAY(ANALYSIS!$D$34),TRANSPOSE('10STOCKS'!B25:K25))</f>
        <v>-4.1267569865709258E-2</v>
      </c>
    </row>
    <row r="27" spans="1:2" x14ac:dyDescent="0.35">
      <c r="A27" s="32" t="str">
        <v>03/27/2023</v>
      </c>
      <c r="B27" s="32" cm="1">
        <f t="array" ref="B27">MMULT(_xlfn.ANCHORARRAY(ANALYSIS!$D$34),TRANSPOSE('10STOCKS'!B26:K26))</f>
        <v>-1.7214480730991792E-2</v>
      </c>
    </row>
    <row r="28" spans="1:2" x14ac:dyDescent="0.35">
      <c r="A28" s="32" t="str">
        <v>03/28/2023</v>
      </c>
      <c r="B28" s="32" cm="1">
        <f t="array" ref="B28">MMULT(_xlfn.ANCHORARRAY(ANALYSIS!$D$34),TRANSPOSE('10STOCKS'!B27:K27))</f>
        <v>-6.8254295043308384E-3</v>
      </c>
    </row>
    <row r="29" spans="1:2" x14ac:dyDescent="0.35">
      <c r="A29" s="32" t="str">
        <v>03/29/2023</v>
      </c>
      <c r="B29" s="32" cm="1">
        <f t="array" ref="B29">MMULT(_xlfn.ANCHORARRAY(ANALYSIS!$D$34),TRANSPOSE('10STOCKS'!B28:K28))</f>
        <v>2.1104519364388473E-2</v>
      </c>
    </row>
    <row r="30" spans="1:2" x14ac:dyDescent="0.35">
      <c r="A30" s="32" t="str">
        <v>03/31/2023</v>
      </c>
      <c r="B30" s="32" cm="1">
        <f t="array" ref="B30">MMULT(_xlfn.ANCHORARRAY(ANALYSIS!$D$34),TRANSPOSE('10STOCKS'!B29:K29))</f>
        <v>1.1780222737711635E-2</v>
      </c>
    </row>
    <row r="31" spans="1:2" x14ac:dyDescent="0.35">
      <c r="A31" s="32" t="str">
        <v>04/03/2023</v>
      </c>
      <c r="B31" s="32" cm="1">
        <f t="array" ref="B31">MMULT(_xlfn.ANCHORARRAY(ANALYSIS!$D$34),TRANSPOSE('10STOCKS'!B30:K30))</f>
        <v>3.3963676044065763E-2</v>
      </c>
    </row>
    <row r="32" spans="1:2" x14ac:dyDescent="0.35">
      <c r="A32" s="32" t="str">
        <v>04/05/2023</v>
      </c>
      <c r="B32" s="32" cm="1">
        <f t="array" ref="B32">MMULT(_xlfn.ANCHORARRAY(ANALYSIS!$D$34),TRANSPOSE('10STOCKS'!B31:K31))</f>
        <v>-8.4180607668539725E-4</v>
      </c>
    </row>
    <row r="33" spans="1:2" x14ac:dyDescent="0.35">
      <c r="A33" s="32" t="str">
        <v>04/06/2023</v>
      </c>
      <c r="B33" s="32" cm="1">
        <f t="array" ref="B33">MMULT(_xlfn.ANCHORARRAY(ANALYSIS!$D$34),TRANSPOSE('10STOCKS'!B32:K32))</f>
        <v>-3.8904011071725274E-2</v>
      </c>
    </row>
    <row r="34" spans="1:2" x14ac:dyDescent="0.35">
      <c r="A34" s="32" t="str">
        <v>04/10/2023</v>
      </c>
      <c r="B34" s="32" cm="1">
        <f t="array" ref="B34">MMULT(_xlfn.ANCHORARRAY(ANALYSIS!$D$34),TRANSPOSE('10STOCKS'!B33:K33))</f>
        <v>2.5224119595240443E-2</v>
      </c>
    </row>
    <row r="35" spans="1:2" x14ac:dyDescent="0.35">
      <c r="A35" s="32" t="str">
        <v>04/11/2023</v>
      </c>
      <c r="B35" s="32" cm="1">
        <f t="array" ref="B35">MMULT(_xlfn.ANCHORARRAY(ANALYSIS!$D$34),TRANSPOSE('10STOCKS'!B34:K34))</f>
        <v>1.1052491182102294E-3</v>
      </c>
    </row>
    <row r="36" spans="1:2" x14ac:dyDescent="0.35">
      <c r="A36" s="32" t="str">
        <v>04/12/2023</v>
      </c>
      <c r="B36" s="32" cm="1">
        <f t="array" ref="B36">MMULT(_xlfn.ANCHORARRAY(ANALYSIS!$D$34),TRANSPOSE('10STOCKS'!B35:K35))</f>
        <v>-8.2376979851350868E-3</v>
      </c>
    </row>
    <row r="37" spans="1:2" x14ac:dyDescent="0.35">
      <c r="A37" s="32" t="str">
        <v>04/13/2023</v>
      </c>
      <c r="B37" s="32" cm="1">
        <f t="array" ref="B37">MMULT(_xlfn.ANCHORARRAY(ANALYSIS!$D$34),TRANSPOSE('10STOCKS'!B36:K36))</f>
        <v>7.0199808757352294E-3</v>
      </c>
    </row>
    <row r="38" spans="1:2" x14ac:dyDescent="0.35">
      <c r="A38" s="32" t="str">
        <v>04/17/2023</v>
      </c>
      <c r="B38" s="32" cm="1">
        <f t="array" ref="B38">MMULT(_xlfn.ANCHORARRAY(ANALYSIS!$D$34),TRANSPOSE('10STOCKS'!B37:K37))</f>
        <v>-2.4838186821708212E-3</v>
      </c>
    </row>
    <row r="39" spans="1:2" x14ac:dyDescent="0.35">
      <c r="A39" s="32" t="str">
        <v>04/18/2023</v>
      </c>
      <c r="B39" s="32" cm="1">
        <f t="array" ref="B39">MMULT(_xlfn.ANCHORARRAY(ANALYSIS!$D$34),TRANSPOSE('10STOCKS'!B38:K38))</f>
        <v>-3.8398378451328708E-4</v>
      </c>
    </row>
    <row r="40" spans="1:2" x14ac:dyDescent="0.35">
      <c r="A40" s="32" t="str">
        <v>04/19/2023</v>
      </c>
      <c r="B40" s="32" cm="1">
        <f t="array" ref="B40">MMULT(_xlfn.ANCHORARRAY(ANALYSIS!$D$34),TRANSPOSE('10STOCKS'!B39:K39))</f>
        <v>1.0355127558215604E-2</v>
      </c>
    </row>
    <row r="41" spans="1:2" x14ac:dyDescent="0.35">
      <c r="A41" s="32" t="str">
        <v>04/20/2023</v>
      </c>
      <c r="B41" s="32" cm="1">
        <f t="array" ref="B41">MMULT(_xlfn.ANCHORARRAY(ANALYSIS!$D$34),TRANSPOSE('10STOCKS'!B40:K40))</f>
        <v>1.9142862495776208E-2</v>
      </c>
    </row>
    <row r="42" spans="1:2" x14ac:dyDescent="0.35">
      <c r="A42" s="32" t="str">
        <v>04/21/2023</v>
      </c>
      <c r="B42" s="32" cm="1">
        <f t="array" ref="B42">MMULT(_xlfn.ANCHORARRAY(ANALYSIS!$D$34),TRANSPOSE('10STOCKS'!B41:K41))</f>
        <v>2.96971847731166E-2</v>
      </c>
    </row>
    <row r="43" spans="1:2" x14ac:dyDescent="0.35">
      <c r="A43" s="32" t="str">
        <v>04/24/2023</v>
      </c>
      <c r="B43" s="32" cm="1">
        <f t="array" ref="B43">MMULT(_xlfn.ANCHORARRAY(ANALYSIS!$D$34),TRANSPOSE('10STOCKS'!B42:K42))</f>
        <v>1.6654955535199977E-2</v>
      </c>
    </row>
    <row r="44" spans="1:2" x14ac:dyDescent="0.35">
      <c r="A44" s="32" t="str">
        <v>04/25/2023</v>
      </c>
      <c r="B44" s="32" cm="1">
        <f t="array" ref="B44">MMULT(_xlfn.ANCHORARRAY(ANALYSIS!$D$34),TRANSPOSE('10STOCKS'!B43:K43))</f>
        <v>3.1031503067581113E-2</v>
      </c>
    </row>
    <row r="45" spans="1:2" x14ac:dyDescent="0.35">
      <c r="A45" s="32" t="str">
        <v>04/26/2023</v>
      </c>
      <c r="B45" s="32" cm="1">
        <f t="array" ref="B45">MMULT(_xlfn.ANCHORARRAY(ANALYSIS!$D$34),TRANSPOSE('10STOCKS'!B44:K44))</f>
        <v>2.5614368443078718E-2</v>
      </c>
    </row>
    <row r="46" spans="1:2" x14ac:dyDescent="0.35">
      <c r="A46" s="32" t="str">
        <v>04/27/2023</v>
      </c>
      <c r="B46" s="32" cm="1">
        <f t="array" ref="B46">MMULT(_xlfn.ANCHORARRAY(ANALYSIS!$D$34),TRANSPOSE('10STOCKS'!B45:K45))</f>
        <v>1.8882894900976607E-2</v>
      </c>
    </row>
    <row r="47" spans="1:2" x14ac:dyDescent="0.35">
      <c r="A47" s="32" t="str">
        <v>04/28/2023</v>
      </c>
      <c r="B47" s="32" cm="1">
        <f t="array" ref="B47">MMULT(_xlfn.ANCHORARRAY(ANALYSIS!$D$34),TRANSPOSE('10STOCKS'!B46:K46))</f>
        <v>7.1451440913549727E-2</v>
      </c>
    </row>
    <row r="48" spans="1:2" x14ac:dyDescent="0.35">
      <c r="A48" s="32" t="str">
        <v>05/02/2023</v>
      </c>
      <c r="B48" s="32" cm="1">
        <f t="array" ref="B48">MMULT(_xlfn.ANCHORARRAY(ANALYSIS!$D$34),TRANSPOSE('10STOCKS'!B47:K47))</f>
        <v>-7.7074853738767356E-4</v>
      </c>
    </row>
    <row r="49" spans="1:2" x14ac:dyDescent="0.35">
      <c r="A49" s="32" t="str">
        <v>05/03/2023</v>
      </c>
      <c r="B49" s="32" cm="1">
        <f t="array" ref="B49">MMULT(_xlfn.ANCHORARRAY(ANALYSIS!$D$34),TRANSPOSE('10STOCKS'!B48:K48))</f>
        <v>-1.1594785765229515E-2</v>
      </c>
    </row>
    <row r="50" spans="1:2" x14ac:dyDescent="0.35">
      <c r="A50" s="32" t="str">
        <v>05/04/2023</v>
      </c>
      <c r="B50" s="32" cm="1">
        <f t="array" ref="B50">MMULT(_xlfn.ANCHORARRAY(ANALYSIS!$D$34),TRANSPOSE('10STOCKS'!B49:K49))</f>
        <v>4.6914788352006555E-2</v>
      </c>
    </row>
    <row r="51" spans="1:2" x14ac:dyDescent="0.35">
      <c r="A51" s="32" t="str">
        <v>05/05/2023</v>
      </c>
      <c r="B51" s="32" cm="1">
        <f t="array" ref="B51">MMULT(_xlfn.ANCHORARRAY(ANALYSIS!$D$34),TRANSPOSE('10STOCKS'!B50:K50))</f>
        <v>1.2371132709311458E-2</v>
      </c>
    </row>
    <row r="52" spans="1:2" x14ac:dyDescent="0.35">
      <c r="A52" s="32" t="str">
        <v>05/08/2023</v>
      </c>
      <c r="B52" s="32" cm="1">
        <f t="array" ref="B52">MMULT(_xlfn.ANCHORARRAY(ANALYSIS!$D$34),TRANSPOSE('10STOCKS'!B51:K51))</f>
        <v>3.6290911551621913E-3</v>
      </c>
    </row>
    <row r="53" spans="1:2" x14ac:dyDescent="0.35">
      <c r="A53" s="32" t="str">
        <v>05/09/2023</v>
      </c>
      <c r="B53" s="32" cm="1">
        <f t="array" ref="B53">MMULT(_xlfn.ANCHORARRAY(ANALYSIS!$D$34),TRANSPOSE('10STOCKS'!B52:K52))</f>
        <v>-4.0517022349114827E-2</v>
      </c>
    </row>
    <row r="54" spans="1:2" x14ac:dyDescent="0.35">
      <c r="A54" s="32" t="str">
        <v>05/10/2023</v>
      </c>
      <c r="B54" s="32" cm="1">
        <f t="array" ref="B54">MMULT(_xlfn.ANCHORARRAY(ANALYSIS!$D$34),TRANSPOSE('10STOCKS'!B53:K53))</f>
        <v>2.442451822870667E-3</v>
      </c>
    </row>
    <row r="55" spans="1:2" x14ac:dyDescent="0.35">
      <c r="A55" s="32" t="str">
        <v>05/11/2023</v>
      </c>
      <c r="B55" s="32" cm="1">
        <f t="array" ref="B55">MMULT(_xlfn.ANCHORARRAY(ANALYSIS!$D$34),TRANSPOSE('10STOCKS'!B54:K54))</f>
        <v>2.9692076631541213E-2</v>
      </c>
    </row>
    <row r="56" spans="1:2" x14ac:dyDescent="0.35">
      <c r="A56" s="32" t="str">
        <v>05/12/2023</v>
      </c>
      <c r="B56" s="32" cm="1">
        <f t="array" ref="B56">MMULT(_xlfn.ANCHORARRAY(ANALYSIS!$D$34),TRANSPOSE('10STOCKS'!B55:K55))</f>
        <v>2.973670298094071E-3</v>
      </c>
    </row>
    <row r="57" spans="1:2" x14ac:dyDescent="0.35">
      <c r="A57" s="32" t="str">
        <v>05/15/2023</v>
      </c>
      <c r="B57" s="32" cm="1">
        <f t="array" ref="B57">MMULT(_xlfn.ANCHORARRAY(ANALYSIS!$D$34),TRANSPOSE('10STOCKS'!B56:K56))</f>
        <v>-4.2419948803014565E-3</v>
      </c>
    </row>
    <row r="58" spans="1:2" x14ac:dyDescent="0.35">
      <c r="A58" s="32" t="str">
        <v>05/16/2023</v>
      </c>
      <c r="B58" s="32" cm="1">
        <f t="array" ref="B58">MMULT(_xlfn.ANCHORARRAY(ANALYSIS!$D$34),TRANSPOSE('10STOCKS'!B57:K57))</f>
        <v>1.7078652286352941E-4</v>
      </c>
    </row>
    <row r="59" spans="1:2" x14ac:dyDescent="0.35">
      <c r="A59" s="32" t="str">
        <v>05/17/2023</v>
      </c>
      <c r="B59" s="32" cm="1">
        <f t="array" ref="B59">MMULT(_xlfn.ANCHORARRAY(ANALYSIS!$D$34),TRANSPOSE('10STOCKS'!B58:K58))</f>
        <v>-1.871556210562781E-2</v>
      </c>
    </row>
    <row r="60" spans="1:2" x14ac:dyDescent="0.35">
      <c r="A60" s="32" t="str">
        <v>05/18/2023</v>
      </c>
      <c r="B60" s="32" cm="1">
        <f t="array" ref="B60">MMULT(_xlfn.ANCHORARRAY(ANALYSIS!$D$34),TRANSPOSE('10STOCKS'!B59:K59))</f>
        <v>-7.0688409535432624E-3</v>
      </c>
    </row>
    <row r="61" spans="1:2" x14ac:dyDescent="0.35">
      <c r="A61" s="32" t="str">
        <v>05/19/2023</v>
      </c>
      <c r="B61" s="32" cm="1">
        <f t="array" ref="B61">MMULT(_xlfn.ANCHORARRAY(ANALYSIS!$D$34),TRANSPOSE('10STOCKS'!B60:K60))</f>
        <v>4.0348134885532044E-2</v>
      </c>
    </row>
    <row r="62" spans="1:2" x14ac:dyDescent="0.35">
      <c r="A62" s="32" t="str">
        <v>05/22/2023</v>
      </c>
      <c r="B62" s="32" cm="1">
        <f t="array" ref="B62">MMULT(_xlfn.ANCHORARRAY(ANALYSIS!$D$34),TRANSPOSE('10STOCKS'!B61:K61))</f>
        <v>3.0975026132076082E-3</v>
      </c>
    </row>
    <row r="63" spans="1:2" x14ac:dyDescent="0.35">
      <c r="A63" s="32" t="str">
        <v>05/23/2023</v>
      </c>
      <c r="B63" s="32" cm="1">
        <f t="array" ref="B63">MMULT(_xlfn.ANCHORARRAY(ANALYSIS!$D$34),TRANSPOSE('10STOCKS'!B62:K62))</f>
        <v>1.5587614161454247E-2</v>
      </c>
    </row>
    <row r="64" spans="1:2" x14ac:dyDescent="0.35">
      <c r="A64" s="32" t="str">
        <v>05/24/2023</v>
      </c>
      <c r="B64" s="32" cm="1">
        <f t="array" ref="B64">MMULT(_xlfn.ANCHORARRAY(ANALYSIS!$D$34),TRANSPOSE('10STOCKS'!B63:K63))</f>
        <v>6.8527049497512449E-3</v>
      </c>
    </row>
    <row r="65" spans="1:2" x14ac:dyDescent="0.35">
      <c r="A65" s="32" t="str">
        <v>05/25/2023</v>
      </c>
      <c r="B65" s="32" cm="1">
        <f t="array" ref="B65">MMULT(_xlfn.ANCHORARRAY(ANALYSIS!$D$34),TRANSPOSE('10STOCKS'!B64:K64))</f>
        <v>2.4928894686213347E-2</v>
      </c>
    </row>
    <row r="66" spans="1:2" x14ac:dyDescent="0.35">
      <c r="A66" s="32" t="str">
        <v>05/26/2023</v>
      </c>
      <c r="B66" s="32" cm="1">
        <f t="array" ref="B66">MMULT(_xlfn.ANCHORARRAY(ANALYSIS!$D$34),TRANSPOSE('10STOCKS'!B65:K65))</f>
        <v>2.2888899271769469E-3</v>
      </c>
    </row>
    <row r="67" spans="1:2" x14ac:dyDescent="0.35">
      <c r="A67" s="32" t="str">
        <v>05/29/2023</v>
      </c>
      <c r="B67" s="32" cm="1">
        <f t="array" ref="B67">MMULT(_xlfn.ANCHORARRAY(ANALYSIS!$D$34),TRANSPOSE('10STOCKS'!B66:K66))</f>
        <v>5.1877439490043912E-4</v>
      </c>
    </row>
    <row r="68" spans="1:2" x14ac:dyDescent="0.35">
      <c r="A68" s="32" t="str">
        <v>05/30/2023</v>
      </c>
      <c r="B68" s="32" cm="1">
        <f t="array" ref="B68">MMULT(_xlfn.ANCHORARRAY(ANALYSIS!$D$34),TRANSPOSE('10STOCKS'!B67:K67))</f>
        <v>-2.0872545756832749E-2</v>
      </c>
    </row>
    <row r="69" spans="1:2" x14ac:dyDescent="0.35">
      <c r="A69" s="32" t="str">
        <v>05/31/2023</v>
      </c>
      <c r="B69" s="32" cm="1">
        <f t="array" ref="B69">MMULT(_xlfn.ANCHORARRAY(ANALYSIS!$D$34),TRANSPOSE('10STOCKS'!B68:K68))</f>
        <v>1.5530909542768959E-2</v>
      </c>
    </row>
    <row r="70" spans="1:2" x14ac:dyDescent="0.35">
      <c r="A70" s="32" t="str">
        <v>06/01/2023</v>
      </c>
      <c r="B70" s="32" cm="1">
        <f t="array" ref="B70">MMULT(_xlfn.ANCHORARRAY(ANALYSIS!$D$34),TRANSPOSE('10STOCKS'!B69:K69))</f>
        <v>-3.0204786919053113E-3</v>
      </c>
    </row>
    <row r="71" spans="1:2" x14ac:dyDescent="0.35">
      <c r="A71" s="32" t="str">
        <v>06/02/2023</v>
      </c>
      <c r="B71" s="32" cm="1">
        <f t="array" ref="B71">MMULT(_xlfn.ANCHORARRAY(ANALYSIS!$D$34),TRANSPOSE('10STOCKS'!B70:K70))</f>
        <v>3.8280612459552221E-2</v>
      </c>
    </row>
    <row r="72" spans="1:2" x14ac:dyDescent="0.35">
      <c r="A72" s="32" t="str">
        <v>06/05/2023</v>
      </c>
      <c r="B72" s="32" cm="1">
        <f t="array" ref="B72">MMULT(_xlfn.ANCHORARRAY(ANALYSIS!$D$34),TRANSPOSE('10STOCKS'!B71:K71))</f>
        <v>9.3636216243576098E-3</v>
      </c>
    </row>
    <row r="73" spans="1:2" x14ac:dyDescent="0.35">
      <c r="A73" s="32" t="str">
        <v>06/06/2023</v>
      </c>
      <c r="B73" s="32" cm="1">
        <f t="array" ref="B73">MMULT(_xlfn.ANCHORARRAY(ANALYSIS!$D$34),TRANSPOSE('10STOCKS'!B72:K72))</f>
        <v>1.5522283067772581E-2</v>
      </c>
    </row>
    <row r="74" spans="1:2" x14ac:dyDescent="0.35">
      <c r="A74" s="32" t="str">
        <v>06/07/2023</v>
      </c>
      <c r="B74" s="32" cm="1">
        <f t="array" ref="B74">MMULT(_xlfn.ANCHORARRAY(ANALYSIS!$D$34),TRANSPOSE('10STOCKS'!B73:K73))</f>
        <v>3.7926059373537699E-2</v>
      </c>
    </row>
    <row r="75" spans="1:2" x14ac:dyDescent="0.35">
      <c r="A75" s="32" t="str">
        <v>06/08/2023</v>
      </c>
      <c r="B75" s="32" cm="1">
        <f t="array" ref="B75">MMULT(_xlfn.ANCHORARRAY(ANALYSIS!$D$34),TRANSPOSE('10STOCKS'!B74:K74))</f>
        <v>1.267401774156067E-2</v>
      </c>
    </row>
    <row r="76" spans="1:2" x14ac:dyDescent="0.35">
      <c r="A76" s="32" t="str">
        <v>06/09/2023</v>
      </c>
      <c r="B76" s="32" cm="1">
        <f t="array" ref="B76">MMULT(_xlfn.ANCHORARRAY(ANALYSIS!$D$34),TRANSPOSE('10STOCKS'!B75:K75))</f>
        <v>3.9687752231744484E-3</v>
      </c>
    </row>
    <row r="77" spans="1:2" x14ac:dyDescent="0.35">
      <c r="A77" s="32" t="str">
        <v>06/12/2023</v>
      </c>
      <c r="B77" s="32" cm="1">
        <f t="array" ref="B77">MMULT(_xlfn.ANCHORARRAY(ANALYSIS!$D$34),TRANSPOSE('10STOCKS'!B76:K76))</f>
        <v>-4.4473067143402075E-3</v>
      </c>
    </row>
    <row r="78" spans="1:2" x14ac:dyDescent="0.35">
      <c r="A78" s="32" t="str">
        <v>06/13/2023</v>
      </c>
      <c r="B78" s="32" cm="1">
        <f t="array" ref="B78">MMULT(_xlfn.ANCHORARRAY(ANALYSIS!$D$34),TRANSPOSE('10STOCKS'!B77:K77))</f>
        <v>-2.6947371592495072E-2</v>
      </c>
    </row>
    <row r="79" spans="1:2" x14ac:dyDescent="0.35">
      <c r="A79" s="32" t="str">
        <v>06/14/2023</v>
      </c>
      <c r="B79" s="32" cm="1">
        <f t="array" ref="B79">MMULT(_xlfn.ANCHORARRAY(ANALYSIS!$D$34),TRANSPOSE('10STOCKS'!B78:K78))</f>
        <v>-5.4683473260402057E-2</v>
      </c>
    </row>
    <row r="80" spans="1:2" x14ac:dyDescent="0.35">
      <c r="A80" s="32" t="str">
        <v>06/15/2023</v>
      </c>
      <c r="B80" s="32" cm="1">
        <f t="array" ref="B80">MMULT(_xlfn.ANCHORARRAY(ANALYSIS!$D$34),TRANSPOSE('10STOCKS'!B79:K79))</f>
        <v>6.8694604568961919E-3</v>
      </c>
    </row>
    <row r="81" spans="1:2" x14ac:dyDescent="0.35">
      <c r="A81" s="32" t="str">
        <v>06/16/2023</v>
      </c>
      <c r="B81" s="32" cm="1">
        <f t="array" ref="B81">MMULT(_xlfn.ANCHORARRAY(ANALYSIS!$D$34),TRANSPOSE('10STOCKS'!B80:K80))</f>
        <v>-9.2372394987132057E-3</v>
      </c>
    </row>
    <row r="82" spans="1:2" x14ac:dyDescent="0.35">
      <c r="A82" s="32" t="str">
        <v>06/19/2023</v>
      </c>
      <c r="B82" s="32" cm="1">
        <f t="array" ref="B82">MMULT(_xlfn.ANCHORARRAY(ANALYSIS!$D$34),TRANSPOSE('10STOCKS'!B81:K81))</f>
        <v>2.1052743075119337E-3</v>
      </c>
    </row>
    <row r="83" spans="1:2" x14ac:dyDescent="0.35">
      <c r="A83" s="32" t="str">
        <v>06/20/2023</v>
      </c>
      <c r="B83" s="32" cm="1">
        <f t="array" ref="B83">MMULT(_xlfn.ANCHORARRAY(ANALYSIS!$D$34),TRANSPOSE('10STOCKS'!B82:K82))</f>
        <v>-9.7579486528688014E-3</v>
      </c>
    </row>
    <row r="84" spans="1:2" x14ac:dyDescent="0.35">
      <c r="A84" s="32" t="str">
        <v>06/21/2023</v>
      </c>
      <c r="B84" s="32" cm="1">
        <f t="array" ref="B84">MMULT(_xlfn.ANCHORARRAY(ANALYSIS!$D$34),TRANSPOSE('10STOCKS'!B83:K83))</f>
        <v>6.3843176227592743E-3</v>
      </c>
    </row>
    <row r="85" spans="1:2" x14ac:dyDescent="0.35">
      <c r="A85" s="32" t="str">
        <v>06/22/2023</v>
      </c>
      <c r="B85" s="32" cm="1">
        <f t="array" ref="B85">MMULT(_xlfn.ANCHORARRAY(ANALYSIS!$D$34),TRANSPOSE('10STOCKS'!B84:K84))</f>
        <v>-1.0905256556162955E-2</v>
      </c>
    </row>
    <row r="86" spans="1:2" x14ac:dyDescent="0.35">
      <c r="A86" s="32" t="str">
        <v>06/23/2023</v>
      </c>
      <c r="B86" s="32" cm="1">
        <f t="array" ref="B86">MMULT(_xlfn.ANCHORARRAY(ANALYSIS!$D$34),TRANSPOSE('10STOCKS'!B85:K85))</f>
        <v>-1.837042289838588E-2</v>
      </c>
    </row>
    <row r="87" spans="1:2" x14ac:dyDescent="0.35">
      <c r="A87" s="32" t="str">
        <v>06/26/2023</v>
      </c>
      <c r="B87" s="32" cm="1">
        <f t="array" ref="B87">MMULT(_xlfn.ANCHORARRAY(ANALYSIS!$D$34),TRANSPOSE('10STOCKS'!B86:K86))</f>
        <v>2.5197532006657752E-2</v>
      </c>
    </row>
    <row r="88" spans="1:2" x14ac:dyDescent="0.35">
      <c r="A88" s="32" t="str">
        <v>06/27/2023</v>
      </c>
      <c r="B88" s="32" cm="1">
        <f t="array" ref="B88">MMULT(_xlfn.ANCHORARRAY(ANALYSIS!$D$34),TRANSPOSE('10STOCKS'!B87:K87))</f>
        <v>7.3847783981871463E-3</v>
      </c>
    </row>
    <row r="89" spans="1:2" x14ac:dyDescent="0.35">
      <c r="A89" s="32" t="str">
        <v>06/28/2023</v>
      </c>
      <c r="B89" s="32" cm="1">
        <f t="array" ref="B89">MMULT(_xlfn.ANCHORARRAY(ANALYSIS!$D$34),TRANSPOSE('10STOCKS'!B88:K88))</f>
        <v>-1.8020068706252564E-2</v>
      </c>
    </row>
    <row r="90" spans="1:2" x14ac:dyDescent="0.35">
      <c r="A90" s="32" t="str">
        <v>06/30/2023</v>
      </c>
      <c r="B90" s="32" cm="1">
        <f t="array" ref="B90">MMULT(_xlfn.ANCHORARRAY(ANALYSIS!$D$34),TRANSPOSE('10STOCKS'!B89:K89))</f>
        <v>-1.4848746276189881E-2</v>
      </c>
    </row>
    <row r="91" spans="1:2" x14ac:dyDescent="0.35">
      <c r="A91" s="32" t="str">
        <v>07/03/2023</v>
      </c>
      <c r="B91" s="32" cm="1">
        <f t="array" ref="B91">MMULT(_xlfn.ANCHORARRAY(ANALYSIS!$D$34),TRANSPOSE('10STOCKS'!B90:K90))</f>
        <v>1.0536534875826243E-2</v>
      </c>
    </row>
    <row r="92" spans="1:2" x14ac:dyDescent="0.35">
      <c r="A92" s="32" t="str">
        <v>07/04/2023</v>
      </c>
      <c r="B92" s="32" cm="1">
        <f t="array" ref="B92">MMULT(_xlfn.ANCHORARRAY(ANALYSIS!$D$34),TRANSPOSE('10STOCKS'!B91:K91))</f>
        <v>-9.7737331874353465E-3</v>
      </c>
    </row>
    <row r="93" spans="1:2" x14ac:dyDescent="0.35">
      <c r="A93" s="32" t="str">
        <v>07/05/2023</v>
      </c>
      <c r="B93" s="32" cm="1">
        <f t="array" ref="B93">MMULT(_xlfn.ANCHORARRAY(ANALYSIS!$D$34),TRANSPOSE('10STOCKS'!B92:K92))</f>
        <v>-1.2073493783413592E-2</v>
      </c>
    </row>
    <row r="94" spans="1:2" x14ac:dyDescent="0.35">
      <c r="A94" s="32" t="str">
        <v>07/06/2023</v>
      </c>
      <c r="B94" s="32" cm="1">
        <f t="array" ref="B94">MMULT(_xlfn.ANCHORARRAY(ANALYSIS!$D$34),TRANSPOSE('10STOCKS'!B93:K93))</f>
        <v>1.1669587885065804E-4</v>
      </c>
    </row>
    <row r="95" spans="1:2" x14ac:dyDescent="0.35">
      <c r="A95" s="32" t="str">
        <v>07/07/2023</v>
      </c>
      <c r="B95" s="32" cm="1">
        <f t="array" ref="B95">MMULT(_xlfn.ANCHORARRAY(ANALYSIS!$D$34),TRANSPOSE('10STOCKS'!B94:K94))</f>
        <v>-2.4386789129148632E-2</v>
      </c>
    </row>
    <row r="96" spans="1:2" x14ac:dyDescent="0.35">
      <c r="A96" s="32" t="str">
        <v>07/10/2023</v>
      </c>
      <c r="B96" s="32" cm="1">
        <f t="array" ref="B96">MMULT(_xlfn.ANCHORARRAY(ANALYSIS!$D$34),TRANSPOSE('10STOCKS'!B95:K95))</f>
        <v>1.3689500963721403E-2</v>
      </c>
    </row>
    <row r="97" spans="1:2" x14ac:dyDescent="0.35">
      <c r="A97" s="32" t="str">
        <v>07/11/2023</v>
      </c>
      <c r="B97" s="32" cm="1">
        <f t="array" ref="B97">MMULT(_xlfn.ANCHORARRAY(ANALYSIS!$D$34),TRANSPOSE('10STOCKS'!B96:K96))</f>
        <v>6.9979992675287973E-3</v>
      </c>
    </row>
    <row r="98" spans="1:2" x14ac:dyDescent="0.35">
      <c r="A98" s="32" t="str">
        <v>07/12/2023</v>
      </c>
      <c r="B98" s="32" cm="1">
        <f t="array" ref="B98">MMULT(_xlfn.ANCHORARRAY(ANALYSIS!$D$34),TRANSPOSE('10STOCKS'!B97:K97))</f>
        <v>9.902850232069195E-3</v>
      </c>
    </row>
    <row r="99" spans="1:2" x14ac:dyDescent="0.35">
      <c r="A99" s="32" t="str">
        <v>07/13/2023</v>
      </c>
      <c r="B99" s="32" cm="1">
        <f t="array" ref="B99">MMULT(_xlfn.ANCHORARRAY(ANALYSIS!$D$34),TRANSPOSE('10STOCKS'!B98:K98))</f>
        <v>3.4348035605610339E-2</v>
      </c>
    </row>
    <row r="100" spans="1:2" x14ac:dyDescent="0.35">
      <c r="A100" s="32" t="str">
        <v>07/14/2023</v>
      </c>
      <c r="B100" s="32" cm="1">
        <f t="array" ref="B100">MMULT(_xlfn.ANCHORARRAY(ANALYSIS!$D$34),TRANSPOSE('10STOCKS'!B99:K99))</f>
        <v>8.9181121818613148E-3</v>
      </c>
    </row>
    <row r="101" spans="1:2" x14ac:dyDescent="0.35">
      <c r="A101" s="32" t="str">
        <v>07/17/2023</v>
      </c>
      <c r="B101" s="32" cm="1">
        <f t="array" ref="B101">MMULT(_xlfn.ANCHORARRAY(ANALYSIS!$D$34),TRANSPOSE('10STOCKS'!B100:K100))</f>
        <v>-1.3004613885906607E-3</v>
      </c>
    </row>
    <row r="102" spans="1:2" x14ac:dyDescent="0.35">
      <c r="A102" s="32" t="str">
        <v>07/18/2023</v>
      </c>
      <c r="B102" s="32" cm="1">
        <f t="array" ref="B102">MMULT(_xlfn.ANCHORARRAY(ANALYSIS!$D$34),TRANSPOSE('10STOCKS'!B101:K101))</f>
        <v>-1.3319056436765632E-2</v>
      </c>
    </row>
    <row r="103" spans="1:2" x14ac:dyDescent="0.35">
      <c r="A103" s="32" t="str">
        <v>07/19/2023</v>
      </c>
      <c r="B103" s="32" cm="1">
        <f t="array" ref="B103">MMULT(_xlfn.ANCHORARRAY(ANALYSIS!$D$34),TRANSPOSE('10STOCKS'!B102:K102))</f>
        <v>-1.0561933169504279E-2</v>
      </c>
    </row>
    <row r="104" spans="1:2" x14ac:dyDescent="0.35">
      <c r="A104" s="32" t="str">
        <v>07/20/2023</v>
      </c>
      <c r="B104" s="32" cm="1">
        <f t="array" ref="B104">MMULT(_xlfn.ANCHORARRAY(ANALYSIS!$D$34),TRANSPOSE('10STOCKS'!B103:K103))</f>
        <v>-3.1279582372418027E-5</v>
      </c>
    </row>
    <row r="105" spans="1:2" x14ac:dyDescent="0.35">
      <c r="A105" s="32" t="str">
        <v>07/21/2023</v>
      </c>
      <c r="B105" s="32" cm="1">
        <f t="array" ref="B105">MMULT(_xlfn.ANCHORARRAY(ANALYSIS!$D$34),TRANSPOSE('10STOCKS'!B104:K104))</f>
        <v>5.1533883604139005E-2</v>
      </c>
    </row>
    <row r="106" spans="1:2" x14ac:dyDescent="0.35">
      <c r="A106" s="32" t="str">
        <v>07/24/2023</v>
      </c>
      <c r="B106" s="32" cm="1">
        <f t="array" ref="B106">MMULT(_xlfn.ANCHORARRAY(ANALYSIS!$D$34),TRANSPOSE('10STOCKS'!B105:K105))</f>
        <v>2.1556138154585288E-2</v>
      </c>
    </row>
    <row r="107" spans="1:2" x14ac:dyDescent="0.35">
      <c r="A107" s="32" t="str">
        <v>07/25/2023</v>
      </c>
      <c r="B107" s="32" cm="1">
        <f t="array" ref="B107">MMULT(_xlfn.ANCHORARRAY(ANALYSIS!$D$34),TRANSPOSE('10STOCKS'!B106:K106))</f>
        <v>5.5087114828709496E-2</v>
      </c>
    </row>
    <row r="108" spans="1:2" x14ac:dyDescent="0.35">
      <c r="A108" s="32" t="str">
        <v>07/26/2023</v>
      </c>
      <c r="B108" s="32" cm="1">
        <f t="array" ref="B108">MMULT(_xlfn.ANCHORARRAY(ANALYSIS!$D$34),TRANSPOSE('10STOCKS'!B107:K107))</f>
        <v>7.4529250585094776E-4</v>
      </c>
    </row>
    <row r="109" spans="1:2" x14ac:dyDescent="0.35">
      <c r="A109" s="32" t="str">
        <v>07/27/2023</v>
      </c>
      <c r="B109" s="32" cm="1">
        <f t="array" ref="B109">MMULT(_xlfn.ANCHORARRAY(ANALYSIS!$D$34),TRANSPOSE('10STOCKS'!B108:K108))</f>
        <v>4.7637830580662078E-3</v>
      </c>
    </row>
    <row r="110" spans="1:2" x14ac:dyDescent="0.35">
      <c r="A110" s="32" t="str">
        <v>07/28/2023</v>
      </c>
      <c r="B110" s="32" cm="1">
        <f t="array" ref="B110">MMULT(_xlfn.ANCHORARRAY(ANALYSIS!$D$34),TRANSPOSE('10STOCKS'!B109:K109))</f>
        <v>2.4873953464834984E-2</v>
      </c>
    </row>
    <row r="111" spans="1:2" x14ac:dyDescent="0.35">
      <c r="A111" s="32" t="str">
        <v>07/31/2023</v>
      </c>
      <c r="B111" s="32" cm="1">
        <f t="array" ref="B111">MMULT(_xlfn.ANCHORARRAY(ANALYSIS!$D$34),TRANSPOSE('10STOCKS'!B110:K110))</f>
        <v>2.3114988770724133E-3</v>
      </c>
    </row>
    <row r="112" spans="1:2" x14ac:dyDescent="0.35">
      <c r="A112" s="32" t="str">
        <v>08/01/2023</v>
      </c>
      <c r="B112" s="32" cm="1">
        <f t="array" ref="B112">MMULT(_xlfn.ANCHORARRAY(ANALYSIS!$D$34),TRANSPOSE('10STOCKS'!B111:K111))</f>
        <v>2.1463184168847411E-3</v>
      </c>
    </row>
    <row r="113" spans="1:2" x14ac:dyDescent="0.35">
      <c r="A113" s="32" t="str">
        <v>08/02/2023</v>
      </c>
      <c r="B113" s="32" cm="1">
        <f t="array" ref="B113">MMULT(_xlfn.ANCHORARRAY(ANALYSIS!$D$34),TRANSPOSE('10STOCKS'!B112:K112))</f>
        <v>-1.2870160253712567E-2</v>
      </c>
    </row>
    <row r="114" spans="1:2" x14ac:dyDescent="0.35">
      <c r="A114" s="32" t="str">
        <v>08/03/2023</v>
      </c>
      <c r="B114" s="32" cm="1">
        <f t="array" ref="B114">MMULT(_xlfn.ANCHORARRAY(ANALYSIS!$D$34),TRANSPOSE('10STOCKS'!B113:K113))</f>
        <v>1.2062762324160701E-2</v>
      </c>
    </row>
    <row r="115" spans="1:2" x14ac:dyDescent="0.35">
      <c r="A115" s="32" t="str">
        <v>08/04/2023</v>
      </c>
      <c r="B115" s="32" cm="1">
        <f t="array" ref="B115">MMULT(_xlfn.ANCHORARRAY(ANALYSIS!$D$34),TRANSPOSE('10STOCKS'!B114:K114))</f>
        <v>5.7901517673632642E-2</v>
      </c>
    </row>
    <row r="116" spans="1:2" x14ac:dyDescent="0.35">
      <c r="A116" s="32" t="str">
        <v>08/07/2023</v>
      </c>
      <c r="B116" s="32" cm="1">
        <f t="array" ref="B116">MMULT(_xlfn.ANCHORARRAY(ANALYSIS!$D$34),TRANSPOSE('10STOCKS'!B115:K115))</f>
        <v>1.8852745574017112E-2</v>
      </c>
    </row>
    <row r="117" spans="1:2" x14ac:dyDescent="0.35">
      <c r="A117" s="32" t="str">
        <v>08/08/2023</v>
      </c>
      <c r="B117" s="32" cm="1">
        <f t="array" ref="B117">MMULT(_xlfn.ANCHORARRAY(ANALYSIS!$D$34),TRANSPOSE('10STOCKS'!B116:K116))</f>
        <v>-8.1872757047402982E-3</v>
      </c>
    </row>
    <row r="118" spans="1:2" x14ac:dyDescent="0.35">
      <c r="A118" s="32" t="str">
        <v>08/09/2023</v>
      </c>
      <c r="B118" s="32" cm="1">
        <f t="array" ref="B118">MMULT(_xlfn.ANCHORARRAY(ANALYSIS!$D$34),TRANSPOSE('10STOCKS'!B117:K117))</f>
        <v>-1.3608339450932224E-2</v>
      </c>
    </row>
    <row r="119" spans="1:2" x14ac:dyDescent="0.35">
      <c r="A119" s="32" t="str">
        <v>08/10/2023</v>
      </c>
      <c r="B119" s="32" cm="1">
        <f t="array" ref="B119">MMULT(_xlfn.ANCHORARRAY(ANALYSIS!$D$34),TRANSPOSE('10STOCKS'!B118:K118))</f>
        <v>7.0880134105539526E-3</v>
      </c>
    </row>
    <row r="120" spans="1:2" x14ac:dyDescent="0.35">
      <c r="A120" s="32" t="str">
        <v>08/11/2023</v>
      </c>
      <c r="B120" s="32" cm="1">
        <f t="array" ref="B120">MMULT(_xlfn.ANCHORARRAY(ANALYSIS!$D$34),TRANSPOSE('10STOCKS'!B119:K119))</f>
        <v>1.4698879402212031E-2</v>
      </c>
    </row>
    <row r="121" spans="1:2" x14ac:dyDescent="0.35">
      <c r="A121" s="32" t="str">
        <v>08/14/2023</v>
      </c>
      <c r="B121" s="32" cm="1">
        <f t="array" ref="B121">MMULT(_xlfn.ANCHORARRAY(ANALYSIS!$D$34),TRANSPOSE('10STOCKS'!B120:K120))</f>
        <v>-3.4048829402305255E-3</v>
      </c>
    </row>
    <row r="122" spans="1:2" x14ac:dyDescent="0.35">
      <c r="A122" s="32" t="str">
        <v>08/16/2023</v>
      </c>
      <c r="B122" s="32" cm="1">
        <f t="array" ref="B122">MMULT(_xlfn.ANCHORARRAY(ANALYSIS!$D$34),TRANSPOSE('10STOCKS'!B121:K121))</f>
        <v>-3.6270519833254675E-2</v>
      </c>
    </row>
    <row r="123" spans="1:2" x14ac:dyDescent="0.35">
      <c r="A123" s="32" t="str">
        <v>08/17/2023</v>
      </c>
      <c r="B123" s="32" cm="1">
        <f t="array" ref="B123">MMULT(_xlfn.ANCHORARRAY(ANALYSIS!$D$34),TRANSPOSE('10STOCKS'!B122:K122))</f>
        <v>1.4604009351097312E-2</v>
      </c>
    </row>
    <row r="124" spans="1:2" x14ac:dyDescent="0.35">
      <c r="A124" s="32" t="str">
        <v>08/18/2023</v>
      </c>
      <c r="B124" s="32" cm="1">
        <f t="array" ref="B124">MMULT(_xlfn.ANCHORARRAY(ANALYSIS!$D$34),TRANSPOSE('10STOCKS'!B123:K123))</f>
        <v>2.0723122155242767E-2</v>
      </c>
    </row>
    <row r="125" spans="1:2" x14ac:dyDescent="0.35">
      <c r="A125" s="32" t="str">
        <v>08/21/2023</v>
      </c>
      <c r="B125" s="32" cm="1">
        <f t="array" ref="B125">MMULT(_xlfn.ANCHORARRAY(ANALYSIS!$D$34),TRANSPOSE('10STOCKS'!B124:K124))</f>
        <v>2.0261027855597198E-2</v>
      </c>
    </row>
    <row r="126" spans="1:2" x14ac:dyDescent="0.35">
      <c r="A126" s="32" t="str">
        <v>08/22/2023</v>
      </c>
      <c r="B126" s="32" cm="1">
        <f t="array" ref="B126">MMULT(_xlfn.ANCHORARRAY(ANALYSIS!$D$34),TRANSPOSE('10STOCKS'!B125:K125))</f>
        <v>3.3504502023972815E-2</v>
      </c>
    </row>
    <row r="127" spans="1:2" x14ac:dyDescent="0.35">
      <c r="A127" s="32" t="str">
        <v>08/23/2023</v>
      </c>
      <c r="B127" s="32" cm="1">
        <f t="array" ref="B127">MMULT(_xlfn.ANCHORARRAY(ANALYSIS!$D$34),TRANSPOSE('10STOCKS'!B126:K126))</f>
        <v>-7.66702829526351E-3</v>
      </c>
    </row>
    <row r="128" spans="1:2" x14ac:dyDescent="0.35">
      <c r="A128" s="32" t="str">
        <v>08/24/2023</v>
      </c>
      <c r="B128" s="32" cm="1">
        <f t="array" ref="B128">MMULT(_xlfn.ANCHORARRAY(ANALYSIS!$D$34),TRANSPOSE('10STOCKS'!B127:K127))</f>
        <v>8.2629928422702052E-3</v>
      </c>
    </row>
    <row r="129" spans="1:2" x14ac:dyDescent="0.35">
      <c r="A129" s="32" t="str">
        <v>08/25/2023</v>
      </c>
      <c r="B129" s="32" cm="1">
        <f t="array" ref="B129">MMULT(_xlfn.ANCHORARRAY(ANALYSIS!$D$34),TRANSPOSE('10STOCKS'!B128:K128))</f>
        <v>-7.0262268298661341E-3</v>
      </c>
    </row>
    <row r="130" spans="1:2" x14ac:dyDescent="0.35">
      <c r="A130" s="32" t="str">
        <v>08/28/2023</v>
      </c>
      <c r="B130" s="32" cm="1">
        <f t="array" ref="B130">MMULT(_xlfn.ANCHORARRAY(ANALYSIS!$D$34),TRANSPOSE('10STOCKS'!B129:K129))</f>
        <v>1.1243662503426604E-2</v>
      </c>
    </row>
    <row r="131" spans="1:2" x14ac:dyDescent="0.35">
      <c r="A131" s="32" t="str">
        <v>08/29/2023</v>
      </c>
      <c r="B131" s="32" cm="1">
        <f t="array" ref="B131">MMULT(_xlfn.ANCHORARRAY(ANALYSIS!$D$34),TRANSPOSE('10STOCKS'!B130:K130))</f>
        <v>2.4045734932443406E-2</v>
      </c>
    </row>
    <row r="132" spans="1:2" x14ac:dyDescent="0.35">
      <c r="A132" s="32" t="str">
        <v>08/30/2023</v>
      </c>
      <c r="B132" s="32" cm="1">
        <f t="array" ref="B132">MMULT(_xlfn.ANCHORARRAY(ANALYSIS!$D$34),TRANSPOSE('10STOCKS'!B131:K131))</f>
        <v>2.0853028327926199E-2</v>
      </c>
    </row>
    <row r="133" spans="1:2" x14ac:dyDescent="0.35">
      <c r="A133" s="32" t="str">
        <v>08/31/2023</v>
      </c>
      <c r="B133" s="32" cm="1">
        <f t="array" ref="B133">MMULT(_xlfn.ANCHORARRAY(ANALYSIS!$D$34),TRANSPOSE('10STOCKS'!B132:K132))</f>
        <v>-3.1424292941680206E-2</v>
      </c>
    </row>
    <row r="134" spans="1:2" x14ac:dyDescent="0.35">
      <c r="A134" s="32" t="str">
        <v>09/01/2023</v>
      </c>
      <c r="B134" s="32" cm="1">
        <f t="array" ref="B134">MMULT(_xlfn.ANCHORARRAY(ANALYSIS!$D$34),TRANSPOSE('10STOCKS'!B133:K133))</f>
        <v>1.5312948683700358E-2</v>
      </c>
    </row>
    <row r="135" spans="1:2" x14ac:dyDescent="0.35">
      <c r="A135" s="32" t="str">
        <v>09/04/2023</v>
      </c>
      <c r="B135" s="32" cm="1">
        <f t="array" ref="B135">MMULT(_xlfn.ANCHORARRAY(ANALYSIS!$D$34),TRANSPOSE('10STOCKS'!B134:K134))</f>
        <v>2.752051529117213E-2</v>
      </c>
    </row>
    <row r="136" spans="1:2" x14ac:dyDescent="0.35">
      <c r="A136" s="32" t="str">
        <v>09/05/2023</v>
      </c>
      <c r="B136" s="32" cm="1">
        <f t="array" ref="B136">MMULT(_xlfn.ANCHORARRAY(ANALYSIS!$D$34),TRANSPOSE('10STOCKS'!B135:K135))</f>
        <v>-8.1526593008295744E-3</v>
      </c>
    </row>
    <row r="137" spans="1:2" x14ac:dyDescent="0.35">
      <c r="A137" s="32" t="str">
        <v>09/06/2023</v>
      </c>
      <c r="B137" s="32" cm="1">
        <f t="array" ref="B137">MMULT(_xlfn.ANCHORARRAY(ANALYSIS!$D$34),TRANSPOSE('10STOCKS'!B136:K136))</f>
        <v>1.1601858111465227E-2</v>
      </c>
    </row>
    <row r="138" spans="1:2" x14ac:dyDescent="0.35">
      <c r="A138" s="32" t="str">
        <v>09/07/2023</v>
      </c>
      <c r="B138" s="32" cm="1">
        <f t="array" ref="B138">MMULT(_xlfn.ANCHORARRAY(ANALYSIS!$D$34),TRANSPOSE('10STOCKS'!B137:K137))</f>
        <v>3.6205167580773863E-2</v>
      </c>
    </row>
    <row r="139" spans="1:2" x14ac:dyDescent="0.35">
      <c r="A139" s="32" t="str">
        <v>09/08/2023</v>
      </c>
      <c r="B139" s="32" cm="1">
        <f t="array" ref="B139">MMULT(_xlfn.ANCHORARRAY(ANALYSIS!$D$34),TRANSPOSE('10STOCKS'!B138:K138))</f>
        <v>1.7629991898547925E-2</v>
      </c>
    </row>
    <row r="140" spans="1:2" x14ac:dyDescent="0.35">
      <c r="A140" s="32" t="str">
        <v>09/11/2023</v>
      </c>
      <c r="B140" s="32" cm="1">
        <f t="array" ref="B140">MMULT(_xlfn.ANCHORARRAY(ANALYSIS!$D$34),TRANSPOSE('10STOCKS'!B139:K139))</f>
        <v>5.5270736715207422E-2</v>
      </c>
    </row>
    <row r="141" spans="1:2" x14ac:dyDescent="0.35">
      <c r="A141" s="32" t="str">
        <v>09/12/2023</v>
      </c>
      <c r="B141" s="32" cm="1">
        <f t="array" ref="B141">MMULT(_xlfn.ANCHORARRAY(ANALYSIS!$D$34),TRANSPOSE('10STOCKS'!B140:K140))</f>
        <v>-2.8819275823035905E-2</v>
      </c>
    </row>
    <row r="142" spans="1:2" x14ac:dyDescent="0.35">
      <c r="A142" s="32" t="str">
        <v>09/13/2023</v>
      </c>
      <c r="B142" s="32" cm="1">
        <f t="array" ref="B142">MMULT(_xlfn.ANCHORARRAY(ANALYSIS!$D$34),TRANSPOSE('10STOCKS'!B141:K141))</f>
        <v>-1.2120721860484695E-2</v>
      </c>
    </row>
    <row r="143" spans="1:2" x14ac:dyDescent="0.35">
      <c r="A143" s="32" t="str">
        <v>09/14/2023</v>
      </c>
      <c r="B143" s="32" cm="1">
        <f t="array" ref="B143">MMULT(_xlfn.ANCHORARRAY(ANALYSIS!$D$34),TRANSPOSE('10STOCKS'!B142:K142))</f>
        <v>1.0025934546522394E-2</v>
      </c>
    </row>
    <row r="144" spans="1:2" x14ac:dyDescent="0.35">
      <c r="A144" s="32" t="str">
        <v>09/15/2023</v>
      </c>
      <c r="B144" s="32" cm="1">
        <f t="array" ref="B144">MMULT(_xlfn.ANCHORARRAY(ANALYSIS!$D$34),TRANSPOSE('10STOCKS'!B143:K143))</f>
        <v>4.2168429698880475E-2</v>
      </c>
    </row>
    <row r="145" spans="1:2" x14ac:dyDescent="0.35">
      <c r="A145" s="32" t="str">
        <v>09/18/2023</v>
      </c>
      <c r="B145" s="32" cm="1">
        <f t="array" ref="B145">MMULT(_xlfn.ANCHORARRAY(ANALYSIS!$D$34),TRANSPOSE('10STOCKS'!B144:K144))</f>
        <v>-1.7070226325420157E-2</v>
      </c>
    </row>
    <row r="146" spans="1:2" x14ac:dyDescent="0.35">
      <c r="A146" s="32" t="str">
        <v>09/20/2023</v>
      </c>
      <c r="B146" s="32" cm="1">
        <f t="array" ref="B146">MMULT(_xlfn.ANCHORARRAY(ANALYSIS!$D$34),TRANSPOSE('10STOCKS'!B145:K145))</f>
        <v>-2.4255620423320232E-2</v>
      </c>
    </row>
    <row r="147" spans="1:2" x14ac:dyDescent="0.35">
      <c r="A147" s="32" t="str">
        <v>09/21/2023</v>
      </c>
      <c r="B147" s="32" cm="1">
        <f t="array" ref="B147">MMULT(_xlfn.ANCHORARRAY(ANALYSIS!$D$34),TRANSPOSE('10STOCKS'!B146:K146))</f>
        <v>-3.4046865067924813E-3</v>
      </c>
    </row>
    <row r="148" spans="1:2" x14ac:dyDescent="0.35">
      <c r="A148" s="32" t="str">
        <v>09/22/2023</v>
      </c>
      <c r="B148" s="32" cm="1">
        <f t="array" ref="B148">MMULT(_xlfn.ANCHORARRAY(ANALYSIS!$D$34),TRANSPOSE('10STOCKS'!B147:K147))</f>
        <v>2.1464755885483033E-2</v>
      </c>
    </row>
    <row r="149" spans="1:2" x14ac:dyDescent="0.35">
      <c r="A149" s="32" t="str">
        <v>09/25/2023</v>
      </c>
      <c r="B149" s="32" cm="1">
        <f t="array" ref="B149">MMULT(_xlfn.ANCHORARRAY(ANALYSIS!$D$34),TRANSPOSE('10STOCKS'!B148:K148))</f>
        <v>-5.450232789482411E-3</v>
      </c>
    </row>
    <row r="150" spans="1:2" x14ac:dyDescent="0.35">
      <c r="A150" s="32" t="str">
        <v>09/26/2023</v>
      </c>
      <c r="B150" s="32" cm="1">
        <f t="array" ref="B150">MMULT(_xlfn.ANCHORARRAY(ANALYSIS!$D$34),TRANSPOSE('10STOCKS'!B149:K149))</f>
        <v>1.0917929480409413E-2</v>
      </c>
    </row>
    <row r="151" spans="1:2" x14ac:dyDescent="0.35">
      <c r="A151" s="32" t="str">
        <v>09/27/2023</v>
      </c>
      <c r="B151" s="32" cm="1">
        <f t="array" ref="B151">MMULT(_xlfn.ANCHORARRAY(ANALYSIS!$D$34),TRANSPOSE('10STOCKS'!B150:K150))</f>
        <v>-1.2220514683256493E-2</v>
      </c>
    </row>
    <row r="152" spans="1:2" x14ac:dyDescent="0.35">
      <c r="A152" s="32" t="str">
        <v>09/28/2023</v>
      </c>
      <c r="B152" s="32" cm="1">
        <f t="array" ref="B152">MMULT(_xlfn.ANCHORARRAY(ANALYSIS!$D$34),TRANSPOSE('10STOCKS'!B151:K151))</f>
        <v>1.0133964486068344E-2</v>
      </c>
    </row>
    <row r="153" spans="1:2" x14ac:dyDescent="0.35">
      <c r="A153" s="32" t="str">
        <v>09/29/2023</v>
      </c>
      <c r="B153" s="32" cm="1">
        <f t="array" ref="B153">MMULT(_xlfn.ANCHORARRAY(ANALYSIS!$D$34),TRANSPOSE('10STOCKS'!B152:K152))</f>
        <v>2.0345566503821744E-2</v>
      </c>
    </row>
    <row r="154" spans="1:2" x14ac:dyDescent="0.35">
      <c r="A154" s="32" t="str">
        <v>10/03/2023</v>
      </c>
      <c r="B154" s="32" cm="1">
        <f t="array" ref="B154">MMULT(_xlfn.ANCHORARRAY(ANALYSIS!$D$34),TRANSPOSE('10STOCKS'!B153:K153))</f>
        <v>1.0771578264339422E-2</v>
      </c>
    </row>
    <row r="155" spans="1:2" x14ac:dyDescent="0.35">
      <c r="A155" s="32" t="str">
        <v>10/04/2023</v>
      </c>
      <c r="B155" s="32" cm="1">
        <f t="array" ref="B155">MMULT(_xlfn.ANCHORARRAY(ANALYSIS!$D$34),TRANSPOSE('10STOCKS'!B154:K154))</f>
        <v>-3.9415138163455522E-2</v>
      </c>
    </row>
    <row r="156" spans="1:2" x14ac:dyDescent="0.35">
      <c r="A156" s="32" t="str">
        <v>10/05/2023</v>
      </c>
      <c r="B156" s="32" cm="1">
        <f t="array" ref="B156">MMULT(_xlfn.ANCHORARRAY(ANALYSIS!$D$34),TRANSPOSE('10STOCKS'!B155:K155))</f>
        <v>2.3162980322900699E-2</v>
      </c>
    </row>
    <row r="157" spans="1:2" x14ac:dyDescent="0.35">
      <c r="A157" s="32" t="str">
        <v>10/06/2023</v>
      </c>
      <c r="B157" s="32" cm="1">
        <f t="array" ref="B157">MMULT(_xlfn.ANCHORARRAY(ANALYSIS!$D$34),TRANSPOSE('10STOCKS'!B156:K156))</f>
        <v>-1.5882246770890954E-2</v>
      </c>
    </row>
    <row r="158" spans="1:2" x14ac:dyDescent="0.35">
      <c r="A158" s="32" t="str">
        <v>10/09/2023</v>
      </c>
      <c r="B158" s="32" cm="1">
        <f t="array" ref="B158">MMULT(_xlfn.ANCHORARRAY(ANALYSIS!$D$34),TRANSPOSE('10STOCKS'!B157:K157))</f>
        <v>-2.9255385714541327E-2</v>
      </c>
    </row>
    <row r="159" spans="1:2" x14ac:dyDescent="0.35">
      <c r="A159" s="32" t="str">
        <v>10/10/2023</v>
      </c>
      <c r="B159" s="32" cm="1">
        <f t="array" ref="B159">MMULT(_xlfn.ANCHORARRAY(ANALYSIS!$D$34),TRANSPOSE('10STOCKS'!B158:K158))</f>
        <v>2.8398454714143238E-2</v>
      </c>
    </row>
    <row r="160" spans="1:2" x14ac:dyDescent="0.35">
      <c r="A160" s="32" t="str">
        <v>10/11/2023</v>
      </c>
      <c r="B160" s="32" cm="1">
        <f t="array" ref="B160">MMULT(_xlfn.ANCHORARRAY(ANALYSIS!$D$34),TRANSPOSE('10STOCKS'!B159:K159))</f>
        <v>-5.9450069040457697E-3</v>
      </c>
    </row>
    <row r="161" spans="1:2" x14ac:dyDescent="0.35">
      <c r="A161" s="32" t="str">
        <v>10/12/2023</v>
      </c>
      <c r="B161" s="32" cm="1">
        <f t="array" ref="B161">MMULT(_xlfn.ANCHORARRAY(ANALYSIS!$D$34),TRANSPOSE('10STOCKS'!B160:K160))</f>
        <v>1.2047692808537812E-2</v>
      </c>
    </row>
    <row r="162" spans="1:2" x14ac:dyDescent="0.35">
      <c r="A162" s="32" t="str">
        <v>10/13/2023</v>
      </c>
      <c r="B162" s="32" cm="1">
        <f t="array" ref="B162">MMULT(_xlfn.ANCHORARRAY(ANALYSIS!$D$34),TRANSPOSE('10STOCKS'!B161:K161))</f>
        <v>-3.9278150088869102E-4</v>
      </c>
    </row>
    <row r="163" spans="1:2" x14ac:dyDescent="0.35">
      <c r="A163" s="32" t="str">
        <v>10/16/2023</v>
      </c>
      <c r="B163" s="32" cm="1">
        <f t="array" ref="B163">MMULT(_xlfn.ANCHORARRAY(ANALYSIS!$D$34),TRANSPOSE('10STOCKS'!B162:K162))</f>
        <v>-1.7465318080196197E-2</v>
      </c>
    </row>
    <row r="164" spans="1:2" x14ac:dyDescent="0.35">
      <c r="A164" s="32" t="str">
        <v>10/17/2023</v>
      </c>
      <c r="B164" s="32" cm="1">
        <f t="array" ref="B164">MMULT(_xlfn.ANCHORARRAY(ANALYSIS!$D$34),TRANSPOSE('10STOCKS'!B163:K163))</f>
        <v>2.1150293546601445E-2</v>
      </c>
    </row>
    <row r="165" spans="1:2" x14ac:dyDescent="0.35">
      <c r="A165" s="32" t="str">
        <v>10/18/2023</v>
      </c>
      <c r="B165" s="32" cm="1">
        <f t="array" ref="B165">MMULT(_xlfn.ANCHORARRAY(ANALYSIS!$D$34),TRANSPOSE('10STOCKS'!B164:K164))</f>
        <v>-1.0292119075838506E-2</v>
      </c>
    </row>
    <row r="166" spans="1:2" x14ac:dyDescent="0.35">
      <c r="A166" s="32" t="str">
        <v>10/19/2023</v>
      </c>
      <c r="B166" s="32" cm="1">
        <f t="array" ref="B166">MMULT(_xlfn.ANCHORARRAY(ANALYSIS!$D$34),TRANSPOSE('10STOCKS'!B165:K165))</f>
        <v>9.2031149301926435E-3</v>
      </c>
    </row>
    <row r="167" spans="1:2" x14ac:dyDescent="0.35">
      <c r="A167" s="32" t="str">
        <v>10/20/2023</v>
      </c>
      <c r="B167" s="32" cm="1">
        <f t="array" ref="B167">MMULT(_xlfn.ANCHORARRAY(ANALYSIS!$D$34),TRANSPOSE('10STOCKS'!B166:K166))</f>
        <v>1.1763121967526656E-2</v>
      </c>
    </row>
    <row r="168" spans="1:2" x14ac:dyDescent="0.35">
      <c r="A168" s="32" t="str">
        <v>10/23/2023</v>
      </c>
      <c r="B168" s="32" cm="1">
        <f t="array" ref="B168">MMULT(_xlfn.ANCHORARRAY(ANALYSIS!$D$34),TRANSPOSE('10STOCKS'!B167:K167))</f>
        <v>-5.6153516591115754E-2</v>
      </c>
    </row>
    <row r="169" spans="1:2" x14ac:dyDescent="0.35">
      <c r="A169" s="32" t="str">
        <v>10/25/2023</v>
      </c>
      <c r="B169" s="32" cm="1">
        <f t="array" ref="B169">MMULT(_xlfn.ANCHORARRAY(ANALYSIS!$D$34),TRANSPOSE('10STOCKS'!B168:K168))</f>
        <v>-9.7126594114004053E-3</v>
      </c>
    </row>
    <row r="170" spans="1:2" x14ac:dyDescent="0.35">
      <c r="A170" s="32" t="str">
        <v>10/26/2023</v>
      </c>
      <c r="B170" s="32" cm="1">
        <f t="array" ref="B170">MMULT(_xlfn.ANCHORARRAY(ANALYSIS!$D$34),TRANSPOSE('10STOCKS'!B169:K169))</f>
        <v>-2.0456087662364358E-4</v>
      </c>
    </row>
    <row r="171" spans="1:2" x14ac:dyDescent="0.35">
      <c r="A171" s="32" t="str">
        <v>10/27/2023</v>
      </c>
      <c r="B171" s="32" cm="1">
        <f t="array" ref="B171">MMULT(_xlfn.ANCHORARRAY(ANALYSIS!$D$34),TRANSPOSE('10STOCKS'!B170:K170))</f>
        <v>2.5211324674844299E-2</v>
      </c>
    </row>
    <row r="172" spans="1:2" x14ac:dyDescent="0.35">
      <c r="A172" s="32" t="str">
        <v>10/30/2023</v>
      </c>
      <c r="B172" s="32" cm="1">
        <f t="array" ref="B172">MMULT(_xlfn.ANCHORARRAY(ANALYSIS!$D$34),TRANSPOSE('10STOCKS'!B171:K171))</f>
        <v>4.363231156717632E-2</v>
      </c>
    </row>
    <row r="173" spans="1:2" x14ac:dyDescent="0.35">
      <c r="A173" s="32" t="str">
        <v>10/31/2023</v>
      </c>
      <c r="B173" s="32" cm="1">
        <f t="array" ref="B173">MMULT(_xlfn.ANCHORARRAY(ANALYSIS!$D$34),TRANSPOSE('10STOCKS'!B172:K172))</f>
        <v>-7.3857306301882766E-3</v>
      </c>
    </row>
    <row r="174" spans="1:2" x14ac:dyDescent="0.35">
      <c r="A174" s="32" t="str">
        <v>11/01/2023</v>
      </c>
      <c r="B174" s="32" cm="1">
        <f t="array" ref="B174">MMULT(_xlfn.ANCHORARRAY(ANALYSIS!$D$34),TRANSPOSE('10STOCKS'!B173:K173))</f>
        <v>9.4059230630518763E-3</v>
      </c>
    </row>
    <row r="175" spans="1:2" x14ac:dyDescent="0.35">
      <c r="A175" s="32" t="str">
        <v>11/02/2023</v>
      </c>
      <c r="B175" s="32" cm="1">
        <f t="array" ref="B175">MMULT(_xlfn.ANCHORARRAY(ANALYSIS!$D$34),TRANSPOSE('10STOCKS'!B174:K174))</f>
        <v>4.0848555214885618E-2</v>
      </c>
    </row>
    <row r="176" spans="1:2" x14ac:dyDescent="0.35">
      <c r="A176" s="32" t="str">
        <v>11/03/2023</v>
      </c>
      <c r="B176" s="32" cm="1">
        <f t="array" ref="B176">MMULT(_xlfn.ANCHORARRAY(ANALYSIS!$D$34),TRANSPOSE('10STOCKS'!B175:K175))</f>
        <v>6.6434521675604347E-2</v>
      </c>
    </row>
    <row r="177" spans="1:2" x14ac:dyDescent="0.35">
      <c r="A177" s="32" t="str">
        <v>11/06/2023</v>
      </c>
      <c r="B177" s="32" cm="1">
        <f t="array" ref="B177">MMULT(_xlfn.ANCHORARRAY(ANALYSIS!$D$34),TRANSPOSE('10STOCKS'!B176:K176))</f>
        <v>4.2286593951787146E-2</v>
      </c>
    </row>
    <row r="178" spans="1:2" x14ac:dyDescent="0.35">
      <c r="A178" s="32" t="str">
        <v>11/07/2023</v>
      </c>
      <c r="B178" s="32" cm="1">
        <f t="array" ref="B178">MMULT(_xlfn.ANCHORARRAY(ANALYSIS!$D$34),TRANSPOSE('10STOCKS'!B177:K177))</f>
        <v>-1.5083857131600225E-2</v>
      </c>
    </row>
    <row r="179" spans="1:2" x14ac:dyDescent="0.35">
      <c r="A179" s="32" t="str">
        <v>11/08/2023</v>
      </c>
      <c r="B179" s="32" cm="1">
        <f t="array" ref="B179">MMULT(_xlfn.ANCHORARRAY(ANALYSIS!$D$34),TRANSPOSE('10STOCKS'!B178:K178))</f>
        <v>2.6116075716833064E-2</v>
      </c>
    </row>
    <row r="180" spans="1:2" x14ac:dyDescent="0.35">
      <c r="A180" s="32" t="str">
        <v>11/09/2023</v>
      </c>
      <c r="B180" s="32" cm="1">
        <f t="array" ref="B180">MMULT(_xlfn.ANCHORARRAY(ANALYSIS!$D$34),TRANSPOSE('10STOCKS'!B179:K179))</f>
        <v>-5.1376269813306948E-3</v>
      </c>
    </row>
    <row r="181" spans="1:2" x14ac:dyDescent="0.35">
      <c r="A181" s="32" t="str">
        <v>11/10/2023</v>
      </c>
      <c r="B181" s="32" cm="1">
        <f t="array" ref="B181">MMULT(_xlfn.ANCHORARRAY(ANALYSIS!$D$34),TRANSPOSE('10STOCKS'!B180:K180))</f>
        <v>-8.260528877055447E-3</v>
      </c>
    </row>
    <row r="182" spans="1:2" x14ac:dyDescent="0.35">
      <c r="A182" s="32" t="str">
        <v>11/12/2023</v>
      </c>
      <c r="B182" s="32" cm="1">
        <f t="array" ref="B182">MMULT(_xlfn.ANCHORARRAY(ANALYSIS!$D$34),TRANSPOSE('10STOCKS'!B181:K181))</f>
        <v>9.3921934220955287E-3</v>
      </c>
    </row>
    <row r="183" spans="1:2" x14ac:dyDescent="0.35">
      <c r="A183" s="32" t="str">
        <v>11/13/2023</v>
      </c>
      <c r="B183" s="32" cm="1">
        <f t="array" ref="B183">MMULT(_xlfn.ANCHORARRAY(ANALYSIS!$D$34),TRANSPOSE('10STOCKS'!B182:K182))</f>
        <v>-7.2907640486150234E-3</v>
      </c>
    </row>
    <row r="184" spans="1:2" x14ac:dyDescent="0.35">
      <c r="A184" s="32" t="str">
        <v>11/15/2023</v>
      </c>
      <c r="B184" s="32" cm="1">
        <f t="array" ref="B184">MMULT(_xlfn.ANCHORARRAY(ANALYSIS!$D$34),TRANSPOSE('10STOCKS'!B183:K183))</f>
        <v>-1.3239452992444792E-2</v>
      </c>
    </row>
    <row r="185" spans="1:2" x14ac:dyDescent="0.35">
      <c r="A185" s="32" t="str">
        <v>11/16/2023</v>
      </c>
      <c r="B185" s="32" cm="1">
        <f t="array" ref="B185">MMULT(_xlfn.ANCHORARRAY(ANALYSIS!$D$34),TRANSPOSE('10STOCKS'!B184:K184))</f>
        <v>1.9151850419609625E-3</v>
      </c>
    </row>
    <row r="186" spans="1:2" x14ac:dyDescent="0.35">
      <c r="A186" s="32" t="str">
        <v>11/17/2023</v>
      </c>
      <c r="B186" s="32" cm="1">
        <f t="array" ref="B186">MMULT(_xlfn.ANCHORARRAY(ANALYSIS!$D$34),TRANSPOSE('10STOCKS'!B185:K185))</f>
        <v>-7.6769037415835486E-3</v>
      </c>
    </row>
    <row r="187" spans="1:2" x14ac:dyDescent="0.35">
      <c r="A187" s="32" t="str">
        <v>11/20/2023</v>
      </c>
      <c r="B187" s="32" cm="1">
        <f t="array" ref="B187">MMULT(_xlfn.ANCHORARRAY(ANALYSIS!$D$34),TRANSPOSE('10STOCKS'!B186:K186))</f>
        <v>-1.3827002623381865E-2</v>
      </c>
    </row>
    <row r="188" spans="1:2" x14ac:dyDescent="0.35">
      <c r="A188" s="32" t="str">
        <v>11/21/2023</v>
      </c>
      <c r="B188" s="32" cm="1">
        <f t="array" ref="B188">MMULT(_xlfn.ANCHORARRAY(ANALYSIS!$D$34),TRANSPOSE('10STOCKS'!B187:K187))</f>
        <v>-1.1076805048661112E-2</v>
      </c>
    </row>
    <row r="189" spans="1:2" x14ac:dyDescent="0.35">
      <c r="A189" s="32" t="str">
        <v>11/22/2023</v>
      </c>
      <c r="B189" s="32" cm="1">
        <f t="array" ref="B189">MMULT(_xlfn.ANCHORARRAY(ANALYSIS!$D$34),TRANSPOSE('10STOCKS'!B188:K188))</f>
        <v>-2.434574394966826E-2</v>
      </c>
    </row>
    <row r="190" spans="1:2" x14ac:dyDescent="0.35">
      <c r="A190" s="32" t="str">
        <v>11/23/2023</v>
      </c>
      <c r="B190" s="32" cm="1">
        <f t="array" ref="B190">MMULT(_xlfn.ANCHORARRAY(ANALYSIS!$D$34),TRANSPOSE('10STOCKS'!B189:K189))</f>
        <v>-1.6530538048169282E-2</v>
      </c>
    </row>
    <row r="191" spans="1:2" x14ac:dyDescent="0.35">
      <c r="A191" s="32" t="str">
        <v>11/24/2023</v>
      </c>
      <c r="B191" s="32" cm="1">
        <f t="array" ref="B191">MMULT(_xlfn.ANCHORARRAY(ANALYSIS!$D$34),TRANSPOSE('10STOCKS'!B190:K190))</f>
        <v>2.2341291847209781E-2</v>
      </c>
    </row>
    <row r="192" spans="1:2" x14ac:dyDescent="0.35">
      <c r="A192" s="32" t="str">
        <v>11/28/2023</v>
      </c>
      <c r="B192" s="32" cm="1">
        <f t="array" ref="B192">MMULT(_xlfn.ANCHORARRAY(ANALYSIS!$D$34),TRANSPOSE('10STOCKS'!B191:K191))</f>
        <v>5.5825066050293456E-2</v>
      </c>
    </row>
    <row r="193" spans="1:2" x14ac:dyDescent="0.35">
      <c r="A193" s="32" t="str">
        <v>11/29/2023</v>
      </c>
      <c r="B193" s="32" cm="1">
        <f t="array" ref="B193">MMULT(_xlfn.ANCHORARRAY(ANALYSIS!$D$34),TRANSPOSE('10STOCKS'!B192:K192))</f>
        <v>6.6367516275090029E-3</v>
      </c>
    </row>
    <row r="194" spans="1:2" x14ac:dyDescent="0.35">
      <c r="A194" s="32" t="str">
        <v>11/30/2023</v>
      </c>
      <c r="B194" s="32" cm="1">
        <f t="array" ref="B194">MMULT(_xlfn.ANCHORARRAY(ANALYSIS!$D$34),TRANSPOSE('10STOCKS'!B193:K193))</f>
        <v>5.7860131853860733E-3</v>
      </c>
    </row>
    <row r="195" spans="1:2" x14ac:dyDescent="0.35">
      <c r="A195" s="32" t="str">
        <v>12/01/2023</v>
      </c>
      <c r="B195" s="32" cm="1">
        <f t="array" ref="B195">MMULT(_xlfn.ANCHORARRAY(ANALYSIS!$D$34),TRANSPOSE('10STOCKS'!B194:K194))</f>
        <v>-2.7862797909600058E-3</v>
      </c>
    </row>
    <row r="196" spans="1:2" x14ac:dyDescent="0.35">
      <c r="A196" s="32" t="str">
        <v>12/04/2023</v>
      </c>
      <c r="B196" s="32" cm="1">
        <f t="array" ref="B196">MMULT(_xlfn.ANCHORARRAY(ANALYSIS!$D$34),TRANSPOSE('10STOCKS'!B195:K195))</f>
        <v>4.616341879085633E-2</v>
      </c>
    </row>
    <row r="197" spans="1:2" x14ac:dyDescent="0.35">
      <c r="A197" s="32" t="str">
        <v>12/05/2023</v>
      </c>
      <c r="B197" s="32" cm="1">
        <f t="array" ref="B197">MMULT(_xlfn.ANCHORARRAY(ANALYSIS!$D$34),TRANSPOSE('10STOCKS'!B196:K196))</f>
        <v>7.4041114293674659E-2</v>
      </c>
    </row>
    <row r="198" spans="1:2" x14ac:dyDescent="0.35">
      <c r="A198" s="32" t="str">
        <v>12/06/2023</v>
      </c>
      <c r="B198" s="32" cm="1">
        <f t="array" ref="B198">MMULT(_xlfn.ANCHORARRAY(ANALYSIS!$D$34),TRANSPOSE('10STOCKS'!B197:K197))</f>
        <v>6.4469950831379779E-3</v>
      </c>
    </row>
    <row r="199" spans="1:2" x14ac:dyDescent="0.35">
      <c r="A199" s="32" t="str">
        <v>12/07/2023</v>
      </c>
      <c r="B199" s="32" cm="1">
        <f t="array" ref="B199">MMULT(_xlfn.ANCHORARRAY(ANALYSIS!$D$34),TRANSPOSE('10STOCKS'!B198:K198))</f>
        <v>2.1760470901473303E-2</v>
      </c>
    </row>
    <row r="200" spans="1:2" x14ac:dyDescent="0.35">
      <c r="A200" s="32" t="str">
        <v>12/08/2023</v>
      </c>
      <c r="B200" s="32" cm="1">
        <f t="array" ref="B200">MMULT(_xlfn.ANCHORARRAY(ANALYSIS!$D$34),TRANSPOSE('10STOCKS'!B199:K199))</f>
        <v>-2.58698639020686E-2</v>
      </c>
    </row>
    <row r="201" spans="1:2" x14ac:dyDescent="0.35">
      <c r="A201" s="32" t="str">
        <v>12/11/2023</v>
      </c>
      <c r="B201" s="32" cm="1">
        <f t="array" ref="B201">MMULT(_xlfn.ANCHORARRAY(ANALYSIS!$D$34),TRANSPOSE('10STOCKS'!B200:K200))</f>
        <v>-1.1618191239739274E-2</v>
      </c>
    </row>
    <row r="202" spans="1:2" x14ac:dyDescent="0.35">
      <c r="A202" s="32" t="str">
        <v>12/12/2023</v>
      </c>
      <c r="B202" s="32" cm="1">
        <f t="array" ref="B202">MMULT(_xlfn.ANCHORARRAY(ANALYSIS!$D$34),TRANSPOSE('10STOCKS'!B201:K201))</f>
        <v>-3.6791097972358883E-2</v>
      </c>
    </row>
    <row r="203" spans="1:2" x14ac:dyDescent="0.35">
      <c r="A203" s="32" t="str">
        <v>12/13/2023</v>
      </c>
      <c r="B203" s="32" cm="1">
        <f t="array" ref="B203">MMULT(_xlfn.ANCHORARRAY(ANALYSIS!$D$34),TRANSPOSE('10STOCKS'!B202:K202))</f>
        <v>2.1593863913309665E-2</v>
      </c>
    </row>
    <row r="204" spans="1:2" x14ac:dyDescent="0.35">
      <c r="A204" s="32" t="str">
        <v>12/14/2023</v>
      </c>
      <c r="B204" s="32" cm="1">
        <f t="array" ref="B204">MMULT(_xlfn.ANCHORARRAY(ANALYSIS!$D$34),TRANSPOSE('10STOCKS'!B203:K203))</f>
        <v>5.6230960507582556E-2</v>
      </c>
    </row>
    <row r="205" spans="1:2" x14ac:dyDescent="0.35">
      <c r="A205" s="32" t="str">
        <v>12/15/2023</v>
      </c>
      <c r="B205" s="32" cm="1">
        <f t="array" ref="B205">MMULT(_xlfn.ANCHORARRAY(ANALYSIS!$D$34),TRANSPOSE('10STOCKS'!B204:K204))</f>
        <v>5.6103610940774441E-3</v>
      </c>
    </row>
    <row r="206" spans="1:2" x14ac:dyDescent="0.35">
      <c r="A206" s="32" t="str">
        <v>12/18/2023</v>
      </c>
      <c r="B206" s="32" cm="1">
        <f t="array" ref="B206">MMULT(_xlfn.ANCHORARRAY(ANALYSIS!$D$34),TRANSPOSE('10STOCKS'!B205:K205))</f>
        <v>2.7780732180021937E-2</v>
      </c>
    </row>
    <row r="207" spans="1:2" x14ac:dyDescent="0.35">
      <c r="A207" s="32" t="str">
        <v>12/19/2023</v>
      </c>
      <c r="B207" s="32" cm="1">
        <f t="array" ref="B207">MMULT(_xlfn.ANCHORARRAY(ANALYSIS!$D$34),TRANSPOSE('10STOCKS'!B206:K206))</f>
        <v>3.8420507224494792E-3</v>
      </c>
    </row>
    <row r="208" spans="1:2" x14ac:dyDescent="0.35">
      <c r="A208" s="32" t="str">
        <v>12/20/2023</v>
      </c>
      <c r="B208" s="32" cm="1">
        <f t="array" ref="B208">MMULT(_xlfn.ANCHORARRAY(ANALYSIS!$D$34),TRANSPOSE('10STOCKS'!B207:K207))</f>
        <v>-5.6351640694558808E-2</v>
      </c>
    </row>
    <row r="209" spans="1:2" x14ac:dyDescent="0.35">
      <c r="A209" s="32" t="str">
        <v>12/21/2023</v>
      </c>
      <c r="B209" s="32" cm="1">
        <f t="array" ref="B209">MMULT(_xlfn.ANCHORARRAY(ANALYSIS!$D$34),TRANSPOSE('10STOCKS'!B208:K208))</f>
        <v>2.0830524134202454E-2</v>
      </c>
    </row>
    <row r="210" spans="1:2" x14ac:dyDescent="0.35">
      <c r="A210" s="32" t="str">
        <v>12/22/2023</v>
      </c>
      <c r="B210" s="32" cm="1">
        <f t="array" ref="B210">MMULT(_xlfn.ANCHORARRAY(ANALYSIS!$D$34),TRANSPOSE('10STOCKS'!B209:K209))</f>
        <v>-1.2741415339125954E-2</v>
      </c>
    </row>
    <row r="211" spans="1:2" x14ac:dyDescent="0.35">
      <c r="A211" s="32" t="str">
        <v>12/26/2023</v>
      </c>
      <c r="B211" s="32" cm="1">
        <f t="array" ref="B211">MMULT(_xlfn.ANCHORARRAY(ANALYSIS!$D$34),TRANSPOSE('10STOCKS'!B210:K210))</f>
        <v>-2.1243789918365136E-2</v>
      </c>
    </row>
    <row r="212" spans="1:2" x14ac:dyDescent="0.35">
      <c r="A212" s="32" t="str">
        <v>12/27/2023</v>
      </c>
      <c r="B212" s="32" cm="1">
        <f t="array" ref="B212">MMULT(_xlfn.ANCHORARRAY(ANALYSIS!$D$34),TRANSPOSE('10STOCKS'!B211:K211))</f>
        <v>2.6069038373354607E-2</v>
      </c>
    </row>
    <row r="213" spans="1:2" x14ac:dyDescent="0.35">
      <c r="A213" s="32" t="str">
        <v>12/28/2023</v>
      </c>
      <c r="B213" s="32" cm="1">
        <f t="array" ref="B213">MMULT(_xlfn.ANCHORARRAY(ANALYSIS!$D$34),TRANSPOSE('10STOCKS'!B212:K212))</f>
        <v>-2.5148800302704517E-2</v>
      </c>
    </row>
    <row r="214" spans="1:2" x14ac:dyDescent="0.35">
      <c r="A214" s="32" t="str">
        <v>12/29/2023</v>
      </c>
      <c r="B214" s="32" cm="1">
        <f t="array" ref="B214">MMULT(_xlfn.ANCHORARRAY(ANALYSIS!$D$34),TRANSPOSE('10STOCKS'!B213:K213))</f>
        <v>2.5230121478260602E-2</v>
      </c>
    </row>
    <row r="215" spans="1:2" x14ac:dyDescent="0.35">
      <c r="A215" s="32" t="str">
        <v>01/01/2024</v>
      </c>
      <c r="B215" s="32" cm="1">
        <f t="array" ref="B215">MMULT(_xlfn.ANCHORARRAY(ANALYSIS!$D$34),TRANSPOSE('10STOCKS'!B214:K214))</f>
        <v>5.1960522076754077E-3</v>
      </c>
    </row>
    <row r="216" spans="1:2" x14ac:dyDescent="0.35">
      <c r="A216" s="32" t="str">
        <v>01/02/2024</v>
      </c>
      <c r="B216" s="32" cm="1">
        <f t="array" ref="B216">MMULT(_xlfn.ANCHORARRAY(ANALYSIS!$D$34),TRANSPOSE('10STOCKS'!B215:K215))</f>
        <v>6.6196521326438978E-3</v>
      </c>
    </row>
    <row r="217" spans="1:2" x14ac:dyDescent="0.35">
      <c r="A217" s="32" t="str">
        <v>01/03/2024</v>
      </c>
      <c r="B217" s="32" cm="1">
        <f t="array" ref="B217">MMULT(_xlfn.ANCHORARRAY(ANALYSIS!$D$34),TRANSPOSE('10STOCKS'!B216:K216))</f>
        <v>1.8870028442366297E-2</v>
      </c>
    </row>
    <row r="218" spans="1:2" x14ac:dyDescent="0.35">
      <c r="A218" s="32" t="str">
        <v>01/04/2024</v>
      </c>
      <c r="B218" s="32" cm="1">
        <f t="array" ref="B218">MMULT(_xlfn.ANCHORARRAY(ANALYSIS!$D$34),TRANSPOSE('10STOCKS'!B217:K217))</f>
        <v>2.7736894034578862E-2</v>
      </c>
    </row>
    <row r="219" spans="1:2" x14ac:dyDescent="0.35">
      <c r="A219" s="32" t="str">
        <v>01/05/2024</v>
      </c>
      <c r="B219" s="32" cm="1">
        <f t="array" ref="B219">MMULT(_xlfn.ANCHORARRAY(ANALYSIS!$D$34),TRANSPOSE('10STOCKS'!B218:K218))</f>
        <v>1.7532997537695862E-2</v>
      </c>
    </row>
    <row r="220" spans="1:2" x14ac:dyDescent="0.35">
      <c r="A220" s="32" t="str">
        <v>01/08/2024</v>
      </c>
      <c r="B220" s="32" cm="1">
        <f t="array" ref="B220">MMULT(_xlfn.ANCHORARRAY(ANALYSIS!$D$34),TRANSPOSE('10STOCKS'!B219:K219))</f>
        <v>-6.9349452284361013E-3</v>
      </c>
    </row>
    <row r="221" spans="1:2" x14ac:dyDescent="0.35">
      <c r="A221" s="32" t="str">
        <v>01/09/2024</v>
      </c>
      <c r="B221" s="32" cm="1">
        <f t="array" ref="B221">MMULT(_xlfn.ANCHORARRAY(ANALYSIS!$D$34),TRANSPOSE('10STOCKS'!B220:K220))</f>
        <v>-1.3258681746400342E-2</v>
      </c>
    </row>
    <row r="222" spans="1:2" x14ac:dyDescent="0.35">
      <c r="A222" s="32" t="str">
        <v>01/10/2024</v>
      </c>
      <c r="B222" s="32" cm="1">
        <f t="array" ref="B222">MMULT(_xlfn.ANCHORARRAY(ANALYSIS!$D$34),TRANSPOSE('10STOCKS'!B221:K221))</f>
        <v>1.2662490776730199E-2</v>
      </c>
    </row>
    <row r="223" spans="1:2" x14ac:dyDescent="0.35">
      <c r="A223" s="32" t="str">
        <v>01/11/2024</v>
      </c>
      <c r="B223" s="32" cm="1">
        <f t="array" ref="B223">MMULT(_xlfn.ANCHORARRAY(ANALYSIS!$D$34),TRANSPOSE('10STOCKS'!B222:K222))</f>
        <v>1.7298084824951033E-2</v>
      </c>
    </row>
    <row r="224" spans="1:2" x14ac:dyDescent="0.35">
      <c r="A224" s="32" t="str">
        <v>01/12/2024</v>
      </c>
      <c r="B224" s="32" cm="1">
        <f t="array" ref="B224">MMULT(_xlfn.ANCHORARRAY(ANALYSIS!$D$34),TRANSPOSE('10STOCKS'!B223:K223))</f>
        <v>-1.5631982648223804E-2</v>
      </c>
    </row>
    <row r="225" spans="1:2" x14ac:dyDescent="0.35">
      <c r="A225" s="32" t="str">
        <v>01/15/2024</v>
      </c>
      <c r="B225" s="32" cm="1">
        <f t="array" ref="B225">MMULT(_xlfn.ANCHORARRAY(ANALYSIS!$D$34),TRANSPOSE('10STOCKS'!B224:K224))</f>
        <v>-3.3464271233955303E-2</v>
      </c>
    </row>
    <row r="226" spans="1:2" x14ac:dyDescent="0.35">
      <c r="A226" s="32" t="str">
        <v>01/16/2024</v>
      </c>
      <c r="B226" s="32" cm="1">
        <f t="array" ref="B226">MMULT(_xlfn.ANCHORARRAY(ANALYSIS!$D$34),TRANSPOSE('10STOCKS'!B225:K225))</f>
        <v>-7.5312405512362257E-3</v>
      </c>
    </row>
    <row r="227" spans="1:2" x14ac:dyDescent="0.35">
      <c r="A227" s="32" t="str">
        <v>01/17/2024</v>
      </c>
      <c r="B227" s="32" cm="1">
        <f t="array" ref="B227">MMULT(_xlfn.ANCHORARRAY(ANALYSIS!$D$34),TRANSPOSE('10STOCKS'!B226:K226))</f>
        <v>-5.7143568652082644E-2</v>
      </c>
    </row>
    <row r="228" spans="1:2" x14ac:dyDescent="0.35">
      <c r="A228" s="32" t="str">
        <v>01/18/2024</v>
      </c>
      <c r="B228" s="32" cm="1">
        <f t="array" ref="B228">MMULT(_xlfn.ANCHORARRAY(ANALYSIS!$D$34),TRANSPOSE('10STOCKS'!B227:K227))</f>
        <v>2.3590451463351349E-2</v>
      </c>
    </row>
    <row r="229" spans="1:2" x14ac:dyDescent="0.35">
      <c r="A229" s="32" t="str">
        <v>01/19/2024</v>
      </c>
      <c r="B229" s="32" cm="1">
        <f t="array" ref="B229">MMULT(_xlfn.ANCHORARRAY(ANALYSIS!$D$34),TRANSPOSE('10STOCKS'!B228:K228))</f>
        <v>2.0861035881549174E-2</v>
      </c>
    </row>
    <row r="230" spans="1:2" x14ac:dyDescent="0.35">
      <c r="A230" s="32" t="str">
        <v>01/20/2024</v>
      </c>
      <c r="B230" s="32" cm="1">
        <f t="array" ref="B230">MMULT(_xlfn.ANCHORARRAY(ANALYSIS!$D$34),TRANSPOSE('10STOCKS'!B229:K229))</f>
        <v>1.6416575241974277E-2</v>
      </c>
    </row>
    <row r="231" spans="1:2" x14ac:dyDescent="0.35">
      <c r="A231" s="32" t="str">
        <v>01/23/2024</v>
      </c>
      <c r="B231" s="32" cm="1">
        <f t="array" ref="B231">MMULT(_xlfn.ANCHORARRAY(ANALYSIS!$D$34),TRANSPOSE('10STOCKS'!B230:K230))</f>
        <v>-3.1272952880088141E-2</v>
      </c>
    </row>
    <row r="232" spans="1:2" x14ac:dyDescent="0.35">
      <c r="A232" s="32" t="str">
        <v>01/24/2024</v>
      </c>
      <c r="B232" s="32" cm="1">
        <f t="array" ref="B232">MMULT(_xlfn.ANCHORARRAY(ANALYSIS!$D$34),TRANSPOSE('10STOCKS'!B231:K231))</f>
        <v>2.3162832780959607E-2</v>
      </c>
    </row>
    <row r="233" spans="1:2" x14ac:dyDescent="0.35">
      <c r="A233" s="32" t="str">
        <v>01/25/2024</v>
      </c>
      <c r="B233" s="32" cm="1">
        <f t="array" ref="B233">MMULT(_xlfn.ANCHORARRAY(ANALYSIS!$D$34),TRANSPOSE('10STOCKS'!B232:K232))</f>
        <v>2.1482158994688236E-2</v>
      </c>
    </row>
    <row r="234" spans="1:2" x14ac:dyDescent="0.35">
      <c r="A234" s="32" t="str">
        <v>01/29/2024</v>
      </c>
      <c r="B234" s="32" cm="1">
        <f t="array" ref="B234">MMULT(_xlfn.ANCHORARRAY(ANALYSIS!$D$34),TRANSPOSE('10STOCKS'!B233:K233))</f>
        <v>3.5868241691556925E-2</v>
      </c>
    </row>
    <row r="235" spans="1:2" x14ac:dyDescent="0.35">
      <c r="A235" s="32" t="str">
        <v>01/30/2024</v>
      </c>
      <c r="B235" s="32" cm="1">
        <f t="array" ref="B235">MMULT(_xlfn.ANCHORARRAY(ANALYSIS!$D$34),TRANSPOSE('10STOCKS'!B234:K234))</f>
        <v>3.3276687478310737E-3</v>
      </c>
    </row>
    <row r="236" spans="1:2" x14ac:dyDescent="0.35">
      <c r="A236" s="32" t="str">
        <v>01/31/2024</v>
      </c>
      <c r="B236" s="32" cm="1">
        <f t="array" ref="B236">MMULT(_xlfn.ANCHORARRAY(ANALYSIS!$D$34),TRANSPOSE('10STOCKS'!B235:K235))</f>
        <v>1.6923433191718011E-2</v>
      </c>
    </row>
    <row r="237" spans="1:2" x14ac:dyDescent="0.35">
      <c r="A237" s="32" t="str">
        <v>02/01/2024</v>
      </c>
      <c r="B237" s="32" cm="1">
        <f t="array" ref="B237">MMULT(_xlfn.ANCHORARRAY(ANALYSIS!$D$34),TRANSPOSE('10STOCKS'!B236:K236))</f>
        <v>9.3717807398155904E-3</v>
      </c>
    </row>
    <row r="238" spans="1:2" x14ac:dyDescent="0.35">
      <c r="A238" s="32" t="str">
        <v>02/02/2024</v>
      </c>
      <c r="B238" s="32" cm="1">
        <f t="array" ref="B238">MMULT(_xlfn.ANCHORARRAY(ANALYSIS!$D$34),TRANSPOSE('10STOCKS'!B237:K237))</f>
        <v>1.0212597433877434E-2</v>
      </c>
    </row>
    <row r="239" spans="1:2" x14ac:dyDescent="0.35">
      <c r="A239" s="32" t="str">
        <v>02/05/2024</v>
      </c>
      <c r="B239" s="32" cm="1">
        <f t="array" ref="B239">MMULT(_xlfn.ANCHORARRAY(ANALYSIS!$D$34),TRANSPOSE('10STOCKS'!B238:K238))</f>
        <v>-3.0312357546681649E-2</v>
      </c>
    </row>
    <row r="240" spans="1:2" x14ac:dyDescent="0.35">
      <c r="A240" s="32" t="str">
        <v>02/06/2024</v>
      </c>
      <c r="B240" s="32" cm="1">
        <f t="array" ref="B240">MMULT(_xlfn.ANCHORARRAY(ANALYSIS!$D$34),TRANSPOSE('10STOCKS'!B239:K239))</f>
        <v>1.2203062166484206E-2</v>
      </c>
    </row>
    <row r="241" spans="1:2" x14ac:dyDescent="0.35">
      <c r="A241" s="32" t="str">
        <v>02/07/2024</v>
      </c>
      <c r="B241" s="32" cm="1">
        <f t="array" ref="B241">MMULT(_xlfn.ANCHORARRAY(ANALYSIS!$D$34),TRANSPOSE('10STOCKS'!B240:K240))</f>
        <v>3.7393780539302091E-2</v>
      </c>
    </row>
    <row r="242" spans="1:2" x14ac:dyDescent="0.35">
      <c r="A242" s="32" t="str">
        <v>02/08/2024</v>
      </c>
      <c r="B242" s="32" cm="1">
        <f t="array" ref="B242">MMULT(_xlfn.ANCHORARRAY(ANALYSIS!$D$34),TRANSPOSE('10STOCKS'!B241:K241))</f>
        <v>2.2898277532639524E-2</v>
      </c>
    </row>
    <row r="243" spans="1:2" x14ac:dyDescent="0.35">
      <c r="A243" s="32" t="str">
        <v>02/09/2024</v>
      </c>
      <c r="B243" s="32" cm="1">
        <f t="array" ref="B243">MMULT(_xlfn.ANCHORARRAY(ANALYSIS!$D$34),TRANSPOSE('10STOCKS'!B242:K242))</f>
        <v>6.4094211477080401E-2</v>
      </c>
    </row>
    <row r="244" spans="1:2" x14ac:dyDescent="0.35">
      <c r="A244" s="32" t="str">
        <v>02/12/2024</v>
      </c>
      <c r="B244" s="32" cm="1">
        <f t="array" ref="B244">MMULT(_xlfn.ANCHORARRAY(ANALYSIS!$D$34),TRANSPOSE('10STOCKS'!B243:K243))</f>
        <v>1.6136889887467868E-2</v>
      </c>
    </row>
    <row r="245" spans="1:2" x14ac:dyDescent="0.35">
      <c r="A245" s="32" t="str">
        <v>02/13/2024</v>
      </c>
      <c r="B245" s="32" cm="1">
        <f t="array" ref="B245">MMULT(_xlfn.ANCHORARRAY(ANALYSIS!$D$34),TRANSPOSE('10STOCKS'!B244:K244))</f>
        <v>1.8815276249761131E-2</v>
      </c>
    </row>
    <row r="246" spans="1:2" x14ac:dyDescent="0.35">
      <c r="A246" s="32" t="str">
        <v>02/14/2024</v>
      </c>
      <c r="B246" s="32" cm="1">
        <f t="array" ref="B246">MMULT(_xlfn.ANCHORARRAY(ANALYSIS!$D$34),TRANSPOSE('10STOCKS'!B245:K245))</f>
        <v>-1.3106375054618719E-3</v>
      </c>
    </row>
    <row r="247" spans="1:2" x14ac:dyDescent="0.35">
      <c r="A247" s="32" t="str">
        <v>02/15/2024</v>
      </c>
      <c r="B247" s="32" cm="1">
        <f t="array" ref="B247">MMULT(_xlfn.ANCHORARRAY(ANALYSIS!$D$34),TRANSPOSE('10STOCKS'!B246:K246))</f>
        <v>2.4645673749079819E-2</v>
      </c>
    </row>
    <row r="248" spans="1:2" x14ac:dyDescent="0.35">
      <c r="A248" s="32" t="str">
        <v>02/16/2024</v>
      </c>
      <c r="B248" s="32" cm="1">
        <f t="array" ref="B248">MMULT(_xlfn.ANCHORARRAY(ANALYSIS!$D$34),TRANSPOSE('10STOCKS'!B247:K247))</f>
        <v>3.9794372303588212E-3</v>
      </c>
    </row>
    <row r="249" spans="1:2" x14ac:dyDescent="0.35">
      <c r="A249" s="32" t="str">
        <v>02/19/2024</v>
      </c>
      <c r="B249" s="32" cm="1">
        <f t="array" ref="B249">MMULT(_xlfn.ANCHORARRAY(ANALYSIS!$D$34),TRANSPOSE('10STOCKS'!B248:K248))</f>
        <v>4.2268395545910853E-3</v>
      </c>
    </row>
  </sheetData>
  <mergeCells count="2">
    <mergeCell ref="E7:N7"/>
    <mergeCell ref="E2:N2"/>
  </mergeCells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CE77-AD3D-4040-B8F6-6018FD140E1B}">
  <sheetPr codeName="Sheet14"/>
  <dimension ref="B2:E6"/>
  <sheetViews>
    <sheetView tabSelected="1" workbookViewId="0">
      <selection activeCell="I12" sqref="I12"/>
    </sheetView>
  </sheetViews>
  <sheetFormatPr defaultRowHeight="14.5" x14ac:dyDescent="0.35"/>
  <sheetData>
    <row r="2" spans="2:5" x14ac:dyDescent="0.35">
      <c r="B2" s="48" t="s">
        <v>290</v>
      </c>
      <c r="C2" s="48"/>
      <c r="D2" s="48"/>
      <c r="E2" s="48"/>
    </row>
    <row r="4" spans="2:5" x14ac:dyDescent="0.35">
      <c r="B4" s="34"/>
      <c r="C4" s="34" t="s">
        <v>252</v>
      </c>
      <c r="D4" s="34" t="s">
        <v>253</v>
      </c>
      <c r="E4" s="34" t="s">
        <v>254</v>
      </c>
    </row>
    <row r="5" spans="2:5" x14ac:dyDescent="0.35">
      <c r="B5" s="34" t="s">
        <v>249</v>
      </c>
      <c r="C5" s="30">
        <f>ANALYSIS!E4</f>
        <v>4.6138773715286028E-3</v>
      </c>
      <c r="D5" s="30">
        <f>ANALYSIS!F4</f>
        <v>1.4197606095247002E-4</v>
      </c>
      <c r="E5" s="30">
        <f>ANALYSIS!G4</f>
        <v>1.4079364606100686E-3</v>
      </c>
    </row>
    <row r="6" spans="2:5" x14ac:dyDescent="0.35">
      <c r="B6" s="34" t="s">
        <v>291</v>
      </c>
      <c r="C6" s="30">
        <f>'E(R) with CAPM'!F4</f>
        <v>0.77638615206214645</v>
      </c>
      <c r="D6" s="30">
        <f>'E(R) with CAPM'!G4</f>
        <v>-8.0452847951062584E-3</v>
      </c>
      <c r="E6" s="30">
        <f>'E(R) with CAPM'!H4</f>
        <v>0.21402113982817159</v>
      </c>
    </row>
  </sheetData>
  <mergeCells count="1">
    <mergeCell ref="B2:E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A54C-DBA1-425E-85A0-501575E67E8B}">
  <sheetPr codeName="Sheet16"/>
  <dimension ref="A1"/>
  <sheetViews>
    <sheetView workbookViewId="0">
      <selection activeCell="M17" sqref="M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93C291-CF77-44BA-8DC0-33B8C6118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1. TVEL</vt:lpstr>
      <vt:lpstr>2. ADAN</vt:lpstr>
      <vt:lpstr>3. INFY</vt:lpstr>
      <vt:lpstr>4. SBI</vt:lpstr>
      <vt:lpstr>5. ICBK</vt:lpstr>
      <vt:lpstr>6.ITC</vt:lpstr>
      <vt:lpstr>7. YESB</vt:lpstr>
      <vt:lpstr>8. ZOMT</vt:lpstr>
      <vt:lpstr>9. RYMD</vt:lpstr>
      <vt:lpstr>10. VODA</vt:lpstr>
      <vt:lpstr>10STOCKS</vt:lpstr>
      <vt:lpstr>ANALYSIS</vt:lpstr>
      <vt:lpstr>E(R) with CAPM</vt:lpstr>
      <vt:lpstr>SML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2024-02-16T00:36:43Z</dcterms:created>
  <dcterms:modified xsi:type="dcterms:W3CDTF">2024-02-23T17:20:35Z</dcterms:modified>
</cp:coreProperties>
</file>