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UMULATIVE RESPONSE DATA" sheetId="1" r:id="rId1"/>
    <sheet name="CUMULATIVE RESPONSE CURVE" sheetId="9" r:id="rId2"/>
    <sheet name="LIFT CURVE" sheetId="11" r:id="rId3"/>
    <sheet name="ROC DATA" sheetId="5" r:id="rId4"/>
    <sheet name="ROC CURVE" sheetId="10" r:id="rId5"/>
    <sheet name="BOTH DATA SETS" sheetId="7" r:id="rId6"/>
    <sheet name="BOTH CURVES" sheetId="8" r:id="rId7"/>
    <sheet name="SAMPLE DATA" sheetId="3" r:id="rId8"/>
  </sheets>
  <calcPr calcId="145621"/>
</workbook>
</file>

<file path=xl/calcChain.xml><?xml version="1.0" encoding="utf-8"?>
<calcChain xmlns="http://schemas.openxmlformats.org/spreadsheetml/2006/main">
  <c r="G16" i="3" l="1"/>
  <c r="M16" i="3"/>
  <c r="K16" i="3"/>
  <c r="I16" i="3"/>
  <c r="E16" i="3"/>
  <c r="H2" i="5" l="1"/>
  <c r="H1" i="5"/>
  <c r="E2" i="7" l="1"/>
  <c r="E1" i="7"/>
  <c r="B12" i="7"/>
  <c r="B11" i="7"/>
  <c r="B10" i="7"/>
  <c r="B9" i="7"/>
  <c r="B8" i="7"/>
  <c r="B7" i="7"/>
  <c r="B6" i="7"/>
  <c r="B5" i="7"/>
  <c r="B4" i="7"/>
  <c r="B3" i="7"/>
  <c r="B2" i="7"/>
  <c r="A12" i="7"/>
  <c r="A11" i="7"/>
  <c r="A10" i="7"/>
  <c r="A9" i="7"/>
  <c r="A8" i="7"/>
  <c r="A7" i="7"/>
  <c r="A6" i="7"/>
  <c r="A5" i="7"/>
  <c r="A4" i="7"/>
  <c r="A3" i="7"/>
  <c r="A2" i="7"/>
  <c r="K1" i="5"/>
  <c r="F1" i="5"/>
  <c r="D1" i="5"/>
  <c r="B1" i="5"/>
  <c r="A1" i="5"/>
  <c r="H1" i="7"/>
  <c r="C1" i="7"/>
  <c r="B1" i="7"/>
  <c r="A1" i="7"/>
  <c r="H2" i="7"/>
  <c r="E12" i="5"/>
  <c r="E11" i="5"/>
  <c r="E10" i="5"/>
  <c r="E9" i="5"/>
  <c r="E8" i="5"/>
  <c r="E7" i="5"/>
  <c r="E6" i="5"/>
  <c r="E5" i="5"/>
  <c r="E4" i="5"/>
  <c r="E3" i="5"/>
  <c r="D12" i="5"/>
  <c r="D11" i="5"/>
  <c r="D10" i="5"/>
  <c r="D9" i="5"/>
  <c r="D8" i="5"/>
  <c r="D7" i="5"/>
  <c r="D6" i="5"/>
  <c r="D5" i="5"/>
  <c r="D4" i="5"/>
  <c r="D3" i="5"/>
  <c r="F3" i="5" s="1"/>
  <c r="L3" i="1"/>
  <c r="E3" i="7" s="1"/>
  <c r="G3" i="5" l="1"/>
  <c r="G4" i="5" s="1"/>
  <c r="F4" i="5"/>
  <c r="F5" i="5" s="1"/>
  <c r="F3" i="1"/>
  <c r="F4" i="1" s="1"/>
  <c r="F5" i="1" s="1"/>
  <c r="F6" i="1" s="1"/>
  <c r="F7" i="1" s="1"/>
  <c r="F8" i="1" s="1"/>
  <c r="F9" i="1" s="1"/>
  <c r="F10" i="1" s="1"/>
  <c r="F11" i="1" s="1"/>
  <c r="F1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H11" i="1" l="1"/>
  <c r="H11" i="5" s="1"/>
  <c r="H7" i="1"/>
  <c r="H7" i="5" s="1"/>
  <c r="H3" i="1"/>
  <c r="H3" i="5" s="1"/>
  <c r="H10" i="1"/>
  <c r="H10" i="5" s="1"/>
  <c r="H6" i="1"/>
  <c r="H6" i="5" s="1"/>
  <c r="H9" i="1"/>
  <c r="H9" i="5" s="1"/>
  <c r="H5" i="1"/>
  <c r="H5" i="5" s="1"/>
  <c r="H12" i="1"/>
  <c r="H12" i="5" s="1"/>
  <c r="H8" i="1"/>
  <c r="H8" i="5" s="1"/>
  <c r="H4" i="1"/>
  <c r="H4" i="5" s="1"/>
  <c r="K2" i="1"/>
  <c r="G5" i="5"/>
  <c r="F6" i="5"/>
  <c r="L4" i="1"/>
  <c r="M2" i="1" l="1"/>
  <c r="C2" i="7"/>
  <c r="F2" i="7" s="1"/>
  <c r="L5" i="1"/>
  <c r="E4" i="7"/>
  <c r="G6" i="5"/>
  <c r="F7" i="5"/>
  <c r="K12" i="1"/>
  <c r="K11" i="1"/>
  <c r="K10" i="1"/>
  <c r="K9" i="1"/>
  <c r="K8" i="1"/>
  <c r="K7" i="1"/>
  <c r="K6" i="1"/>
  <c r="K5" i="1"/>
  <c r="K4" i="1"/>
  <c r="K3" i="1"/>
  <c r="G3" i="1"/>
  <c r="I3" i="1" s="1"/>
  <c r="C6" i="7" l="1"/>
  <c r="C10" i="7"/>
  <c r="M3" i="1"/>
  <c r="C3" i="7"/>
  <c r="F3" i="7" s="1"/>
  <c r="C7" i="7"/>
  <c r="C11" i="7"/>
  <c r="M4" i="1"/>
  <c r="C4" i="7"/>
  <c r="F4" i="7" s="1"/>
  <c r="C8" i="7"/>
  <c r="C12" i="7"/>
  <c r="L6" i="1"/>
  <c r="E5" i="7"/>
  <c r="M5" i="1"/>
  <c r="C5" i="7"/>
  <c r="C9" i="7"/>
  <c r="G7" i="5"/>
  <c r="F8" i="5"/>
  <c r="G4" i="1"/>
  <c r="J3" i="1"/>
  <c r="J4" i="1" l="1"/>
  <c r="I4" i="1"/>
  <c r="F5" i="7"/>
  <c r="L7" i="1"/>
  <c r="E6" i="7"/>
  <c r="F6" i="7" s="1"/>
  <c r="M6" i="1"/>
  <c r="G8" i="5"/>
  <c r="F9" i="5"/>
  <c r="G5" i="1"/>
  <c r="J5" i="1" l="1"/>
  <c r="I5" i="1"/>
  <c r="L8" i="1"/>
  <c r="E7" i="7"/>
  <c r="F7" i="7" s="1"/>
  <c r="M7" i="1"/>
  <c r="G9" i="5"/>
  <c r="F10" i="5"/>
  <c r="G6" i="1"/>
  <c r="J6" i="1" l="1"/>
  <c r="I6" i="1"/>
  <c r="L9" i="1"/>
  <c r="E8" i="7"/>
  <c r="F8" i="7" s="1"/>
  <c r="M8" i="1"/>
  <c r="G10" i="5"/>
  <c r="F11" i="5"/>
  <c r="G7" i="1"/>
  <c r="J7" i="1" l="1"/>
  <c r="I7" i="1"/>
  <c r="L10" i="1"/>
  <c r="E9" i="7"/>
  <c r="F9" i="7" s="1"/>
  <c r="M9" i="1"/>
  <c r="G11" i="5"/>
  <c r="F12" i="5"/>
  <c r="K11" i="5" s="1"/>
  <c r="G8" i="1"/>
  <c r="J8" i="1" l="1"/>
  <c r="I8" i="1"/>
  <c r="L11" i="1"/>
  <c r="E10" i="7"/>
  <c r="F10" i="7" s="1"/>
  <c r="M10" i="1"/>
  <c r="G12" i="5"/>
  <c r="K12" i="5"/>
  <c r="K2" i="5"/>
  <c r="M2" i="5" s="1"/>
  <c r="K3" i="5"/>
  <c r="K4" i="5"/>
  <c r="K5" i="5"/>
  <c r="K6" i="5"/>
  <c r="K7" i="5"/>
  <c r="K8" i="5"/>
  <c r="K9" i="5"/>
  <c r="K10" i="5"/>
  <c r="G9" i="1"/>
  <c r="J9" i="1" l="1"/>
  <c r="I9" i="1"/>
  <c r="L11" i="5"/>
  <c r="H11" i="7" s="1"/>
  <c r="I11" i="7" s="1"/>
  <c r="I10" i="5"/>
  <c r="I11" i="5"/>
  <c r="I5" i="5"/>
  <c r="I4" i="5"/>
  <c r="I9" i="5"/>
  <c r="I3" i="5"/>
  <c r="I8" i="5"/>
  <c r="I6" i="5"/>
  <c r="I7" i="5"/>
  <c r="I12" i="5"/>
  <c r="L12" i="1"/>
  <c r="E11" i="7"/>
  <c r="F11" i="7" s="1"/>
  <c r="M11" i="1"/>
  <c r="I2" i="7"/>
  <c r="L12" i="5"/>
  <c r="L3" i="5"/>
  <c r="L4" i="5"/>
  <c r="L5" i="5"/>
  <c r="L6" i="5"/>
  <c r="L7" i="5"/>
  <c r="L8" i="5"/>
  <c r="L9" i="5"/>
  <c r="L10" i="5"/>
  <c r="G10" i="1"/>
  <c r="M11" i="5" l="1"/>
  <c r="J10" i="1"/>
  <c r="I10" i="1"/>
  <c r="E12" i="7"/>
  <c r="F12" i="7" s="1"/>
  <c r="F15" i="7" s="1"/>
  <c r="M12" i="1"/>
  <c r="M14" i="1" s="1"/>
  <c r="M8" i="5"/>
  <c r="H8" i="7"/>
  <c r="I8" i="7" s="1"/>
  <c r="M7" i="5"/>
  <c r="H7" i="7"/>
  <c r="I7" i="7" s="1"/>
  <c r="M6" i="5"/>
  <c r="H6" i="7"/>
  <c r="I6" i="7" s="1"/>
  <c r="M4" i="5"/>
  <c r="H4" i="7"/>
  <c r="I4" i="7" s="1"/>
  <c r="M3" i="5"/>
  <c r="H3" i="7"/>
  <c r="I3" i="7" s="1"/>
  <c r="M10" i="5"/>
  <c r="H10" i="7"/>
  <c r="I10" i="7" s="1"/>
  <c r="M12" i="5"/>
  <c r="H12" i="7"/>
  <c r="I12" i="7" s="1"/>
  <c r="M9" i="5"/>
  <c r="H9" i="7"/>
  <c r="I9" i="7" s="1"/>
  <c r="M5" i="5"/>
  <c r="H5" i="7"/>
  <c r="I5" i="7" s="1"/>
  <c r="G11" i="1"/>
  <c r="J11" i="1" l="1"/>
  <c r="I11" i="1"/>
  <c r="M14" i="5"/>
  <c r="I15" i="7"/>
  <c r="G12" i="1"/>
  <c r="J12" i="1" l="1"/>
  <c r="J14" i="1" s="1"/>
  <c r="I12" i="1"/>
</calcChain>
</file>

<file path=xl/sharedStrings.xml><?xml version="1.0" encoding="utf-8"?>
<sst xmlns="http://schemas.openxmlformats.org/spreadsheetml/2006/main" count="30" uniqueCount="29">
  <si>
    <t>LIFT</t>
  </si>
  <si>
    <t>GROUP</t>
  </si>
  <si>
    <t>OBS</t>
  </si>
  <si>
    <t>Total OBS</t>
  </si>
  <si>
    <t>Difference</t>
  </si>
  <si>
    <t>LIFT =</t>
  </si>
  <si>
    <t>CUTOFF</t>
  </si>
  <si>
    <t>True Positives (TP)</t>
  </si>
  <si>
    <t>Total TP</t>
  </si>
  <si>
    <t>Cumulative TP Rate</t>
  </si>
  <si>
    <t>Random TP</t>
  </si>
  <si>
    <t>Random TP Rate</t>
  </si>
  <si>
    <t>False Postive (FP)</t>
  </si>
  <si>
    <t>Total FP</t>
  </si>
  <si>
    <t>KS  =</t>
  </si>
  <si>
    <t>Cumulative FP Rate</t>
  </si>
  <si>
    <t>KS Difference</t>
  </si>
  <si>
    <t>KS VALUE</t>
  </si>
  <si>
    <t>GAIN Difference</t>
  </si>
  <si>
    <t>GAIN VALUE</t>
  </si>
  <si>
    <t>TP Rate</t>
  </si>
  <si>
    <t>Random Rate</t>
  </si>
  <si>
    <t>GAIN =</t>
  </si>
  <si>
    <t>FP Rate</t>
  </si>
  <si>
    <t>Too Good</t>
  </si>
  <si>
    <t>Too Bad</t>
  </si>
  <si>
    <t>Over Fit</t>
  </si>
  <si>
    <t>EXAMPLE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</si>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</sst>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9" fontId="0" fillId="0" borderId="0" xfId="1" applyFon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1" fontId="2" fillId="4" borderId="1" xfId="1" applyNumberFormat="1" applyFont="1" applyFill="1" applyBorder="1" applyAlignment="1">
      <alignment horizontal="center" vertical="center" wrapText="1"/>
    </xf>
    <xf numFmtId="9" fontId="2" fillId="4" borderId="2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 wrapText="1"/>
    </xf>
    <xf numFmtId="9" fontId="0" fillId="4" borderId="2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9" fontId="2" fillId="3" borderId="3" xfId="1" applyFont="1" applyFill="1" applyBorder="1" applyAlignment="1">
      <alignment horizontal="center" vertical="center" wrapText="1"/>
    </xf>
    <xf numFmtId="9" fontId="0" fillId="3" borderId="4" xfId="1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/>
    </xf>
    <xf numFmtId="1" fontId="2" fillId="2" borderId="5" xfId="1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center"/>
    </xf>
    <xf numFmtId="9" fontId="2" fillId="5" borderId="1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1" fontId="1" fillId="6" borderId="1" xfId="1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9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0" borderId="2" xfId="1" applyFont="1" applyFill="1" applyBorder="1" applyAlignment="1">
      <alignment horizontal="center" vertical="center" wrapText="1"/>
    </xf>
    <xf numFmtId="9" fontId="0" fillId="0" borderId="2" xfId="1" applyFont="1" applyFill="1" applyBorder="1" applyAlignment="1">
      <alignment horizontal="center" vertical="center" wrapText="1"/>
    </xf>
    <xf numFmtId="9" fontId="2" fillId="3" borderId="2" xfId="1" applyFont="1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" fontId="2" fillId="10" borderId="1" xfId="1" applyNumberFormat="1" applyFont="1" applyFill="1" applyBorder="1" applyAlignment="1">
      <alignment horizontal="center" vertical="center" wrapText="1"/>
    </xf>
    <xf numFmtId="9" fontId="0" fillId="10" borderId="1" xfId="1" applyFont="1" applyFill="1" applyBorder="1" applyAlignment="1">
      <alignment horizontal="center" vertical="center" wrapText="1"/>
    </xf>
    <xf numFmtId="9" fontId="0" fillId="10" borderId="1" xfId="0" applyNumberFormat="1" applyFill="1" applyBorder="1" applyAlignment="1">
      <alignment horizontal="center" vertical="center" wrapText="1"/>
    </xf>
    <xf numFmtId="0" fontId="2" fillId="0" borderId="0" xfId="0" applyFont="1" applyAlignment="1"/>
    <xf numFmtId="0" fontId="0" fillId="7" borderId="8" xfId="0" applyFill="1" applyBorder="1" applyAlignment="1">
      <alignment horizontal="center" vertical="center" wrapText="1"/>
    </xf>
    <xf numFmtId="0" fontId="2" fillId="0" borderId="7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'CUMULATIVE RESPONSE DATA'!$J$1</c:f>
              <c:strCache>
                <c:ptCount val="1"/>
                <c:pt idx="0">
                  <c:v>LIFT</c:v>
                </c:pt>
              </c:strCache>
            </c:strRef>
          </c:tx>
          <c:xVal>
            <c:numRef>
              <c:f>'CUMULATIVE RESPONSE DATA'!$L$3:$L$12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'CUMULATIVE RESPONSE DATA'!$J$3:$J$12</c:f>
              <c:numCache>
                <c:formatCode>0.00</c:formatCode>
                <c:ptCount val="10"/>
                <c:pt idx="0">
                  <c:v>4.7509526608803903</c:v>
                </c:pt>
                <c:pt idx="1">
                  <c:v>2.8589066011964457</c:v>
                </c:pt>
                <c:pt idx="2">
                  <c:v>0.83350046682112111</c:v>
                </c:pt>
                <c:pt idx="3">
                  <c:v>0.36674020540129332</c:v>
                </c:pt>
                <c:pt idx="4">
                  <c:v>0.39174521940592694</c:v>
                </c:pt>
                <c:pt idx="5">
                  <c:v>0.29172516338739241</c:v>
                </c:pt>
                <c:pt idx="6">
                  <c:v>0.20837511670528028</c:v>
                </c:pt>
                <c:pt idx="7">
                  <c:v>0.13336007469137939</c:v>
                </c:pt>
                <c:pt idx="8">
                  <c:v>0.12502507002316818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74240"/>
        <c:axId val="268341632"/>
      </c:scatterChart>
      <c:valAx>
        <c:axId val="261274240"/>
        <c:scaling>
          <c:orientation val="minMax"/>
          <c:max val="1"/>
          <c:min val="0.1"/>
        </c:scaling>
        <c:delete val="0"/>
        <c:axPos val="b"/>
        <c:numFmt formatCode="0%" sourceLinked="1"/>
        <c:majorTickMark val="out"/>
        <c:minorTickMark val="none"/>
        <c:tickLblPos val="nextTo"/>
        <c:crossAx val="268341632"/>
        <c:crosses val="autoZero"/>
        <c:crossBetween val="midCat"/>
      </c:valAx>
      <c:valAx>
        <c:axId val="268341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127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'CUMULATIVE RESPONSE DATA'!$K$1</c:f>
              <c:strCache>
                <c:ptCount val="1"/>
                <c:pt idx="0">
                  <c:v>Cumulative TP Rate</c:v>
                </c:pt>
              </c:strCache>
            </c:strRef>
          </c:tx>
          <c:x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'CUMULATIVE RESPONSE DATA'!$K$2:$K$12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71072"/>
        <c:axId val="268372608"/>
      </c:scatterChart>
      <c:valAx>
        <c:axId val="268371072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268372608"/>
        <c:crosses val="autoZero"/>
        <c:crossBetween val="midCat"/>
      </c:valAx>
      <c:valAx>
        <c:axId val="268372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3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'CUMULATIVE RESPONSE DATA'!$K$1</c:f>
              <c:strCache>
                <c:ptCount val="1"/>
                <c:pt idx="0">
                  <c:v>Cumulative TP Rate</c:v>
                </c:pt>
              </c:strCache>
            </c:strRef>
          </c:tx>
          <c:x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'CUMULATIVE RESPONSE DATA'!$K$2:$K$12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'CUMULATIVE RESPONSE DATA'!$L$2:$L$12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90784"/>
        <c:axId val="268392320"/>
      </c:scatterChart>
      <c:valAx>
        <c:axId val="268390784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268392320"/>
        <c:crosses val="autoZero"/>
        <c:crossBetween val="midCat"/>
      </c:valAx>
      <c:valAx>
        <c:axId val="268392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839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'CUMULATIVE RESPONSE DATA'!$J$1</c:f>
              <c:strCache>
                <c:ptCount val="1"/>
                <c:pt idx="0">
                  <c:v>LIFT</c:v>
                </c:pt>
              </c:strCache>
            </c:strRef>
          </c:tx>
          <c:xVal>
            <c:numRef>
              <c:f>'CUMULATIVE RESPONSE DATA'!$L$3:$L$12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'CUMULATIVE RESPONSE DATA'!$J$3:$J$12</c:f>
              <c:numCache>
                <c:formatCode>0.00</c:formatCode>
                <c:ptCount val="10"/>
                <c:pt idx="0">
                  <c:v>4.7509526608803903</c:v>
                </c:pt>
                <c:pt idx="1">
                  <c:v>2.8589066011964457</c:v>
                </c:pt>
                <c:pt idx="2">
                  <c:v>0.83350046682112111</c:v>
                </c:pt>
                <c:pt idx="3">
                  <c:v>0.36674020540129332</c:v>
                </c:pt>
                <c:pt idx="4">
                  <c:v>0.39174521940592694</c:v>
                </c:pt>
                <c:pt idx="5">
                  <c:v>0.29172516338739241</c:v>
                </c:pt>
                <c:pt idx="6">
                  <c:v>0.20837511670528028</c:v>
                </c:pt>
                <c:pt idx="7">
                  <c:v>0.13336007469137939</c:v>
                </c:pt>
                <c:pt idx="8">
                  <c:v>0.12502507002316818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56320"/>
        <c:axId val="276090880"/>
      </c:scatterChart>
      <c:valAx>
        <c:axId val="276056320"/>
        <c:scaling>
          <c:orientation val="minMax"/>
          <c:max val="1"/>
          <c:min val="0.1"/>
        </c:scaling>
        <c:delete val="0"/>
        <c:axPos val="b"/>
        <c:numFmt formatCode="0%" sourceLinked="1"/>
        <c:majorTickMark val="out"/>
        <c:minorTickMark val="none"/>
        <c:tickLblPos val="nextTo"/>
        <c:crossAx val="276090880"/>
        <c:crosses val="autoZero"/>
        <c:crossBetween val="midCat"/>
      </c:valAx>
      <c:valAx>
        <c:axId val="276090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 DATA'!$K$1</c:f>
              <c:strCache>
                <c:ptCount val="1"/>
                <c:pt idx="0">
                  <c:v>Cumulative TP Rate</c:v>
                </c:pt>
              </c:strCache>
            </c:strRef>
          </c:tx>
          <c:x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'ROC DATA'!$K$2:$K$12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9968"/>
        <c:axId val="307941760"/>
      </c:scatterChart>
      <c:valAx>
        <c:axId val="307939968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307941760"/>
        <c:crosses val="autoZero"/>
        <c:crossBetween val="midCat"/>
      </c:valAx>
      <c:valAx>
        <c:axId val="307941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79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 DATA'!$K$1</c:f>
              <c:strCache>
                <c:ptCount val="1"/>
                <c:pt idx="0">
                  <c:v>Cumulative TP Rate</c:v>
                </c:pt>
              </c:strCache>
            </c:strRef>
          </c:tx>
          <c:x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'ROC DATA'!$K$2:$K$12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'ROC DATA'!$L$2:$L$12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87968"/>
        <c:axId val="307989504"/>
      </c:scatterChart>
      <c:valAx>
        <c:axId val="307987968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307989504"/>
        <c:crosses val="autoZero"/>
        <c:crossBetween val="midCat"/>
      </c:valAx>
      <c:valAx>
        <c:axId val="307989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798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ROC CURVE</c:v>
          </c:tx>
          <c:xVal>
            <c:numRef>
              <c:f>'BOTH DATA SETS'!$H$2:$H$12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'BOTH DATA SETS'!$C$2:$C$12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CUMULATIVE GAINS</c:v>
          </c:tx>
          <c:xVal>
            <c:numRef>
              <c:f>'BOTH DATA SETS'!$E$2:$E$12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'BOTH DATA SETS'!$C$2:$C$12</c:f>
              <c:numCache>
                <c:formatCode>0%</c:formatCode>
                <c:ptCount val="11"/>
                <c:pt idx="0">
                  <c:v>0</c:v>
                </c:pt>
                <c:pt idx="1">
                  <c:v>0.47698744769874479</c:v>
                </c:pt>
                <c:pt idx="2">
                  <c:v>0.76401673640167367</c:v>
                </c:pt>
                <c:pt idx="3">
                  <c:v>0.8476987447698745</c:v>
                </c:pt>
                <c:pt idx="4">
                  <c:v>0.8845188284518829</c:v>
                </c:pt>
                <c:pt idx="5">
                  <c:v>0.92384937238493725</c:v>
                </c:pt>
                <c:pt idx="6">
                  <c:v>0.95313807531380756</c:v>
                </c:pt>
                <c:pt idx="7">
                  <c:v>0.97405857740585777</c:v>
                </c:pt>
                <c:pt idx="8">
                  <c:v>0.9874476987447699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2"/>
          <c:tx>
            <c:v>Random</c:v>
          </c:tx>
          <c:xVal>
            <c:numRef>
              <c:f>'BOTH DATA SETS'!$H$2:$H$12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xVal>
          <c:yVal>
            <c:numRef>
              <c:f>'BOTH DATA SETS'!$H$2:$H$12</c:f>
              <c:numCache>
                <c:formatCode>0%</c:formatCode>
                <c:ptCount val="11"/>
                <c:pt idx="0">
                  <c:v>0</c:v>
                </c:pt>
                <c:pt idx="1">
                  <c:v>7.2448768370937692E-3</c:v>
                </c:pt>
                <c:pt idx="2">
                  <c:v>6.1477954874767128E-2</c:v>
                </c:pt>
                <c:pt idx="3">
                  <c:v>0.16456220244255848</c:v>
                </c:pt>
                <c:pt idx="4">
                  <c:v>0.28027323535499898</c:v>
                </c:pt>
                <c:pt idx="5">
                  <c:v>0.39577727178637961</c:v>
                </c:pt>
                <c:pt idx="6">
                  <c:v>0.5090043469261023</c:v>
                </c:pt>
                <c:pt idx="7">
                  <c:v>0.62512937280066239</c:v>
                </c:pt>
                <c:pt idx="8">
                  <c:v>0.7538811840198717</c:v>
                </c:pt>
                <c:pt idx="9">
                  <c:v>0.87518112192092734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15936"/>
        <c:axId val="311417472"/>
      </c:scatterChart>
      <c:valAx>
        <c:axId val="311415936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311417472"/>
        <c:crosses val="autoZero"/>
        <c:crossBetween val="midCat"/>
      </c:valAx>
      <c:valAx>
        <c:axId val="3114174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41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260985</xdr:colOff>
      <xdr:row>15</xdr:row>
      <xdr:rowOff>8572</xdr:rowOff>
    </xdr:from>
    <xdr:to>
      <xdr:col>5</xdr:col>
      <xdr:colOff>419100</xdr:colOff>
      <xdr:row>29</xdr:row>
      <xdr:rowOff>99059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14</xdr:row>
      <xdr:rowOff>166686</xdr:rowOff>
    </xdr:from>
    <xdr:to>
      <xdr:col>10</xdr:col>
      <xdr:colOff>914400</xdr:colOff>
      <xdr:row>29</xdr:row>
      <xdr:rowOff>99059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</cdr:x>
      <cdr:y>0.09891</cdr:y>
    </cdr:from>
    <cdr:to>
      <cdr:x>0.965</cdr:x>
      <cdr:y>0.27572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1860" y="260033"/>
          <a:ext cx="96012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Cumulative Gain Chart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0.81498</cdr:x>
      <cdr:y>0.10925</cdr:y>
    </cdr:from>
    <cdr:to>
      <cdr:x>0.99063</cdr:x>
      <cdr:y>0.30491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9191" y="685446"/>
          <a:ext cx="1519256" cy="12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Cumulative Response Curve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815340</xdr:colOff>
      <xdr:row>15</xdr:row>
      <xdr:rowOff>6667</xdr:rowOff>
    </xdr:from>
    <xdr:to>
      <xdr:col>13</xdr:col>
      <xdr:colOff>7620</xdr:colOff>
      <xdr:row>29</xdr:row>
      <xdr:rowOff>75247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0.755</cdr:x>
      <cdr:y>0.09891</cdr:y>
    </cdr:from>
    <cdr:to>
      <cdr:x>0.965</cdr:x>
      <cdr:y>0.27572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1860" y="260033"/>
          <a:ext cx="96012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ROC</a:t>
          </a:r>
          <a:r>
            <a:rPr lang="en-US" sz="1100" b="1" baseline="0"/>
            <a:t> CURVE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0.77374</cdr:x>
      <cdr:y>0.12087</cdr:y>
    </cdr:from>
    <cdr:to>
      <cdr:x>0.98374</cdr:x>
      <cdr:y>0.21447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92508" y="758404"/>
          <a:ext cx="1816397" cy="587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/>
            <a:t>ROC</a:t>
          </a:r>
          <a:r>
            <a:rPr lang="en-US" sz="2400" b="1" baseline="0"/>
            <a:t> CURVE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14" sqref="D14"/>
    </sheetView>
  </sheetViews>
  <sheetFormatPr defaultRowHeight="14.4" x14ac:dyDescent="0.3"/>
  <cols>
    <col min="2" max="2" width="13.33203125" customWidth="1"/>
    <col min="3" max="3" width="13" customWidth="1"/>
    <col min="4" max="4" width="16.109375" customWidth="1"/>
    <col min="5" max="5" width="11.6640625" customWidth="1"/>
    <col min="6" max="6" width="12.88671875" customWidth="1"/>
    <col min="7" max="9" width="14.88671875" style="3" customWidth="1"/>
    <col min="10" max="10" width="9.109375" style="2"/>
    <col min="11" max="11" width="13.88671875" style="1" customWidth="1"/>
    <col min="12" max="12" width="13.109375" customWidth="1"/>
    <col min="13" max="13" width="12.5546875" style="4" customWidth="1"/>
  </cols>
  <sheetData>
    <row r="1" spans="1:15" ht="29.4" thickBot="1" x14ac:dyDescent="0.35">
      <c r="A1" s="7" t="s">
        <v>1</v>
      </c>
      <c r="B1" s="7" t="s">
        <v>6</v>
      </c>
      <c r="C1" s="7" t="s">
        <v>2</v>
      </c>
      <c r="D1" s="7" t="s">
        <v>7</v>
      </c>
      <c r="E1" s="7" t="s">
        <v>3</v>
      </c>
      <c r="F1" s="7" t="s">
        <v>8</v>
      </c>
      <c r="G1" s="8" t="s">
        <v>10</v>
      </c>
      <c r="H1" s="43" t="s">
        <v>20</v>
      </c>
      <c r="I1" s="43" t="s">
        <v>21</v>
      </c>
      <c r="J1" s="13" t="s">
        <v>0</v>
      </c>
      <c r="K1" s="20" t="s">
        <v>9</v>
      </c>
      <c r="L1" s="9" t="s">
        <v>11</v>
      </c>
      <c r="M1" s="15" t="s">
        <v>4</v>
      </c>
    </row>
    <row r="2" spans="1:15" ht="15" thickBot="1" x14ac:dyDescent="0.35">
      <c r="A2" s="22">
        <v>0</v>
      </c>
      <c r="B2" s="23">
        <v>1</v>
      </c>
      <c r="C2" s="22">
        <v>0</v>
      </c>
      <c r="D2" s="22">
        <v>0</v>
      </c>
      <c r="E2" s="22">
        <v>0</v>
      </c>
      <c r="F2" s="22">
        <v>0</v>
      </c>
      <c r="G2" s="24">
        <v>0</v>
      </c>
      <c r="H2" s="24">
        <v>0</v>
      </c>
      <c r="I2" s="24">
        <v>0</v>
      </c>
      <c r="J2" s="25"/>
      <c r="K2" s="21">
        <f t="shared" ref="K2:K12" si="0">F2/F$12</f>
        <v>0</v>
      </c>
      <c r="L2" s="12">
        <v>0</v>
      </c>
      <c r="M2" s="16">
        <f t="shared" ref="M2:M12" si="1">K2-L2</f>
        <v>0</v>
      </c>
    </row>
    <row r="3" spans="1:15" ht="15" thickBot="1" x14ac:dyDescent="0.35">
      <c r="A3" s="10">
        <v>1</v>
      </c>
      <c r="B3" s="42">
        <v>0.78810999999999998</v>
      </c>
      <c r="C3" s="31">
        <v>605</v>
      </c>
      <c r="D3" s="47">
        <v>570</v>
      </c>
      <c r="E3" s="10">
        <f>C3</f>
        <v>605</v>
      </c>
      <c r="F3" s="10">
        <f>D3</f>
        <v>570</v>
      </c>
      <c r="G3" s="11">
        <f>(F12/E12)*E3</f>
        <v>119.97593760371721</v>
      </c>
      <c r="H3" s="44">
        <f t="shared" ref="H3:H12" si="2">D3/F$12</f>
        <v>0.47698744769874479</v>
      </c>
      <c r="I3" s="44">
        <f t="shared" ref="I3:I12" si="3">G3/F$12</f>
        <v>0.10039827414537006</v>
      </c>
      <c r="J3" s="14">
        <f t="shared" ref="J3:J12" si="4">D3/G3</f>
        <v>4.7509526608803903</v>
      </c>
      <c r="K3" s="21">
        <f t="shared" si="0"/>
        <v>0.47698744769874479</v>
      </c>
      <c r="L3" s="12">
        <f t="shared" ref="L3:L12" si="5">L2+0.1</f>
        <v>0.1</v>
      </c>
      <c r="M3" s="16">
        <f t="shared" si="1"/>
        <v>0.37698744769874482</v>
      </c>
      <c r="O3" s="1"/>
    </row>
    <row r="4" spans="1:15" ht="15" thickBot="1" x14ac:dyDescent="0.35">
      <c r="A4" s="10">
        <v>2</v>
      </c>
      <c r="B4" s="42">
        <v>0.38716</v>
      </c>
      <c r="C4" s="31">
        <v>605</v>
      </c>
      <c r="D4" s="31">
        <v>343</v>
      </c>
      <c r="E4" s="10">
        <f t="shared" ref="E4:E12" si="6">E3+C4</f>
        <v>1210</v>
      </c>
      <c r="F4" s="10">
        <f t="shared" ref="F4:F12" si="7">F3+D4</f>
        <v>913</v>
      </c>
      <c r="G4" s="11">
        <f t="shared" ref="G4:G12" si="8">G3</f>
        <v>119.97593760371721</v>
      </c>
      <c r="H4" s="44">
        <f t="shared" si="2"/>
        <v>0.28702928870292888</v>
      </c>
      <c r="I4" s="44">
        <f t="shared" si="3"/>
        <v>0.10039827414537006</v>
      </c>
      <c r="J4" s="14">
        <f t="shared" si="4"/>
        <v>2.8589066011964457</v>
      </c>
      <c r="K4" s="21">
        <f t="shared" si="0"/>
        <v>0.76401673640167367</v>
      </c>
      <c r="L4" s="12">
        <f t="shared" si="5"/>
        <v>0.2</v>
      </c>
      <c r="M4" s="16">
        <f t="shared" si="1"/>
        <v>0.56401673640167371</v>
      </c>
      <c r="O4" s="1"/>
    </row>
    <row r="5" spans="1:15" ht="15" thickBot="1" x14ac:dyDescent="0.35">
      <c r="A5" s="10">
        <v>3</v>
      </c>
      <c r="B5" s="42">
        <v>0.11277</v>
      </c>
      <c r="C5" s="31">
        <v>598</v>
      </c>
      <c r="D5" s="31">
        <v>100</v>
      </c>
      <c r="E5" s="10">
        <f t="shared" si="6"/>
        <v>1808</v>
      </c>
      <c r="F5" s="10">
        <f t="shared" si="7"/>
        <v>1013</v>
      </c>
      <c r="G5" s="11">
        <f t="shared" si="8"/>
        <v>119.97593760371721</v>
      </c>
      <c r="H5" s="44">
        <f t="shared" si="2"/>
        <v>8.3682008368200833E-2</v>
      </c>
      <c r="I5" s="44">
        <f t="shared" si="3"/>
        <v>0.10039827414537006</v>
      </c>
      <c r="J5" s="14">
        <f t="shared" si="4"/>
        <v>0.83350046682112111</v>
      </c>
      <c r="K5" s="21">
        <f t="shared" si="0"/>
        <v>0.8476987447698745</v>
      </c>
      <c r="L5" s="12">
        <f t="shared" si="5"/>
        <v>0.30000000000000004</v>
      </c>
      <c r="M5" s="16">
        <f t="shared" si="1"/>
        <v>0.54769874476987446</v>
      </c>
      <c r="O5" s="1"/>
    </row>
    <row r="6" spans="1:15" ht="15" thickBot="1" x14ac:dyDescent="0.35">
      <c r="A6" s="10">
        <v>4</v>
      </c>
      <c r="B6" s="42">
        <v>6.7750000000000005E-2</v>
      </c>
      <c r="C6" s="31">
        <v>603</v>
      </c>
      <c r="D6" s="31">
        <v>44</v>
      </c>
      <c r="E6" s="10">
        <f t="shared" si="6"/>
        <v>2411</v>
      </c>
      <c r="F6" s="10">
        <f t="shared" si="7"/>
        <v>1057</v>
      </c>
      <c r="G6" s="11">
        <f t="shared" si="8"/>
        <v>119.97593760371721</v>
      </c>
      <c r="H6" s="44">
        <f t="shared" si="2"/>
        <v>3.682008368200837E-2</v>
      </c>
      <c r="I6" s="44">
        <f t="shared" si="3"/>
        <v>0.10039827414537006</v>
      </c>
      <c r="J6" s="14">
        <f t="shared" si="4"/>
        <v>0.36674020540129332</v>
      </c>
      <c r="K6" s="21">
        <f t="shared" si="0"/>
        <v>0.8845188284518829</v>
      </c>
      <c r="L6" s="12">
        <f t="shared" si="5"/>
        <v>0.4</v>
      </c>
      <c r="M6" s="16">
        <f t="shared" si="1"/>
        <v>0.48451882845188288</v>
      </c>
      <c r="O6" s="1"/>
    </row>
    <row r="7" spans="1:15" ht="15" thickBot="1" x14ac:dyDescent="0.35">
      <c r="A7" s="10">
        <v>5</v>
      </c>
      <c r="B7" s="42">
        <v>5.2380000000000003E-2</v>
      </c>
      <c r="C7" s="31">
        <v>605</v>
      </c>
      <c r="D7" s="31">
        <v>47</v>
      </c>
      <c r="E7" s="10">
        <f t="shared" si="6"/>
        <v>3016</v>
      </c>
      <c r="F7" s="10">
        <f t="shared" si="7"/>
        <v>1104</v>
      </c>
      <c r="G7" s="11">
        <f t="shared" si="8"/>
        <v>119.97593760371721</v>
      </c>
      <c r="H7" s="44">
        <f t="shared" si="2"/>
        <v>3.9330543933054393E-2</v>
      </c>
      <c r="I7" s="44">
        <f t="shared" si="3"/>
        <v>0.10039827414537006</v>
      </c>
      <c r="J7" s="14">
        <f t="shared" si="4"/>
        <v>0.39174521940592694</v>
      </c>
      <c r="K7" s="21">
        <f t="shared" si="0"/>
        <v>0.92384937238493725</v>
      </c>
      <c r="L7" s="12">
        <f t="shared" si="5"/>
        <v>0.5</v>
      </c>
      <c r="M7" s="16">
        <f t="shared" si="1"/>
        <v>0.42384937238493725</v>
      </c>
      <c r="O7" s="1"/>
    </row>
    <row r="8" spans="1:15" ht="15" thickBot="1" x14ac:dyDescent="0.35">
      <c r="A8" s="10">
        <v>6</v>
      </c>
      <c r="B8" s="42">
        <v>3.7769999999999998E-2</v>
      </c>
      <c r="C8" s="31">
        <v>582</v>
      </c>
      <c r="D8" s="31">
        <v>35</v>
      </c>
      <c r="E8" s="10">
        <f t="shared" si="6"/>
        <v>3598</v>
      </c>
      <c r="F8" s="10">
        <f t="shared" si="7"/>
        <v>1139</v>
      </c>
      <c r="G8" s="11">
        <f t="shared" si="8"/>
        <v>119.97593760371721</v>
      </c>
      <c r="H8" s="44">
        <f t="shared" si="2"/>
        <v>2.9288702928870293E-2</v>
      </c>
      <c r="I8" s="44">
        <f t="shared" si="3"/>
        <v>0.10039827414537006</v>
      </c>
      <c r="J8" s="14">
        <f t="shared" si="4"/>
        <v>0.29172516338739241</v>
      </c>
      <c r="K8" s="21">
        <f t="shared" si="0"/>
        <v>0.95313807531380756</v>
      </c>
      <c r="L8" s="12">
        <f t="shared" si="5"/>
        <v>0.6</v>
      </c>
      <c r="M8" s="16">
        <f t="shared" si="1"/>
        <v>0.35313807531380759</v>
      </c>
      <c r="O8" s="1"/>
    </row>
    <row r="9" spans="1:15" ht="15" thickBot="1" x14ac:dyDescent="0.35">
      <c r="A9" s="10">
        <v>7</v>
      </c>
      <c r="B9" s="42">
        <v>2.7179999999999999E-2</v>
      </c>
      <c r="C9" s="31">
        <v>586</v>
      </c>
      <c r="D9" s="31">
        <v>25</v>
      </c>
      <c r="E9" s="10">
        <f t="shared" si="6"/>
        <v>4184</v>
      </c>
      <c r="F9" s="10">
        <f t="shared" si="7"/>
        <v>1164</v>
      </c>
      <c r="G9" s="11">
        <f t="shared" si="8"/>
        <v>119.97593760371721</v>
      </c>
      <c r="H9" s="44">
        <f t="shared" si="2"/>
        <v>2.0920502092050208E-2</v>
      </c>
      <c r="I9" s="44">
        <f t="shared" si="3"/>
        <v>0.10039827414537006</v>
      </c>
      <c r="J9" s="14">
        <f t="shared" si="4"/>
        <v>0.20837511670528028</v>
      </c>
      <c r="K9" s="21">
        <f t="shared" si="0"/>
        <v>0.97405857740585777</v>
      </c>
      <c r="L9" s="12">
        <f t="shared" si="5"/>
        <v>0.7</v>
      </c>
      <c r="M9" s="16">
        <f t="shared" si="1"/>
        <v>0.27405857740585782</v>
      </c>
      <c r="O9" s="1"/>
    </row>
    <row r="10" spans="1:15" ht="15" thickBot="1" x14ac:dyDescent="0.35">
      <c r="A10" s="10">
        <v>8</v>
      </c>
      <c r="B10" s="42">
        <v>1.5810000000000001E-2</v>
      </c>
      <c r="C10" s="31">
        <v>638</v>
      </c>
      <c r="D10" s="31">
        <v>16</v>
      </c>
      <c r="E10" s="10">
        <f t="shared" si="6"/>
        <v>4822</v>
      </c>
      <c r="F10" s="10">
        <f t="shared" si="7"/>
        <v>1180</v>
      </c>
      <c r="G10" s="11">
        <f t="shared" si="8"/>
        <v>119.97593760371721</v>
      </c>
      <c r="H10" s="44">
        <f t="shared" si="2"/>
        <v>1.3389121338912133E-2</v>
      </c>
      <c r="I10" s="44">
        <f t="shared" si="3"/>
        <v>0.10039827414537006</v>
      </c>
      <c r="J10" s="14">
        <f t="shared" si="4"/>
        <v>0.13336007469137939</v>
      </c>
      <c r="K10" s="21">
        <f t="shared" si="0"/>
        <v>0.9874476987447699</v>
      </c>
      <c r="L10" s="12">
        <f t="shared" si="5"/>
        <v>0.79999999999999993</v>
      </c>
      <c r="M10" s="16">
        <f t="shared" si="1"/>
        <v>0.18744769874476996</v>
      </c>
      <c r="O10" s="1"/>
    </row>
    <row r="11" spans="1:15" ht="15" thickBot="1" x14ac:dyDescent="0.35">
      <c r="A11" s="10">
        <v>9</v>
      </c>
      <c r="B11" s="42">
        <v>3.7499999999999999E-3</v>
      </c>
      <c r="C11" s="31">
        <v>601</v>
      </c>
      <c r="D11" s="31">
        <v>15</v>
      </c>
      <c r="E11" s="10">
        <f t="shared" si="6"/>
        <v>5423</v>
      </c>
      <c r="F11" s="10">
        <f t="shared" si="7"/>
        <v>1195</v>
      </c>
      <c r="G11" s="11">
        <f t="shared" si="8"/>
        <v>119.97593760371721</v>
      </c>
      <c r="H11" s="44">
        <f t="shared" si="2"/>
        <v>1.2552301255230125E-2</v>
      </c>
      <c r="I11" s="44">
        <f t="shared" si="3"/>
        <v>0.10039827414537006</v>
      </c>
      <c r="J11" s="14">
        <f t="shared" si="4"/>
        <v>0.12502507002316818</v>
      </c>
      <c r="K11" s="21">
        <f t="shared" si="0"/>
        <v>1</v>
      </c>
      <c r="L11" s="12">
        <f t="shared" si="5"/>
        <v>0.89999999999999991</v>
      </c>
      <c r="M11" s="16">
        <f t="shared" si="1"/>
        <v>0.10000000000000009</v>
      </c>
      <c r="O11" s="1"/>
    </row>
    <row r="12" spans="1:15" ht="15" thickBot="1" x14ac:dyDescent="0.35">
      <c r="A12" s="10">
        <v>10</v>
      </c>
      <c r="B12" s="42">
        <v>1.2999999999999999E-4</v>
      </c>
      <c r="C12" s="31">
        <v>603</v>
      </c>
      <c r="D12" s="31">
        <v>0</v>
      </c>
      <c r="E12" s="10">
        <f t="shared" si="6"/>
        <v>6026</v>
      </c>
      <c r="F12" s="10">
        <f t="shared" si="7"/>
        <v>1195</v>
      </c>
      <c r="G12" s="11">
        <f t="shared" si="8"/>
        <v>119.97593760371721</v>
      </c>
      <c r="H12" s="44">
        <f t="shared" si="2"/>
        <v>0</v>
      </c>
      <c r="I12" s="44">
        <f t="shared" si="3"/>
        <v>0.10039827414537006</v>
      </c>
      <c r="J12" s="14">
        <f t="shared" si="4"/>
        <v>0</v>
      </c>
      <c r="K12" s="21">
        <f t="shared" si="0"/>
        <v>1</v>
      </c>
      <c r="L12" s="12">
        <f t="shared" si="5"/>
        <v>0.99999999999999989</v>
      </c>
      <c r="M12" s="16">
        <f t="shared" si="1"/>
        <v>0</v>
      </c>
      <c r="O12" s="1"/>
    </row>
    <row r="13" spans="1:15" ht="15" thickBot="1" x14ac:dyDescent="0.35"/>
    <row r="14" spans="1:15" ht="15" thickBot="1" x14ac:dyDescent="0.35">
      <c r="G14" s="29"/>
      <c r="H14" s="29"/>
      <c r="I14" s="18" t="s">
        <v>5</v>
      </c>
      <c r="J14" s="19">
        <f>MAX(J3:J12)</f>
        <v>4.7509526608803903</v>
      </c>
      <c r="L14" s="5" t="s">
        <v>22</v>
      </c>
      <c r="M14" s="17">
        <f>MAX(M3:M12)</f>
        <v>0.56401673640167371</v>
      </c>
    </row>
    <row r="21" spans="11:11" x14ac:dyDescent="0.3">
      <c r="K2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3" sqref="L3:M12"/>
    </sheetView>
  </sheetViews>
  <sheetFormatPr defaultRowHeight="14.4" x14ac:dyDescent="0.3"/>
  <cols>
    <col min="2" max="2" width="13.33203125" customWidth="1"/>
    <col min="3" max="3" width="13" customWidth="1"/>
    <col min="4" max="4" width="16.109375" customWidth="1"/>
    <col min="5" max="5" width="11.6640625" customWidth="1"/>
    <col min="6" max="6" width="12.88671875" customWidth="1"/>
    <col min="7" max="9" width="14.88671875" style="3" customWidth="1"/>
    <col min="10" max="10" width="8.88671875" style="2"/>
    <col min="11" max="11" width="13.88671875" style="1" customWidth="1"/>
    <col min="12" max="12" width="13.109375" customWidth="1"/>
    <col min="13" max="13" width="12.5546875" style="4" customWidth="1"/>
  </cols>
  <sheetData>
    <row r="1" spans="1:13" ht="29.4" thickBot="1" x14ac:dyDescent="0.35">
      <c r="A1" s="7" t="str">
        <f>'CUMULATIVE RESPONSE DATA'!A1</f>
        <v>GROUP</v>
      </c>
      <c r="B1" s="7" t="str">
        <f>'CUMULATIVE RESPONSE DATA'!B1</f>
        <v>CUTOFF</v>
      </c>
      <c r="C1" s="27"/>
      <c r="D1" s="33" t="str">
        <f>'CUMULATIVE RESPONSE DATA'!D1</f>
        <v>True Positives (TP)</v>
      </c>
      <c r="E1" s="33" t="s">
        <v>12</v>
      </c>
      <c r="F1" s="7" t="str">
        <f>'CUMULATIVE RESPONSE DATA'!F1</f>
        <v>Total TP</v>
      </c>
      <c r="G1" s="8" t="s">
        <v>13</v>
      </c>
      <c r="H1" s="43" t="str">
        <f>'CUMULATIVE RESPONSE DATA'!H1</f>
        <v>TP Rate</v>
      </c>
      <c r="I1" s="43" t="s">
        <v>23</v>
      </c>
      <c r="J1" s="25"/>
      <c r="K1" s="20" t="str">
        <f>'CUMULATIVE RESPONSE DATA'!K1</f>
        <v>Cumulative TP Rate</v>
      </c>
      <c r="L1" s="9" t="s">
        <v>15</v>
      </c>
      <c r="M1" s="15" t="s">
        <v>4</v>
      </c>
    </row>
    <row r="2" spans="1:13" ht="15" thickBot="1" x14ac:dyDescent="0.35">
      <c r="A2" s="22">
        <v>0</v>
      </c>
      <c r="B2" s="23">
        <v>1</v>
      </c>
      <c r="C2" s="22"/>
      <c r="D2" s="34">
        <v>0</v>
      </c>
      <c r="E2" s="34">
        <v>0</v>
      </c>
      <c r="F2" s="22">
        <v>0</v>
      </c>
      <c r="G2" s="24">
        <v>0</v>
      </c>
      <c r="H2" s="24">
        <f>'CUMULATIVE RESPONSE DATA'!H2</f>
        <v>0</v>
      </c>
      <c r="I2" s="24">
        <v>0</v>
      </c>
      <c r="J2" s="25"/>
      <c r="K2" s="21">
        <f t="shared" ref="K2:K12" si="0">F2/F$12</f>
        <v>0</v>
      </c>
      <c r="L2" s="12">
        <v>0</v>
      </c>
      <c r="M2" s="16">
        <f t="shared" ref="M2:M12" si="1">K2-L2</f>
        <v>0</v>
      </c>
    </row>
    <row r="3" spans="1:13" ht="15" thickBot="1" x14ac:dyDescent="0.35">
      <c r="A3" s="10">
        <v>1</v>
      </c>
      <c r="B3" s="10">
        <v>0.78810999999999998</v>
      </c>
      <c r="C3" s="28"/>
      <c r="D3" s="32">
        <f>'CUMULATIVE RESPONSE DATA'!D3</f>
        <v>570</v>
      </c>
      <c r="E3" s="32">
        <f>'CUMULATIVE RESPONSE DATA'!C3-'CUMULATIVE RESPONSE DATA'!D3</f>
        <v>35</v>
      </c>
      <c r="F3" s="10">
        <f>D3</f>
        <v>570</v>
      </c>
      <c r="G3" s="10">
        <f>E3</f>
        <v>35</v>
      </c>
      <c r="H3" s="45">
        <f>'CUMULATIVE RESPONSE DATA'!H3</f>
        <v>0.47698744769874479</v>
      </c>
      <c r="I3" s="44">
        <f t="shared" ref="I3:I12" si="2">E3/G$12</f>
        <v>7.2448768370937692E-3</v>
      </c>
      <c r="J3" s="26"/>
      <c r="K3" s="21">
        <f t="shared" si="0"/>
        <v>0.47698744769874479</v>
      </c>
      <c r="L3" s="12">
        <f t="shared" ref="L3:L12" si="3">G3/G$12</f>
        <v>7.2448768370937692E-3</v>
      </c>
      <c r="M3" s="16">
        <f t="shared" si="1"/>
        <v>0.469742570861651</v>
      </c>
    </row>
    <row r="4" spans="1:13" ht="15" thickBot="1" x14ac:dyDescent="0.35">
      <c r="A4" s="10">
        <v>2</v>
      </c>
      <c r="B4" s="10">
        <v>0.38716</v>
      </c>
      <c r="C4" s="28"/>
      <c r="D4" s="32">
        <f>'CUMULATIVE RESPONSE DATA'!D4</f>
        <v>343</v>
      </c>
      <c r="E4" s="32">
        <f>'CUMULATIVE RESPONSE DATA'!C4-'CUMULATIVE RESPONSE DATA'!D4</f>
        <v>262</v>
      </c>
      <c r="F4" s="10">
        <f t="shared" ref="F4:G12" si="4">F3+D4</f>
        <v>913</v>
      </c>
      <c r="G4" s="10">
        <f t="shared" si="4"/>
        <v>297</v>
      </c>
      <c r="H4" s="45">
        <f>'CUMULATIVE RESPONSE DATA'!H4</f>
        <v>0.28702928870292888</v>
      </c>
      <c r="I4" s="44">
        <f t="shared" si="2"/>
        <v>5.4233078037673361E-2</v>
      </c>
      <c r="J4" s="26"/>
      <c r="K4" s="21">
        <f t="shared" si="0"/>
        <v>0.76401673640167367</v>
      </c>
      <c r="L4" s="12">
        <f t="shared" si="3"/>
        <v>6.1477954874767128E-2</v>
      </c>
      <c r="M4" s="16">
        <f t="shared" si="1"/>
        <v>0.70253878152690652</v>
      </c>
    </row>
    <row r="5" spans="1:13" ht="15" thickBot="1" x14ac:dyDescent="0.35">
      <c r="A5" s="10">
        <v>3</v>
      </c>
      <c r="B5" s="10">
        <v>0.11277</v>
      </c>
      <c r="C5" s="28"/>
      <c r="D5" s="32">
        <f>'CUMULATIVE RESPONSE DATA'!D5</f>
        <v>100</v>
      </c>
      <c r="E5" s="32">
        <f>'CUMULATIVE RESPONSE DATA'!C5-'CUMULATIVE RESPONSE DATA'!D5</f>
        <v>498</v>
      </c>
      <c r="F5" s="10">
        <f t="shared" si="4"/>
        <v>1013</v>
      </c>
      <c r="G5" s="10">
        <f t="shared" si="4"/>
        <v>795</v>
      </c>
      <c r="H5" s="45">
        <f>'CUMULATIVE RESPONSE DATA'!H5</f>
        <v>8.3682008368200833E-2</v>
      </c>
      <c r="I5" s="44">
        <f t="shared" si="2"/>
        <v>0.10308424756779135</v>
      </c>
      <c r="J5" s="26"/>
      <c r="K5" s="21">
        <f t="shared" si="0"/>
        <v>0.8476987447698745</v>
      </c>
      <c r="L5" s="12">
        <f t="shared" si="3"/>
        <v>0.16456220244255848</v>
      </c>
      <c r="M5" s="16">
        <f t="shared" si="1"/>
        <v>0.68313654232731602</v>
      </c>
    </row>
    <row r="6" spans="1:13" ht="15" thickBot="1" x14ac:dyDescent="0.35">
      <c r="A6" s="10">
        <v>4</v>
      </c>
      <c r="B6" s="10">
        <v>6.7750000000000005E-2</v>
      </c>
      <c r="C6" s="28"/>
      <c r="D6" s="32">
        <f>'CUMULATIVE RESPONSE DATA'!D6</f>
        <v>44</v>
      </c>
      <c r="E6" s="32">
        <f>'CUMULATIVE RESPONSE DATA'!C6-'CUMULATIVE RESPONSE DATA'!D6</f>
        <v>559</v>
      </c>
      <c r="F6" s="10">
        <f t="shared" si="4"/>
        <v>1057</v>
      </c>
      <c r="G6" s="10">
        <f t="shared" si="4"/>
        <v>1354</v>
      </c>
      <c r="H6" s="45">
        <f>'CUMULATIVE RESPONSE DATA'!H6</f>
        <v>3.682008368200837E-2</v>
      </c>
      <c r="I6" s="44">
        <f t="shared" si="2"/>
        <v>0.11571103291244049</v>
      </c>
      <c r="J6" s="26"/>
      <c r="K6" s="21">
        <f t="shared" si="0"/>
        <v>0.8845188284518829</v>
      </c>
      <c r="L6" s="12">
        <f t="shared" si="3"/>
        <v>0.28027323535499898</v>
      </c>
      <c r="M6" s="16">
        <f t="shared" si="1"/>
        <v>0.60424559309688397</v>
      </c>
    </row>
    <row r="7" spans="1:13" ht="15" thickBot="1" x14ac:dyDescent="0.35">
      <c r="A7" s="10">
        <v>5</v>
      </c>
      <c r="B7" s="10">
        <v>5.2380000000000003E-2</v>
      </c>
      <c r="C7" s="28"/>
      <c r="D7" s="32">
        <f>'CUMULATIVE RESPONSE DATA'!D7</f>
        <v>47</v>
      </c>
      <c r="E7" s="32">
        <f>'CUMULATIVE RESPONSE DATA'!C7-'CUMULATIVE RESPONSE DATA'!D7</f>
        <v>558</v>
      </c>
      <c r="F7" s="10">
        <f t="shared" si="4"/>
        <v>1104</v>
      </c>
      <c r="G7" s="10">
        <f t="shared" si="4"/>
        <v>1912</v>
      </c>
      <c r="H7" s="45">
        <f>'CUMULATIVE RESPONSE DATA'!H7</f>
        <v>3.9330543933054393E-2</v>
      </c>
      <c r="I7" s="44">
        <f t="shared" si="2"/>
        <v>0.11550403643138067</v>
      </c>
      <c r="J7" s="26"/>
      <c r="K7" s="21">
        <f t="shared" si="0"/>
        <v>0.92384937238493725</v>
      </c>
      <c r="L7" s="12">
        <f t="shared" si="3"/>
        <v>0.39577727178637961</v>
      </c>
      <c r="M7" s="16">
        <f t="shared" si="1"/>
        <v>0.52807210059855758</v>
      </c>
    </row>
    <row r="8" spans="1:13" ht="15" thickBot="1" x14ac:dyDescent="0.35">
      <c r="A8" s="10">
        <v>6</v>
      </c>
      <c r="B8" s="10">
        <v>3.7769999999999998E-2</v>
      </c>
      <c r="C8" s="28"/>
      <c r="D8" s="32">
        <f>'CUMULATIVE RESPONSE DATA'!D8</f>
        <v>35</v>
      </c>
      <c r="E8" s="32">
        <f>'CUMULATIVE RESPONSE DATA'!C8-'CUMULATIVE RESPONSE DATA'!D8</f>
        <v>547</v>
      </c>
      <c r="F8" s="10">
        <f t="shared" si="4"/>
        <v>1139</v>
      </c>
      <c r="G8" s="10">
        <f t="shared" si="4"/>
        <v>2459</v>
      </c>
      <c r="H8" s="45">
        <f>'CUMULATIVE RESPONSE DATA'!H8</f>
        <v>2.9288702928870293E-2</v>
      </c>
      <c r="I8" s="44">
        <f t="shared" si="2"/>
        <v>0.11322707513972262</v>
      </c>
      <c r="J8" s="26"/>
      <c r="K8" s="21">
        <f t="shared" si="0"/>
        <v>0.95313807531380756</v>
      </c>
      <c r="L8" s="12">
        <f t="shared" si="3"/>
        <v>0.5090043469261023</v>
      </c>
      <c r="M8" s="16">
        <f t="shared" si="1"/>
        <v>0.44413372838770526</v>
      </c>
    </row>
    <row r="9" spans="1:13" ht="15" thickBot="1" x14ac:dyDescent="0.35">
      <c r="A9" s="10">
        <v>7</v>
      </c>
      <c r="B9" s="10">
        <v>2.7179999999999999E-2</v>
      </c>
      <c r="C9" s="28"/>
      <c r="D9" s="32">
        <f>'CUMULATIVE RESPONSE DATA'!D9</f>
        <v>25</v>
      </c>
      <c r="E9" s="32">
        <f>'CUMULATIVE RESPONSE DATA'!C9-'CUMULATIVE RESPONSE DATA'!D9</f>
        <v>561</v>
      </c>
      <c r="F9" s="10">
        <f t="shared" si="4"/>
        <v>1164</v>
      </c>
      <c r="G9" s="10">
        <f t="shared" si="4"/>
        <v>3020</v>
      </c>
      <c r="H9" s="45">
        <f>'CUMULATIVE RESPONSE DATA'!H9</f>
        <v>2.0920502092050208E-2</v>
      </c>
      <c r="I9" s="44">
        <f t="shared" si="2"/>
        <v>0.11612502587456014</v>
      </c>
      <c r="J9" s="26"/>
      <c r="K9" s="21">
        <f t="shared" si="0"/>
        <v>0.97405857740585777</v>
      </c>
      <c r="L9" s="12">
        <f t="shared" si="3"/>
        <v>0.62512937280066239</v>
      </c>
      <c r="M9" s="16">
        <f t="shared" si="1"/>
        <v>0.34892920460519539</v>
      </c>
    </row>
    <row r="10" spans="1:13" ht="15" thickBot="1" x14ac:dyDescent="0.35">
      <c r="A10" s="10">
        <v>8</v>
      </c>
      <c r="B10" s="10">
        <v>1.5810000000000001E-2</v>
      </c>
      <c r="C10" s="28"/>
      <c r="D10" s="32">
        <f>'CUMULATIVE RESPONSE DATA'!D10</f>
        <v>16</v>
      </c>
      <c r="E10" s="32">
        <f>'CUMULATIVE RESPONSE DATA'!C10-'CUMULATIVE RESPONSE DATA'!D10</f>
        <v>622</v>
      </c>
      <c r="F10" s="10">
        <f t="shared" si="4"/>
        <v>1180</v>
      </c>
      <c r="G10" s="10">
        <f t="shared" si="4"/>
        <v>3642</v>
      </c>
      <c r="H10" s="45">
        <f>'CUMULATIVE RESPONSE DATA'!H10</f>
        <v>1.3389121338912133E-2</v>
      </c>
      <c r="I10" s="44">
        <f t="shared" si="2"/>
        <v>0.12875181121920928</v>
      </c>
      <c r="J10" s="26"/>
      <c r="K10" s="21">
        <f t="shared" si="0"/>
        <v>0.9874476987447699</v>
      </c>
      <c r="L10" s="12">
        <f t="shared" si="3"/>
        <v>0.7538811840198717</v>
      </c>
      <c r="M10" s="16">
        <f t="shared" si="1"/>
        <v>0.2335665147248982</v>
      </c>
    </row>
    <row r="11" spans="1:13" ht="15" thickBot="1" x14ac:dyDescent="0.35">
      <c r="A11" s="10">
        <v>9</v>
      </c>
      <c r="B11" s="10">
        <v>3.7499999999999999E-3</v>
      </c>
      <c r="C11" s="28"/>
      <c r="D11" s="32">
        <f>'CUMULATIVE RESPONSE DATA'!D11</f>
        <v>15</v>
      </c>
      <c r="E11" s="32">
        <f>'CUMULATIVE RESPONSE DATA'!C11-'CUMULATIVE RESPONSE DATA'!D11</f>
        <v>586</v>
      </c>
      <c r="F11" s="10">
        <f t="shared" si="4"/>
        <v>1195</v>
      </c>
      <c r="G11" s="10">
        <f t="shared" si="4"/>
        <v>4228</v>
      </c>
      <c r="H11" s="45">
        <f>'CUMULATIVE RESPONSE DATA'!H11</f>
        <v>1.2552301255230125E-2</v>
      </c>
      <c r="I11" s="44">
        <f t="shared" si="2"/>
        <v>0.12129993790105568</v>
      </c>
      <c r="J11" s="26"/>
      <c r="K11" s="21">
        <f t="shared" si="0"/>
        <v>1</v>
      </c>
      <c r="L11" s="12">
        <f t="shared" si="3"/>
        <v>0.87518112192092734</v>
      </c>
      <c r="M11" s="16">
        <f t="shared" si="1"/>
        <v>0.12481887807907266</v>
      </c>
    </row>
    <row r="12" spans="1:13" ht="15" thickBot="1" x14ac:dyDescent="0.35">
      <c r="A12" s="10">
        <v>10</v>
      </c>
      <c r="B12" s="10">
        <v>1.2999999999999999E-4</v>
      </c>
      <c r="C12" s="28"/>
      <c r="D12" s="32">
        <f>'CUMULATIVE RESPONSE DATA'!D12</f>
        <v>0</v>
      </c>
      <c r="E12" s="32">
        <f>'CUMULATIVE RESPONSE DATA'!C12-'CUMULATIVE RESPONSE DATA'!D12</f>
        <v>603</v>
      </c>
      <c r="F12" s="10">
        <f t="shared" si="4"/>
        <v>1195</v>
      </c>
      <c r="G12" s="10">
        <f t="shared" si="4"/>
        <v>4831</v>
      </c>
      <c r="H12" s="45">
        <f>'CUMULATIVE RESPONSE DATA'!H12</f>
        <v>0</v>
      </c>
      <c r="I12" s="44">
        <f t="shared" si="2"/>
        <v>0.12481887807907266</v>
      </c>
      <c r="J12" s="26"/>
      <c r="K12" s="21">
        <f t="shared" si="0"/>
        <v>1</v>
      </c>
      <c r="L12" s="12">
        <f t="shared" si="3"/>
        <v>1</v>
      </c>
      <c r="M12" s="16">
        <f t="shared" si="1"/>
        <v>0</v>
      </c>
    </row>
    <row r="13" spans="1:13" ht="15" thickBot="1" x14ac:dyDescent="0.35"/>
    <row r="14" spans="1:13" ht="15" thickBot="1" x14ac:dyDescent="0.35">
      <c r="G14" s="29"/>
      <c r="H14" s="29"/>
      <c r="I14" s="29"/>
      <c r="J14" s="30"/>
      <c r="L14" s="5" t="s">
        <v>14</v>
      </c>
      <c r="M14" s="17">
        <f>MAX(M3:M12)</f>
        <v>0.70253878152690652</v>
      </c>
    </row>
    <row r="17" spans="9:11" x14ac:dyDescent="0.3">
      <c r="I17" s="1"/>
    </row>
    <row r="21" spans="9:11" x14ac:dyDescent="0.3">
      <c r="K21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4" sqref="F4"/>
    </sheetView>
  </sheetViews>
  <sheetFormatPr defaultRowHeight="14.4" x14ac:dyDescent="0.3"/>
  <cols>
    <col min="2" max="2" width="13.33203125" customWidth="1"/>
    <col min="3" max="7" width="13.88671875" style="1" customWidth="1"/>
    <col min="8" max="8" width="13.109375" customWidth="1"/>
    <col min="9" max="9" width="12.5546875" style="4" customWidth="1"/>
  </cols>
  <sheetData>
    <row r="1" spans="1:9" ht="29.4" thickBot="1" x14ac:dyDescent="0.35">
      <c r="A1" s="7" t="str">
        <f>'CUMULATIVE RESPONSE DATA'!A1</f>
        <v>GROUP</v>
      </c>
      <c r="B1" s="7" t="str">
        <f>'CUMULATIVE RESPONSE DATA'!B1</f>
        <v>CUTOFF</v>
      </c>
      <c r="C1" s="20" t="str">
        <f>'CUMULATIVE RESPONSE DATA'!K1</f>
        <v>Cumulative TP Rate</v>
      </c>
      <c r="D1" s="38"/>
      <c r="E1" s="9" t="str">
        <f>'CUMULATIVE RESPONSE DATA'!L1</f>
        <v>Random TP Rate</v>
      </c>
      <c r="F1" s="40" t="s">
        <v>18</v>
      </c>
      <c r="G1" s="38"/>
      <c r="H1" s="9" t="str">
        <f>'ROC DATA'!L1</f>
        <v>Cumulative FP Rate</v>
      </c>
      <c r="I1" s="15" t="s">
        <v>16</v>
      </c>
    </row>
    <row r="2" spans="1:9" ht="15" thickBot="1" x14ac:dyDescent="0.35">
      <c r="A2" s="22">
        <f>'CUMULATIVE RESPONSE DATA'!A2</f>
        <v>0</v>
      </c>
      <c r="B2" s="23">
        <f>'CUMULATIVE RESPONSE DATA'!B2</f>
        <v>1</v>
      </c>
      <c r="C2" s="21">
        <f>'CUMULATIVE RESPONSE DATA'!K2</f>
        <v>0</v>
      </c>
      <c r="D2" s="39"/>
      <c r="E2" s="12">
        <f>'CUMULATIVE RESPONSE DATA'!L2</f>
        <v>0</v>
      </c>
      <c r="F2" s="41">
        <f t="shared" ref="F2:F12" si="0">C2-E2</f>
        <v>0</v>
      </c>
      <c r="G2" s="39"/>
      <c r="H2" s="12">
        <f>'ROC DATA'!L2</f>
        <v>0</v>
      </c>
      <c r="I2" s="16">
        <f t="shared" ref="I2:I12" si="1">C2-H2</f>
        <v>0</v>
      </c>
    </row>
    <row r="3" spans="1:9" ht="15" thickBot="1" x14ac:dyDescent="0.35">
      <c r="A3" s="10">
        <f>'CUMULATIVE RESPONSE DATA'!A3</f>
        <v>1</v>
      </c>
      <c r="B3" s="10">
        <f>'CUMULATIVE RESPONSE DATA'!B3</f>
        <v>0.78810999999999998</v>
      </c>
      <c r="C3" s="21">
        <f>'CUMULATIVE RESPONSE DATA'!K3</f>
        <v>0.47698744769874479</v>
      </c>
      <c r="D3" s="39"/>
      <c r="E3" s="12">
        <f>'CUMULATIVE RESPONSE DATA'!L3</f>
        <v>0.1</v>
      </c>
      <c r="F3" s="41">
        <f t="shared" si="0"/>
        <v>0.37698744769874482</v>
      </c>
      <c r="G3" s="39"/>
      <c r="H3" s="12">
        <f>'ROC DATA'!L3</f>
        <v>7.2448768370937692E-3</v>
      </c>
      <c r="I3" s="16">
        <f t="shared" si="1"/>
        <v>0.469742570861651</v>
      </c>
    </row>
    <row r="4" spans="1:9" ht="15" thickBot="1" x14ac:dyDescent="0.35">
      <c r="A4" s="10">
        <f>'CUMULATIVE RESPONSE DATA'!A4</f>
        <v>2</v>
      </c>
      <c r="B4" s="10">
        <f>'CUMULATIVE RESPONSE DATA'!B4</f>
        <v>0.38716</v>
      </c>
      <c r="C4" s="21">
        <f>'CUMULATIVE RESPONSE DATA'!K4</f>
        <v>0.76401673640167367</v>
      </c>
      <c r="D4" s="39"/>
      <c r="E4" s="12">
        <f>'CUMULATIVE RESPONSE DATA'!L4</f>
        <v>0.2</v>
      </c>
      <c r="F4" s="41">
        <f t="shared" si="0"/>
        <v>0.56401673640167371</v>
      </c>
      <c r="G4" s="39"/>
      <c r="H4" s="12">
        <f>'ROC DATA'!L4</f>
        <v>6.1477954874767128E-2</v>
      </c>
      <c r="I4" s="16">
        <f t="shared" si="1"/>
        <v>0.70253878152690652</v>
      </c>
    </row>
    <row r="5" spans="1:9" ht="15" thickBot="1" x14ac:dyDescent="0.35">
      <c r="A5" s="10">
        <f>'CUMULATIVE RESPONSE DATA'!A5</f>
        <v>3</v>
      </c>
      <c r="B5" s="10">
        <f>'CUMULATIVE RESPONSE DATA'!B5</f>
        <v>0.11277</v>
      </c>
      <c r="C5" s="21">
        <f>'CUMULATIVE RESPONSE DATA'!K5</f>
        <v>0.8476987447698745</v>
      </c>
      <c r="D5" s="39"/>
      <c r="E5" s="12">
        <f>'CUMULATIVE RESPONSE DATA'!L5</f>
        <v>0.30000000000000004</v>
      </c>
      <c r="F5" s="41">
        <f t="shared" si="0"/>
        <v>0.54769874476987446</v>
      </c>
      <c r="G5" s="39"/>
      <c r="H5" s="12">
        <f>'ROC DATA'!L5</f>
        <v>0.16456220244255848</v>
      </c>
      <c r="I5" s="16">
        <f t="shared" si="1"/>
        <v>0.68313654232731602</v>
      </c>
    </row>
    <row r="6" spans="1:9" ht="15" thickBot="1" x14ac:dyDescent="0.35">
      <c r="A6" s="10">
        <f>'CUMULATIVE RESPONSE DATA'!A6</f>
        <v>4</v>
      </c>
      <c r="B6" s="10">
        <f>'CUMULATIVE RESPONSE DATA'!B6</f>
        <v>6.7750000000000005E-2</v>
      </c>
      <c r="C6" s="21">
        <f>'CUMULATIVE RESPONSE DATA'!K6</f>
        <v>0.8845188284518829</v>
      </c>
      <c r="D6" s="39"/>
      <c r="E6" s="12">
        <f>'CUMULATIVE RESPONSE DATA'!L6</f>
        <v>0.4</v>
      </c>
      <c r="F6" s="41">
        <f t="shared" si="0"/>
        <v>0.48451882845188288</v>
      </c>
      <c r="G6" s="39"/>
      <c r="H6" s="12">
        <f>'ROC DATA'!L6</f>
        <v>0.28027323535499898</v>
      </c>
      <c r="I6" s="16">
        <f t="shared" si="1"/>
        <v>0.60424559309688397</v>
      </c>
    </row>
    <row r="7" spans="1:9" ht="15" thickBot="1" x14ac:dyDescent="0.35">
      <c r="A7" s="10">
        <f>'CUMULATIVE RESPONSE DATA'!A7</f>
        <v>5</v>
      </c>
      <c r="B7" s="10">
        <f>'CUMULATIVE RESPONSE DATA'!B7</f>
        <v>5.2380000000000003E-2</v>
      </c>
      <c r="C7" s="21">
        <f>'CUMULATIVE RESPONSE DATA'!K7</f>
        <v>0.92384937238493725</v>
      </c>
      <c r="D7" s="39"/>
      <c r="E7" s="12">
        <f>'CUMULATIVE RESPONSE DATA'!L7</f>
        <v>0.5</v>
      </c>
      <c r="F7" s="41">
        <f t="shared" si="0"/>
        <v>0.42384937238493725</v>
      </c>
      <c r="G7" s="39"/>
      <c r="H7" s="12">
        <f>'ROC DATA'!L7</f>
        <v>0.39577727178637961</v>
      </c>
      <c r="I7" s="16">
        <f t="shared" si="1"/>
        <v>0.52807210059855758</v>
      </c>
    </row>
    <row r="8" spans="1:9" ht="15" thickBot="1" x14ac:dyDescent="0.35">
      <c r="A8" s="10">
        <f>'CUMULATIVE RESPONSE DATA'!A8</f>
        <v>6</v>
      </c>
      <c r="B8" s="10">
        <f>'CUMULATIVE RESPONSE DATA'!B8</f>
        <v>3.7769999999999998E-2</v>
      </c>
      <c r="C8" s="21">
        <f>'CUMULATIVE RESPONSE DATA'!K8</f>
        <v>0.95313807531380756</v>
      </c>
      <c r="D8" s="39"/>
      <c r="E8" s="12">
        <f>'CUMULATIVE RESPONSE DATA'!L8</f>
        <v>0.6</v>
      </c>
      <c r="F8" s="41">
        <f t="shared" si="0"/>
        <v>0.35313807531380759</v>
      </c>
      <c r="G8" s="39"/>
      <c r="H8" s="12">
        <f>'ROC DATA'!L8</f>
        <v>0.5090043469261023</v>
      </c>
      <c r="I8" s="16">
        <f t="shared" si="1"/>
        <v>0.44413372838770526</v>
      </c>
    </row>
    <row r="9" spans="1:9" ht="15" thickBot="1" x14ac:dyDescent="0.35">
      <c r="A9" s="10">
        <f>'CUMULATIVE RESPONSE DATA'!A9</f>
        <v>7</v>
      </c>
      <c r="B9" s="10">
        <f>'CUMULATIVE RESPONSE DATA'!B9</f>
        <v>2.7179999999999999E-2</v>
      </c>
      <c r="C9" s="21">
        <f>'CUMULATIVE RESPONSE DATA'!K9</f>
        <v>0.97405857740585777</v>
      </c>
      <c r="D9" s="39"/>
      <c r="E9" s="12">
        <f>'CUMULATIVE RESPONSE DATA'!L9</f>
        <v>0.7</v>
      </c>
      <c r="F9" s="41">
        <f t="shared" si="0"/>
        <v>0.27405857740585782</v>
      </c>
      <c r="G9" s="39"/>
      <c r="H9" s="12">
        <f>'ROC DATA'!L9</f>
        <v>0.62512937280066239</v>
      </c>
      <c r="I9" s="16">
        <f t="shared" si="1"/>
        <v>0.34892920460519539</v>
      </c>
    </row>
    <row r="10" spans="1:9" ht="15" thickBot="1" x14ac:dyDescent="0.35">
      <c r="A10" s="10">
        <f>'CUMULATIVE RESPONSE DATA'!A10</f>
        <v>8</v>
      </c>
      <c r="B10" s="10">
        <f>'CUMULATIVE RESPONSE DATA'!B10</f>
        <v>1.5810000000000001E-2</v>
      </c>
      <c r="C10" s="21">
        <f>'CUMULATIVE RESPONSE DATA'!K10</f>
        <v>0.9874476987447699</v>
      </c>
      <c r="D10" s="39"/>
      <c r="E10" s="12">
        <f>'CUMULATIVE RESPONSE DATA'!L10</f>
        <v>0.79999999999999993</v>
      </c>
      <c r="F10" s="41">
        <f t="shared" si="0"/>
        <v>0.18744769874476996</v>
      </c>
      <c r="G10" s="39"/>
      <c r="H10" s="12">
        <f>'ROC DATA'!L10</f>
        <v>0.7538811840198717</v>
      </c>
      <c r="I10" s="16">
        <f t="shared" si="1"/>
        <v>0.2335665147248982</v>
      </c>
    </row>
    <row r="11" spans="1:9" ht="15" thickBot="1" x14ac:dyDescent="0.35">
      <c r="A11" s="10">
        <f>'CUMULATIVE RESPONSE DATA'!A11</f>
        <v>9</v>
      </c>
      <c r="B11" s="10">
        <f>'CUMULATIVE RESPONSE DATA'!B11</f>
        <v>3.7499999999999999E-3</v>
      </c>
      <c r="C11" s="21">
        <f>'CUMULATIVE RESPONSE DATA'!K11</f>
        <v>1</v>
      </c>
      <c r="D11" s="39"/>
      <c r="E11" s="12">
        <f>'CUMULATIVE RESPONSE DATA'!L11</f>
        <v>0.89999999999999991</v>
      </c>
      <c r="F11" s="41">
        <f t="shared" si="0"/>
        <v>0.10000000000000009</v>
      </c>
      <c r="G11" s="39"/>
      <c r="H11" s="12">
        <f>'ROC DATA'!L11</f>
        <v>0.87518112192092734</v>
      </c>
      <c r="I11" s="16">
        <f t="shared" si="1"/>
        <v>0.12481887807907266</v>
      </c>
    </row>
    <row r="12" spans="1:9" ht="15" thickBot="1" x14ac:dyDescent="0.35">
      <c r="A12" s="10">
        <f>'CUMULATIVE RESPONSE DATA'!A12</f>
        <v>10</v>
      </c>
      <c r="B12" s="10">
        <f>'CUMULATIVE RESPONSE DATA'!B12</f>
        <v>1.2999999999999999E-4</v>
      </c>
      <c r="C12" s="21">
        <f>'CUMULATIVE RESPONSE DATA'!K12</f>
        <v>1</v>
      </c>
      <c r="D12" s="39"/>
      <c r="E12" s="12">
        <f>'CUMULATIVE RESPONSE DATA'!L12</f>
        <v>0.99999999999999989</v>
      </c>
      <c r="F12" s="41">
        <f t="shared" si="0"/>
        <v>0</v>
      </c>
      <c r="G12" s="39"/>
      <c r="H12" s="12">
        <f>'ROC DATA'!L12</f>
        <v>1</v>
      </c>
      <c r="I12" s="16">
        <f t="shared" si="1"/>
        <v>0</v>
      </c>
    </row>
    <row r="13" spans="1:9" ht="15" thickBot="1" x14ac:dyDescent="0.35"/>
    <row r="14" spans="1:9" ht="15" thickBot="1" x14ac:dyDescent="0.35">
      <c r="F14" s="37" t="s">
        <v>19</v>
      </c>
      <c r="I14" s="37" t="s">
        <v>17</v>
      </c>
    </row>
    <row r="15" spans="1:9" ht="15" thickBot="1" x14ac:dyDescent="0.35">
      <c r="F15" s="36">
        <f>MAX(F3:F12)</f>
        <v>0.56401673640167371</v>
      </c>
      <c r="H15" s="35"/>
      <c r="I15" s="36">
        <f>MAX(I3:I12)</f>
        <v>0.70253878152690652</v>
      </c>
    </row>
    <row r="22" spans="3:7" x14ac:dyDescent="0.3">
      <c r="C22" s="6"/>
      <c r="D22" s="6"/>
      <c r="E22" s="6"/>
      <c r="F22" s="6"/>
      <c r="G2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16"/>
  <sheetViews>
    <sheetView workbookViewId="0">
      <selection activeCell="E5" sqref="E5:E14"/>
    </sheetView>
  </sheetViews>
  <sheetFormatPr defaultRowHeight="14.4" x14ac:dyDescent="0.3"/>
  <cols>
    <col min="9" max="9" width="8.88671875" style="4"/>
  </cols>
  <sheetData>
    <row r="3" spans="5:13" ht="15" thickBot="1" x14ac:dyDescent="0.35"/>
    <row r="4" spans="5:13" ht="15" thickBot="1" x14ac:dyDescent="0.35">
      <c r="E4" s="48" t="s">
        <v>27</v>
      </c>
      <c r="F4" s="46"/>
      <c r="G4" s="48" t="s">
        <v>28</v>
      </c>
      <c r="H4" s="46"/>
      <c r="I4" s="48" t="s">
        <v>24</v>
      </c>
      <c r="J4" s="46"/>
      <c r="K4" s="48" t="s">
        <v>25</v>
      </c>
      <c r="L4" s="46"/>
      <c r="M4" s="48" t="s">
        <v>26</v>
      </c>
    </row>
    <row r="5" spans="5:13" ht="15" thickBot="1" x14ac:dyDescent="0.35">
      <c r="E5" s="47">
        <v>570</v>
      </c>
      <c r="G5" s="47">
        <v>400</v>
      </c>
      <c r="I5" s="47">
        <v>600</v>
      </c>
      <c r="K5" s="47">
        <v>140</v>
      </c>
      <c r="M5" s="47">
        <v>80</v>
      </c>
    </row>
    <row r="6" spans="5:13" ht="15" thickBot="1" x14ac:dyDescent="0.35">
      <c r="E6" s="31">
        <v>343</v>
      </c>
      <c r="G6" s="31">
        <v>300</v>
      </c>
      <c r="I6" s="31">
        <v>550</v>
      </c>
      <c r="K6" s="31">
        <v>135</v>
      </c>
      <c r="M6" s="31">
        <v>300</v>
      </c>
    </row>
    <row r="7" spans="5:13" ht="15" thickBot="1" x14ac:dyDescent="0.35">
      <c r="E7" s="31">
        <v>100</v>
      </c>
      <c r="G7" s="31">
        <v>200</v>
      </c>
      <c r="I7" s="31">
        <v>45</v>
      </c>
      <c r="K7" s="31">
        <v>130</v>
      </c>
      <c r="M7" s="31">
        <v>10</v>
      </c>
    </row>
    <row r="8" spans="5:13" ht="15" thickBot="1" x14ac:dyDescent="0.35">
      <c r="E8" s="31">
        <v>44</v>
      </c>
      <c r="G8" s="31">
        <v>100</v>
      </c>
      <c r="I8" s="31">
        <v>0</v>
      </c>
      <c r="K8" s="31">
        <v>120</v>
      </c>
      <c r="M8" s="31">
        <v>10</v>
      </c>
    </row>
    <row r="9" spans="5:13" ht="15" thickBot="1" x14ac:dyDescent="0.35">
      <c r="E9" s="31">
        <v>47</v>
      </c>
      <c r="G9" s="31">
        <v>45</v>
      </c>
      <c r="I9" s="31">
        <v>0</v>
      </c>
      <c r="K9" s="31">
        <v>120</v>
      </c>
      <c r="M9" s="31">
        <v>10</v>
      </c>
    </row>
    <row r="10" spans="5:13" ht="15" thickBot="1" x14ac:dyDescent="0.35">
      <c r="E10" s="31">
        <v>35</v>
      </c>
      <c r="G10" s="31">
        <v>40</v>
      </c>
      <c r="I10" s="31">
        <v>0</v>
      </c>
      <c r="K10" s="31">
        <v>110</v>
      </c>
      <c r="M10" s="31">
        <v>600</v>
      </c>
    </row>
    <row r="11" spans="5:13" ht="15" thickBot="1" x14ac:dyDescent="0.35">
      <c r="E11" s="31">
        <v>25</v>
      </c>
      <c r="G11" s="31">
        <v>35</v>
      </c>
      <c r="I11" s="31">
        <v>0</v>
      </c>
      <c r="K11" s="31">
        <v>110</v>
      </c>
      <c r="M11" s="31">
        <v>0</v>
      </c>
    </row>
    <row r="12" spans="5:13" ht="15" thickBot="1" x14ac:dyDescent="0.35">
      <c r="E12" s="31">
        <v>16</v>
      </c>
      <c r="G12" s="31">
        <v>30</v>
      </c>
      <c r="I12" s="31">
        <v>0</v>
      </c>
      <c r="K12" s="31">
        <v>110</v>
      </c>
      <c r="M12" s="31">
        <v>60</v>
      </c>
    </row>
    <row r="13" spans="5:13" ht="15" thickBot="1" x14ac:dyDescent="0.35">
      <c r="E13" s="31">
        <v>15</v>
      </c>
      <c r="G13" s="31">
        <v>25</v>
      </c>
      <c r="I13" s="31">
        <v>0</v>
      </c>
      <c r="K13" s="31">
        <v>110</v>
      </c>
      <c r="M13" s="31">
        <v>60</v>
      </c>
    </row>
    <row r="14" spans="5:13" ht="15" thickBot="1" x14ac:dyDescent="0.35">
      <c r="E14" s="31">
        <v>0</v>
      </c>
      <c r="G14" s="31">
        <v>20</v>
      </c>
      <c r="I14" s="31">
        <v>0</v>
      </c>
      <c r="K14" s="31">
        <v>110</v>
      </c>
      <c r="M14" s="31">
        <v>65</v>
      </c>
    </row>
    <row r="16" spans="5:13" x14ac:dyDescent="0.3">
      <c r="E16">
        <f>SUM(E5:E14)</f>
        <v>1195</v>
      </c>
      <c r="G16" s="4">
        <f>$E16-SUM(G5:G14)</f>
        <v>0</v>
      </c>
      <c r="I16" s="4">
        <f>$E16-SUM(I5:I14)</f>
        <v>0</v>
      </c>
      <c r="K16" s="4">
        <f>$E16-SUM(K5:K14)</f>
        <v>0</v>
      </c>
      <c r="M16" s="4">
        <f>$E16-SUM(M5:M14)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CUMULATIVE RESPONSE DATA</vt:lpstr>
      <vt:lpstr>ROC DATA</vt:lpstr>
      <vt:lpstr>BOTH DATA SETS</vt:lpstr>
      <vt:lpstr>SAMPLE DATA</vt:lpstr>
      <vt:lpstr>CUMULATIVE RESPONSE CURVE</vt:lpstr>
      <vt:lpstr>LIFT CURVE</vt:lpstr>
      <vt:lpstr>ROC CURVE</vt:lpstr>
      <vt:lpstr>BOTH CURVES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2016-03-26T22:26:39Z</dcterms:modified>
</cp:coreProperties>
</file>