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00/Week 1/"/>
    </mc:Choice>
  </mc:AlternateContent>
  <bookViews>
    <workbookView xWindow="0" yWindow="460" windowWidth="25600" windowHeight="14480" tabRatio="500" activeTab="2"/>
  </bookViews>
  <sheets>
    <sheet name="Sheet1" sheetId="1" r:id="rId1"/>
    <sheet name="num17" sheetId="2" r:id="rId2"/>
    <sheet name="num18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I13" i="3"/>
  <c r="G13" i="3"/>
  <c r="I6" i="3"/>
  <c r="G6" i="3"/>
  <c r="G5" i="3"/>
  <c r="D12" i="3"/>
  <c r="E12" i="3"/>
  <c r="A12" i="3"/>
  <c r="B12" i="3"/>
  <c r="C12" i="3"/>
  <c r="E3" i="3"/>
  <c r="E4" i="3"/>
  <c r="E5" i="3"/>
  <c r="E6" i="3"/>
  <c r="E7" i="3"/>
  <c r="E8" i="3"/>
  <c r="E9" i="3"/>
  <c r="E10" i="3"/>
  <c r="E11" i="3"/>
  <c r="D3" i="3"/>
  <c r="D4" i="3"/>
  <c r="D5" i="3"/>
  <c r="D6" i="3"/>
  <c r="D7" i="3"/>
  <c r="D8" i="3"/>
  <c r="D9" i="3"/>
  <c r="D10" i="3"/>
  <c r="D11" i="3"/>
  <c r="E2" i="3"/>
  <c r="D2" i="3"/>
  <c r="C3" i="3"/>
  <c r="C4" i="3"/>
  <c r="C5" i="3"/>
  <c r="C6" i="3"/>
  <c r="C7" i="3"/>
  <c r="C8" i="3"/>
  <c r="C9" i="3"/>
  <c r="C10" i="3"/>
  <c r="C11" i="3"/>
  <c r="C2" i="3"/>
  <c r="S13" i="2"/>
  <c r="S12" i="2"/>
  <c r="N13" i="1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C9" i="2"/>
  <c r="C10" i="2"/>
  <c r="C11" i="2"/>
  <c r="C12" i="2"/>
  <c r="A12" i="2"/>
  <c r="B12" i="2"/>
  <c r="Q7" i="2"/>
  <c r="D8" i="2"/>
  <c r="E8" i="2"/>
  <c r="D9" i="2"/>
  <c r="D10" i="2"/>
  <c r="D11" i="2"/>
  <c r="D12" i="2"/>
  <c r="Q8" i="2"/>
  <c r="S8" i="2"/>
  <c r="E9" i="2"/>
  <c r="E10" i="2"/>
  <c r="E11" i="2"/>
  <c r="E12" i="2"/>
  <c r="B15" i="2"/>
  <c r="K5" i="1"/>
  <c r="H12" i="1"/>
  <c r="H11" i="1"/>
  <c r="F11" i="1"/>
  <c r="C6" i="1"/>
  <c r="D6" i="1"/>
  <c r="E6" i="1"/>
  <c r="F6" i="1"/>
  <c r="B6" i="1"/>
  <c r="F5" i="1"/>
  <c r="F4" i="1"/>
  <c r="F3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<sst xmlns="http://schemas.openxmlformats.org/spreadsheetml/2006/main" count="16" uniqueCount="8">
  <si>
    <t>x</t>
  </si>
  <si>
    <t>y</t>
  </si>
  <si>
    <t>xy</t>
  </si>
  <si>
    <t>x^2</t>
  </si>
  <si>
    <t>y^2</t>
  </si>
  <si>
    <t>Totals</t>
  </si>
  <si>
    <t>Consumer_Credit_(billions)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</si>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</sst>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&quot;$&quot;#,##0.00"/>
    <numFmt numFmtId="169" formatCode="&quot;$&quot;#,##0"/>
    <numFmt numFmtId="170" formatCode="0.000"/>
    <numFmt numFmtId="174" formatCode="0.0000"/>
  </numFmts>
  <fonts count="3" x14ac:knownFonts="1">
    <font>
      <sz val="12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1" fillId="0" borderId="0" xfId="1" applyNumberFormat="1" applyFont="1"/>
    <xf numFmtId="170" fontId="1" fillId="0" borderId="0" xfId="1" applyNumberFormat="1" applyFont="1"/>
    <xf numFmtId="0" fontId="2" fillId="0" borderId="0" xfId="1" applyNumberFormat="1" applyFont="1"/>
    <xf numFmtId="0" fontId="1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174" fontId="1" fillId="0" borderId="0" xfId="1" applyNumberFormat="1" applyFont="1"/>
    <xf numFmtId="2" fontId="1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'num17'!$B$1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'num17'!$A$2:$A$11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'num17'!$B$2:$B$11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2.3</c:v>
                </c:pt>
                <c:pt idx="4">
                  <c:v>3.1</c:v>
                </c:pt>
                <c:pt idx="5">
                  <c:v>3.3</c:v>
                </c:pt>
                <c:pt idx="6">
                  <c:v>3.3</c:v>
                </c:pt>
                <c:pt idx="7">
                  <c:v>4.3</c:v>
                </c:pt>
                <c:pt idx="8">
                  <c:v>4.8</c:v>
                </c:pt>
                <c:pt idx="9">
                  <c:v>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2448"/>
        <c:axId val="614797072"/>
      </c:scatterChart>
      <c:valAx>
        <c:axId val="6147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97072"/>
        <c:crosses val="autoZero"/>
        <c:crossBetween val="midCat"/>
      </c:valAx>
      <c:valAx>
        <c:axId val="6147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8</xdr:row>
      <xdr:rowOff>101606</xdr:rowOff>
    </xdr:from>
    <xdr:to>
      <xdr:col>14</xdr:col>
      <xdr:colOff>381000</xdr:colOff>
      <xdr:row>22</xdr:row>
      <xdr:rowOff>177806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13" sqref="N13"/>
    </sheetView>
  </sheetViews>
  <sheetFormatPr baseColWidth="10" defaultRowHeight="16" x14ac:dyDescent="0.2"/>
  <cols>
    <col min="6" max="6" width="29.5" customWidth="1"/>
    <col min="11" max="11" width="15.83203125" bestFit="1" customWidth="1"/>
    <col min="14" max="14" width="19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">
      <c r="B2">
        <v>14</v>
      </c>
      <c r="C2">
        <v>1600</v>
      </c>
      <c r="D2">
        <f>B2*C2</f>
        <v>22400</v>
      </c>
      <c r="E2">
        <f>B2^2</f>
        <v>196</v>
      </c>
      <c r="F2" s="1">
        <f>D2^2</f>
        <v>501760000</v>
      </c>
    </row>
    <row r="3" spans="1:14" x14ac:dyDescent="0.2">
      <c r="B3">
        <v>200</v>
      </c>
      <c r="C3">
        <v>15000</v>
      </c>
      <c r="D3">
        <f t="shared" ref="D3:D5" si="0">B3*C3</f>
        <v>3000000</v>
      </c>
      <c r="E3">
        <f t="shared" ref="E3:E5" si="1">B3^2</f>
        <v>40000</v>
      </c>
      <c r="F3" s="1">
        <f t="shared" ref="F3:F5" si="2">D3^2</f>
        <v>9000000000000</v>
      </c>
    </row>
    <row r="4" spans="1:14" x14ac:dyDescent="0.2">
      <c r="B4">
        <v>280</v>
      </c>
      <c r="C4">
        <v>24000</v>
      </c>
      <c r="D4">
        <f t="shared" si="0"/>
        <v>6720000</v>
      </c>
      <c r="E4">
        <f t="shared" si="1"/>
        <v>78400</v>
      </c>
      <c r="F4" s="1">
        <f t="shared" si="2"/>
        <v>45158400000000</v>
      </c>
    </row>
    <row r="5" spans="1:14" x14ac:dyDescent="0.2">
      <c r="B5">
        <v>520</v>
      </c>
      <c r="C5">
        <v>40000</v>
      </c>
      <c r="D5">
        <f t="shared" si="0"/>
        <v>20800000</v>
      </c>
      <c r="E5">
        <f t="shared" si="1"/>
        <v>270400</v>
      </c>
      <c r="F5" s="1">
        <f t="shared" si="2"/>
        <v>432640000000000</v>
      </c>
      <c r="K5" s="1">
        <f>9.5*10^11</f>
        <v>950000000000</v>
      </c>
      <c r="N5" s="3">
        <v>950000000000</v>
      </c>
    </row>
    <row r="6" spans="1:14" x14ac:dyDescent="0.2">
      <c r="A6" t="s">
        <v>5</v>
      </c>
      <c r="B6">
        <f>SUM(B2:B5)</f>
        <v>1014</v>
      </c>
      <c r="C6">
        <f t="shared" ref="C6:F6" si="3">SUM(C2:C5)</f>
        <v>80600</v>
      </c>
      <c r="D6">
        <f t="shared" si="3"/>
        <v>30542400</v>
      </c>
      <c r="E6">
        <f t="shared" si="3"/>
        <v>388996</v>
      </c>
      <c r="F6" s="1">
        <f t="shared" si="3"/>
        <v>486798901760000</v>
      </c>
    </row>
    <row r="11" spans="1:14" x14ac:dyDescent="0.2">
      <c r="F11">
        <f>(4)*(D6)-(B6)*(C6)</f>
        <v>40441200</v>
      </c>
      <c r="H11">
        <f>(4*E6)-(B6)^2</f>
        <v>527788</v>
      </c>
    </row>
    <row r="12" spans="1:14" x14ac:dyDescent="0.2">
      <c r="H12">
        <f>F11/H11</f>
        <v>76.623947494069583</v>
      </c>
    </row>
    <row r="13" spans="1:14" x14ac:dyDescent="0.2">
      <c r="N13" s="2">
        <f>N5/76.9</f>
        <v>12353706111.833549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ySplit="1" topLeftCell="A2" activePane="bottomLeft" state="frozen"/>
      <selection pane="bottomLeft" activeCell="S14" sqref="S14"/>
    </sheetView>
  </sheetViews>
  <sheetFormatPr baseColWidth="10" defaultColWidth="8.83203125" defaultRowHeight="15" x14ac:dyDescent="0.2"/>
  <cols>
    <col min="1" max="2" width="9.1640625" style="4" customWidth="1"/>
    <col min="3" max="16384" width="8.83203125" style="4"/>
  </cols>
  <sheetData>
    <row r="1" spans="1:19" ht="16" thickBot="1" x14ac:dyDescent="0.25">
      <c r="A1" s="8" t="s">
        <v>0</v>
      </c>
      <c r="B1" s="8" t="s">
        <v>1</v>
      </c>
      <c r="C1" s="4" t="s">
        <v>2</v>
      </c>
      <c r="D1" s="4" t="s">
        <v>3</v>
      </c>
      <c r="E1" s="4" t="s">
        <v>4</v>
      </c>
    </row>
    <row r="2" spans="1:19" ht="16" thickTop="1" x14ac:dyDescent="0.2">
      <c r="A2" s="7">
        <v>1</v>
      </c>
      <c r="B2" s="7">
        <v>0.3</v>
      </c>
      <c r="C2" s="4">
        <f>A2*B2</f>
        <v>0.3</v>
      </c>
      <c r="D2" s="4">
        <f>A2^2</f>
        <v>1</v>
      </c>
      <c r="E2" s="4">
        <f>B2^2</f>
        <v>0.09</v>
      </c>
    </row>
    <row r="3" spans="1:19" x14ac:dyDescent="0.2">
      <c r="A3" s="7">
        <v>2</v>
      </c>
      <c r="B3" s="7">
        <v>0.8</v>
      </c>
      <c r="C3" s="4">
        <f>A3*B3</f>
        <v>1.6</v>
      </c>
      <c r="D3" s="4">
        <f>A3^2</f>
        <v>4</v>
      </c>
      <c r="E3" s="4">
        <f>B3^2</f>
        <v>0.64000000000000012</v>
      </c>
    </row>
    <row r="4" spans="1:19" x14ac:dyDescent="0.2">
      <c r="A4" s="7">
        <v>3</v>
      </c>
      <c r="B4" s="7">
        <v>1.3</v>
      </c>
      <c r="C4" s="4">
        <f>A4*B4</f>
        <v>3.9000000000000004</v>
      </c>
      <c r="D4" s="4">
        <f>A4^2</f>
        <v>9</v>
      </c>
      <c r="E4" s="4">
        <f>B4^2</f>
        <v>1.6900000000000002</v>
      </c>
    </row>
    <row r="5" spans="1:19" x14ac:dyDescent="0.2">
      <c r="A5" s="7">
        <v>4</v>
      </c>
      <c r="B5" s="7">
        <v>2.2999999999999998</v>
      </c>
      <c r="C5" s="4">
        <f>A5*B5</f>
        <v>9.1999999999999993</v>
      </c>
      <c r="D5" s="4">
        <f>A5^2</f>
        <v>16</v>
      </c>
      <c r="E5" s="4">
        <f>B5^2</f>
        <v>5.2899999999999991</v>
      </c>
    </row>
    <row r="6" spans="1:19" x14ac:dyDescent="0.2">
      <c r="A6" s="7">
        <v>5</v>
      </c>
      <c r="B6" s="7">
        <v>3.1</v>
      </c>
      <c r="C6" s="4">
        <f>A6*B6</f>
        <v>15.5</v>
      </c>
      <c r="D6" s="4">
        <f>A6^2</f>
        <v>25</v>
      </c>
      <c r="E6" s="4">
        <f>B6^2</f>
        <v>9.6100000000000012</v>
      </c>
    </row>
    <row r="7" spans="1:19" x14ac:dyDescent="0.2">
      <c r="A7" s="7">
        <v>6</v>
      </c>
      <c r="B7" s="7">
        <v>3.3</v>
      </c>
      <c r="C7" s="4">
        <f>A7*B7</f>
        <v>19.799999999999997</v>
      </c>
      <c r="D7" s="4">
        <f>A7^2</f>
        <v>36</v>
      </c>
      <c r="E7" s="4">
        <f>B7^2</f>
        <v>10.889999999999999</v>
      </c>
      <c r="Q7" s="4">
        <f>(10*C12)-(A12*B12)</f>
        <v>455.99999999999955</v>
      </c>
    </row>
    <row r="8" spans="1:19" x14ac:dyDescent="0.2">
      <c r="A8" s="7">
        <v>7</v>
      </c>
      <c r="B8" s="7">
        <v>3.3</v>
      </c>
      <c r="C8" s="4">
        <f>A8*B8</f>
        <v>23.099999999999998</v>
      </c>
      <c r="D8" s="4">
        <f>A8^2</f>
        <v>49</v>
      </c>
      <c r="E8" s="4">
        <f>B8^2</f>
        <v>10.889999999999999</v>
      </c>
      <c r="Q8" s="4">
        <f>(10*D12)-(A12)^2</f>
        <v>825</v>
      </c>
      <c r="S8" s="4">
        <f>Q7/Q8</f>
        <v>0.55272727272727218</v>
      </c>
    </row>
    <row r="9" spans="1:19" x14ac:dyDescent="0.2">
      <c r="A9" s="7">
        <v>8</v>
      </c>
      <c r="B9" s="7">
        <v>4.3</v>
      </c>
      <c r="C9" s="4">
        <f>A9*B9</f>
        <v>34.4</v>
      </c>
      <c r="D9" s="4">
        <f>A9^2</f>
        <v>64</v>
      </c>
      <c r="E9" s="4">
        <f>B9^2</f>
        <v>18.489999999999998</v>
      </c>
    </row>
    <row r="10" spans="1:19" x14ac:dyDescent="0.2">
      <c r="A10" s="7">
        <v>9</v>
      </c>
      <c r="B10" s="7">
        <v>4.8</v>
      </c>
      <c r="C10" s="4">
        <f>A10*B10</f>
        <v>43.199999999999996</v>
      </c>
      <c r="D10" s="4">
        <f>A10^2</f>
        <v>81</v>
      </c>
      <c r="E10" s="4">
        <f>B10^2</f>
        <v>23.04</v>
      </c>
    </row>
    <row r="11" spans="1:19" x14ac:dyDescent="0.2">
      <c r="A11" s="7">
        <v>10</v>
      </c>
      <c r="B11" s="7">
        <v>5.3</v>
      </c>
      <c r="C11" s="4">
        <f>A11*B11</f>
        <v>53</v>
      </c>
      <c r="D11" s="4">
        <f>A11^2</f>
        <v>100</v>
      </c>
      <c r="E11" s="4">
        <f>B11^2</f>
        <v>28.09</v>
      </c>
    </row>
    <row r="12" spans="1:19" x14ac:dyDescent="0.2">
      <c r="A12" s="6">
        <f>SUM(A2:A11)</f>
        <v>55</v>
      </c>
      <c r="B12" s="6">
        <f>SUM(B2:B11)</f>
        <v>28.800000000000004</v>
      </c>
      <c r="C12" s="6">
        <f>SUM(C2:C11)</f>
        <v>203.99999999999997</v>
      </c>
      <c r="D12" s="6">
        <f>SUM(D2:D11)</f>
        <v>385</v>
      </c>
      <c r="E12" s="6">
        <f>SUM(E2:E11)</f>
        <v>108.72</v>
      </c>
      <c r="S12" s="4">
        <f>B12-(S8*A12)</f>
        <v>-1.5999999999999659</v>
      </c>
    </row>
    <row r="13" spans="1:19" x14ac:dyDescent="0.2">
      <c r="S13" s="4">
        <f>S12/10</f>
        <v>-0.15999999999999659</v>
      </c>
    </row>
    <row r="15" spans="1:19" x14ac:dyDescent="0.2">
      <c r="B15" s="5">
        <f>CORREL(A2:A11,B2:B11)</f>
        <v>0.98884929183217829</v>
      </c>
      <c r="C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ColWidth="8.83203125" defaultRowHeight="15" x14ac:dyDescent="0.2"/>
  <cols>
    <col min="1" max="1" width="9.1640625" style="4" customWidth="1"/>
    <col min="2" max="2" width="25.83203125" style="4" customWidth="1"/>
    <col min="3" max="16384" width="8.83203125" style="4"/>
  </cols>
  <sheetData>
    <row r="1" spans="1:9" ht="16" thickBot="1" x14ac:dyDescent="0.25">
      <c r="A1" s="8" t="s">
        <v>7</v>
      </c>
      <c r="B1" s="8" t="s">
        <v>6</v>
      </c>
      <c r="C1" s="4" t="s">
        <v>2</v>
      </c>
      <c r="D1" s="4" t="s">
        <v>3</v>
      </c>
      <c r="E1" s="4" t="s">
        <v>4</v>
      </c>
    </row>
    <row r="2" spans="1:9" ht="16" thickTop="1" x14ac:dyDescent="0.2">
      <c r="A2" s="7">
        <v>2</v>
      </c>
      <c r="B2" s="7">
        <v>2250.5</v>
      </c>
      <c r="C2" s="4">
        <f>A2*B2</f>
        <v>4501</v>
      </c>
      <c r="D2" s="4">
        <f>A2^2</f>
        <v>4</v>
      </c>
      <c r="E2" s="4">
        <f>B2^2</f>
        <v>5064750.25</v>
      </c>
    </row>
    <row r="3" spans="1:9" x14ac:dyDescent="0.2">
      <c r="A3" s="7">
        <v>3</v>
      </c>
      <c r="B3" s="7">
        <v>2319.8000000000002</v>
      </c>
      <c r="C3" s="4">
        <f t="shared" ref="C3:C11" si="0">A3*B3</f>
        <v>6959.4000000000005</v>
      </c>
      <c r="D3" s="4">
        <f t="shared" ref="D3:D11" si="1">A3^2</f>
        <v>9</v>
      </c>
      <c r="E3" s="4">
        <f t="shared" ref="E3:E11" si="2">B3^2</f>
        <v>5381472.040000001</v>
      </c>
    </row>
    <row r="4" spans="1:9" x14ac:dyDescent="0.2">
      <c r="A4" s="7">
        <v>4</v>
      </c>
      <c r="B4" s="7">
        <v>2465</v>
      </c>
      <c r="C4" s="4">
        <f t="shared" si="0"/>
        <v>9860</v>
      </c>
      <c r="D4" s="4">
        <f t="shared" si="1"/>
        <v>16</v>
      </c>
      <c r="E4" s="4">
        <f t="shared" si="2"/>
        <v>6076225</v>
      </c>
    </row>
    <row r="5" spans="1:9" x14ac:dyDescent="0.2">
      <c r="A5" s="7">
        <v>5</v>
      </c>
      <c r="B5" s="7">
        <v>2540.9</v>
      </c>
      <c r="C5" s="4">
        <f t="shared" si="0"/>
        <v>12704.5</v>
      </c>
      <c r="D5" s="4">
        <f t="shared" si="1"/>
        <v>25</v>
      </c>
      <c r="E5" s="4">
        <f t="shared" si="2"/>
        <v>6456172.8100000005</v>
      </c>
      <c r="G5" s="4">
        <f>(10*C12)-(A12*B12)</f>
        <v>67909</v>
      </c>
    </row>
    <row r="6" spans="1:9" x14ac:dyDescent="0.2">
      <c r="A6" s="7">
        <v>6</v>
      </c>
      <c r="B6" s="7">
        <v>2597.1</v>
      </c>
      <c r="C6" s="4">
        <f t="shared" si="0"/>
        <v>15582.599999999999</v>
      </c>
      <c r="D6" s="4">
        <f t="shared" si="1"/>
        <v>36</v>
      </c>
      <c r="E6" s="4">
        <f t="shared" si="2"/>
        <v>6744928.4099999992</v>
      </c>
      <c r="G6" s="4">
        <f>(10*D12)-(A12)^2</f>
        <v>825</v>
      </c>
      <c r="I6" s="10">
        <f>G5/G6</f>
        <v>82.313939393939393</v>
      </c>
    </row>
    <row r="7" spans="1:9" x14ac:dyDescent="0.2">
      <c r="A7" s="7">
        <v>7</v>
      </c>
      <c r="B7" s="7">
        <v>2553.5</v>
      </c>
      <c r="C7" s="4">
        <f t="shared" si="0"/>
        <v>17874.5</v>
      </c>
      <c r="D7" s="4">
        <f t="shared" si="1"/>
        <v>49</v>
      </c>
      <c r="E7" s="4">
        <f t="shared" si="2"/>
        <v>6520362.25</v>
      </c>
    </row>
    <row r="8" spans="1:9" x14ac:dyDescent="0.2">
      <c r="A8" s="7">
        <v>8</v>
      </c>
      <c r="B8" s="7">
        <v>2645.1</v>
      </c>
      <c r="C8" s="4">
        <f t="shared" si="0"/>
        <v>21160.799999999999</v>
      </c>
      <c r="D8" s="4">
        <f t="shared" si="1"/>
        <v>64</v>
      </c>
      <c r="E8" s="4">
        <f t="shared" si="2"/>
        <v>6996554.0099999998</v>
      </c>
    </row>
    <row r="9" spans="1:9" x14ac:dyDescent="0.2">
      <c r="A9" s="7">
        <v>9</v>
      </c>
      <c r="B9" s="7">
        <v>2757</v>
      </c>
      <c r="C9" s="4">
        <f t="shared" si="0"/>
        <v>24813</v>
      </c>
      <c r="D9" s="4">
        <f t="shared" si="1"/>
        <v>81</v>
      </c>
      <c r="E9" s="4">
        <f t="shared" si="2"/>
        <v>7601049</v>
      </c>
    </row>
    <row r="10" spans="1:9" x14ac:dyDescent="0.2">
      <c r="A10" s="7">
        <v>10</v>
      </c>
      <c r="B10" s="7">
        <v>2928.3</v>
      </c>
      <c r="C10" s="4">
        <f t="shared" si="0"/>
        <v>29283</v>
      </c>
      <c r="D10" s="4">
        <f t="shared" si="1"/>
        <v>100</v>
      </c>
      <c r="E10" s="4">
        <f t="shared" si="2"/>
        <v>8574940.8900000006</v>
      </c>
    </row>
    <row r="11" spans="1:9" x14ac:dyDescent="0.2">
      <c r="A11" s="7">
        <v>11</v>
      </c>
      <c r="B11" s="7">
        <v>3094.2</v>
      </c>
      <c r="C11" s="4">
        <f t="shared" si="0"/>
        <v>34036.199999999997</v>
      </c>
      <c r="D11" s="4">
        <f t="shared" si="1"/>
        <v>121</v>
      </c>
      <c r="E11" s="4">
        <f t="shared" si="2"/>
        <v>9574073.6399999987</v>
      </c>
    </row>
    <row r="12" spans="1:9" x14ac:dyDescent="0.2">
      <c r="A12" s="6">
        <f t="shared" ref="A12:B12" si="3">SUM(A2:A11)</f>
        <v>65</v>
      </c>
      <c r="B12" s="6">
        <f t="shared" si="3"/>
        <v>26151.4</v>
      </c>
      <c r="C12" s="6">
        <f>SUM(C2:C11)</f>
        <v>176775</v>
      </c>
      <c r="D12" s="6">
        <f t="shared" ref="D12" si="4">SUM(D2:D11)</f>
        <v>505</v>
      </c>
      <c r="E12" s="6">
        <f t="shared" ref="E12" si="5">SUM(E2:E11)</f>
        <v>68990528.299999997</v>
      </c>
    </row>
    <row r="13" spans="1:9" x14ac:dyDescent="0.2">
      <c r="G13" s="4">
        <f>(B12)-(I6*A12)</f>
        <v>20800.993939393942</v>
      </c>
      <c r="I13" s="10">
        <f>G13/10</f>
        <v>2080.0993939393943</v>
      </c>
    </row>
    <row r="17" spans="4:4" x14ac:dyDescent="0.2">
      <c r="D17" s="9">
        <f>CORREL(A2:A11,B2:B11)</f>
        <v>0.96444837488859625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num17</vt:lpstr>
      <vt:lpstr>num18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2016-09-24T23:17:18Z</dcterms:created>
  <dcterms:modified xsi:type="dcterms:W3CDTF">2016-09-25T00:12:37Z</dcterms:modified>
</cp:coreProperties>
</file>