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485" windowHeight="8250" activeTab="2"/>
  </bookViews>
  <sheets>
    <sheet name="Max-Min" sheetId="9" r:id="rId1"/>
    <sheet name="maxif practice" sheetId="14" r:id="rId2"/>
    <sheet name="IF-IFS" sheetId="8" r:id="rId3"/>
    <sheet name="Len" sheetId="2" r:id="rId4"/>
    <sheet name="LeftRight" sheetId="4" r:id="rId5"/>
    <sheet name="DateToText" sheetId="3" r:id="rId6"/>
    <sheet name="TRIM" sheetId="6" r:id="rId7"/>
    <sheet name="Concatenate" sheetId="1" r:id="rId8"/>
    <sheet name="Substitute" sheetId="7" r:id="rId9"/>
    <sheet name="SUM-SumIF" sheetId="12" r:id="rId10"/>
    <sheet name="Count-CountIF" sheetId="5" r:id="rId11"/>
    <sheet name="Days-NetworkDays" sheetId="13" r:id="rId12"/>
  </sheets>
  <calcPr calcId="144525"/>
</workbook>
</file>

<file path=xl/sharedStrings.xml><?xml version="1.0" encoding="utf-8"?>
<sst xmlns="http://schemas.openxmlformats.org/spreadsheetml/2006/main" count="633" uniqueCount="124">
  <si>
    <t>EmployeeID</t>
  </si>
  <si>
    <t>FirstName</t>
  </si>
  <si>
    <t>LastName</t>
  </si>
  <si>
    <t>Age</t>
  </si>
  <si>
    <t>Gender</t>
  </si>
  <si>
    <t>JobTitle</t>
  </si>
  <si>
    <t>Salary</t>
  </si>
  <si>
    <t>StartDate</t>
  </si>
  <si>
    <t>EndDate</t>
  </si>
  <si>
    <t>Max ifs</t>
  </si>
  <si>
    <t>Min</t>
  </si>
  <si>
    <t>Jim</t>
  </si>
  <si>
    <t>Halpert</t>
  </si>
  <si>
    <t>Male</t>
  </si>
  <si>
    <t>Salesman</t>
  </si>
  <si>
    <t>Pam</t>
  </si>
  <si>
    <t>Beasley</t>
  </si>
  <si>
    <t>Female</t>
  </si>
  <si>
    <t>Receptionist</t>
  </si>
  <si>
    <t>Dwight</t>
  </si>
  <si>
    <t>Schrute</t>
  </si>
  <si>
    <t>Angela</t>
  </si>
  <si>
    <t>Martin</t>
  </si>
  <si>
    <t>Accountant</t>
  </si>
  <si>
    <t>Toby</t>
  </si>
  <si>
    <t>Flenderson</t>
  </si>
  <si>
    <t>HR</t>
  </si>
  <si>
    <t>Michael</t>
  </si>
  <si>
    <t>Scott</t>
  </si>
  <si>
    <t>Regional Manager</t>
  </si>
  <si>
    <t>Meredith</t>
  </si>
  <si>
    <t>Palmer</t>
  </si>
  <si>
    <t>Supplier Relations</t>
  </si>
  <si>
    <t>Stanley</t>
  </si>
  <si>
    <t>Hudson</t>
  </si>
  <si>
    <t>Kevin</t>
  </si>
  <si>
    <t>Malone</t>
  </si>
  <si>
    <t xml:space="preserve">Job Title </t>
  </si>
  <si>
    <t xml:space="preserve">The MAXIFS function has Three arguments or parameters. 1. MAX Range: This is the data range from where MAXIFS will Find the largest number. 2. Criteria Range 1: In this parameter, we need to select the cells from which we need to specify the first criteria. This is the first criteria range and you can add several criteria like this one. 3. Criteria 1: This is where you specify the condition based on which </t>
  </si>
  <si>
    <t>MINA VS MIN: The first Takes text and other data types into consideration while the other ignores other data types.</t>
  </si>
  <si>
    <t>Maximum  age</t>
  </si>
  <si>
    <t>Minimum age  (Max A)</t>
  </si>
  <si>
    <t>Zebra</t>
  </si>
  <si>
    <t>Maximum If</t>
  </si>
  <si>
    <t>weight</t>
  </si>
  <si>
    <t>grade</t>
  </si>
  <si>
    <t xml:space="preserve">class </t>
  </si>
  <si>
    <t>level</t>
  </si>
  <si>
    <t>b</t>
  </si>
  <si>
    <t>Business</t>
  </si>
  <si>
    <t>a</t>
  </si>
  <si>
    <t>technical</t>
  </si>
  <si>
    <t>Max value if leve is &lt;200</t>
  </si>
  <si>
    <t>max rate when the level is greater then 100</t>
  </si>
  <si>
    <t>IF</t>
  </si>
  <si>
    <t>IFS</t>
  </si>
  <si>
    <t>ifs</t>
  </si>
  <si>
    <t>IFNA</t>
  </si>
  <si>
    <t>IFERROR</t>
  </si>
  <si>
    <t xml:space="preserve">IF statement </t>
  </si>
  <si>
    <t>if the girl is tall yes if not No</t>
  </si>
  <si>
    <t xml:space="preserve">If her name is zarah give her money else dont </t>
  </si>
  <si>
    <t>Less than</t>
  </si>
  <si>
    <t>Greater than</t>
  </si>
  <si>
    <t>greaterthan/&lt;</t>
  </si>
  <si>
    <t>&gt;=</t>
  </si>
  <si>
    <t>&lt;=</t>
  </si>
  <si>
    <t>!=</t>
  </si>
  <si>
    <t>Not equal to</t>
  </si>
  <si>
    <t xml:space="preserve">equal to in content and type </t>
  </si>
  <si>
    <t>LEN(B2)</t>
  </si>
  <si>
    <t>Can be used to see difference between 100s and thousands. Can find bad Social Security numbers if they're 10 digits instead of 9</t>
  </si>
  <si>
    <t>Email</t>
  </si>
  <si>
    <t>Left</t>
  </si>
  <si>
    <t>Right</t>
  </si>
  <si>
    <t>11/2/2001</t>
  </si>
  <si>
    <t>9/6/2015</t>
  </si>
  <si>
    <t>Jim.Halpert@DunderMifflin.com</t>
  </si>
  <si>
    <t>10/3/1999</t>
  </si>
  <si>
    <t>10/10/2015</t>
  </si>
  <si>
    <t>Pam.Beasley@DunderMifflin.com</t>
  </si>
  <si>
    <t>7/4/2000</t>
  </si>
  <si>
    <t>9/8/2017</t>
  </si>
  <si>
    <t>Dwight.Schrute@AOL.com</t>
  </si>
  <si>
    <t>1/5/2000</t>
  </si>
  <si>
    <t>12/3/2015</t>
  </si>
  <si>
    <t>Angela.Martin@DunderMifflin.com</t>
  </si>
  <si>
    <t>5/6/2001</t>
  </si>
  <si>
    <t>8/30/2017</t>
  </si>
  <si>
    <t>Toby.Flenderson@DunderMifflinCorporate.com</t>
  </si>
  <si>
    <t>9/11/2013</t>
  </si>
  <si>
    <t>Michael.Scott@DunderMifflin.com</t>
  </si>
  <si>
    <t>11/8/2003</t>
  </si>
  <si>
    <t>Meredith.Palmer@Yahoo.com</t>
  </si>
  <si>
    <t>6/9/2002</t>
  </si>
  <si>
    <t>4/22/2015</t>
  </si>
  <si>
    <t>Stanley.Hudson@gmail.com</t>
  </si>
  <si>
    <t>8/10/2003</t>
  </si>
  <si>
    <t>Kevin.Malone@DunderMifflin.com</t>
  </si>
  <si>
    <t>TEXT(H2,"dd/mm/yyyy")</t>
  </si>
  <si>
    <t>TRIM(C2)</t>
  </si>
  <si>
    <t>It just removes unwanted spaces on both sides</t>
  </si>
  <si>
    <t xml:space="preserve"> Schrute</t>
  </si>
  <si>
    <t xml:space="preserve">Flenderson    </t>
  </si>
  <si>
    <t xml:space="preserve">   Scott</t>
  </si>
  <si>
    <t xml:space="preserve">  Hudson</t>
  </si>
  <si>
    <t xml:space="preserve">Malone </t>
  </si>
  <si>
    <t>CONCATENATE(B2," ",C2)</t>
  </si>
  <si>
    <t>Full  Name</t>
  </si>
  <si>
    <t>Creating Emails</t>
  </si>
  <si>
    <t>with 1 instance</t>
  </si>
  <si>
    <t>with 2 instances</t>
  </si>
  <si>
    <t>with NO instances</t>
  </si>
  <si>
    <t>SUM</t>
  </si>
  <si>
    <t>SUMIF</t>
  </si>
  <si>
    <t>SUMIFS</t>
  </si>
  <si>
    <t>female</t>
  </si>
  <si>
    <t>male</t>
  </si>
  <si>
    <t>total</t>
  </si>
  <si>
    <t>COUNT</t>
  </si>
  <si>
    <t>COUNTIF</t>
  </si>
  <si>
    <t>COUNTIFS</t>
  </si>
  <si>
    <t>DAYS</t>
  </si>
  <si>
    <t>NETWORKDAYS</t>
  </si>
</sst>
</file>

<file path=xl/styles.xml><?xml version="1.0" encoding="utf-8"?>
<styleSheet xmlns="http://schemas.openxmlformats.org/spreadsheetml/2006/main" xmlns:xr9="http://schemas.microsoft.com/office/spreadsheetml/2016/revision9">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21">
    <font>
      <sz val="11"/>
      <color theme="1"/>
      <name val="Calibri"/>
      <charset val="134"/>
      <scheme val="minor"/>
    </font>
    <font>
      <sz val="11"/>
      <color theme="1"/>
      <name val="Calibri"/>
      <charset val="134"/>
      <scheme val="minor"/>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1" fillId="0" borderId="0" applyFont="0" applyFill="0" applyBorder="0" applyAlignment="0" applyProtection="0">
      <alignment vertical="center"/>
    </xf>
    <xf numFmtId="44" fontId="1" fillId="0" borderId="0" applyFont="0" applyFill="0" applyBorder="0" applyAlignment="0" applyProtection="0">
      <alignment vertical="center"/>
    </xf>
    <xf numFmtId="9" fontId="1" fillId="0" borderId="0" applyFont="0" applyFill="0" applyBorder="0" applyAlignment="0" applyProtection="0">
      <alignment vertical="center"/>
    </xf>
    <xf numFmtId="177" fontId="1" fillId="0" borderId="0" applyFont="0" applyFill="0" applyBorder="0" applyAlignment="0" applyProtection="0">
      <alignment vertical="center"/>
    </xf>
    <xf numFmtId="42" fontId="1" fillId="0" borderId="0" applyFon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1" fillId="2" borderId="1" applyNumberFormat="0" applyFont="0" applyAlignment="0" applyProtection="0">
      <alignment vertical="center"/>
    </xf>
    <xf numFmtId="0" fontId="4"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2" applyNumberFormat="0" applyFill="0" applyAlignment="0" applyProtection="0">
      <alignment vertical="center"/>
    </xf>
    <xf numFmtId="0" fontId="8" fillId="0" borderId="2" applyNumberFormat="0" applyFill="0" applyAlignment="0" applyProtection="0">
      <alignment vertical="center"/>
    </xf>
    <xf numFmtId="0" fontId="9" fillId="0" borderId="3" applyNumberFormat="0" applyFill="0" applyAlignment="0" applyProtection="0">
      <alignment vertical="center"/>
    </xf>
    <xf numFmtId="0" fontId="9" fillId="0" borderId="0" applyNumberFormat="0" applyFill="0" applyBorder="0" applyAlignment="0" applyProtection="0">
      <alignment vertical="center"/>
    </xf>
    <xf numFmtId="0" fontId="10" fillId="3" borderId="4" applyNumberFormat="0" applyAlignment="0" applyProtection="0">
      <alignment vertical="center"/>
    </xf>
    <xf numFmtId="0" fontId="11" fillId="4" borderId="5" applyNumberFormat="0" applyAlignment="0" applyProtection="0">
      <alignment vertical="center"/>
    </xf>
    <xf numFmtId="0" fontId="12" fillId="4" borderId="4" applyNumberFormat="0" applyAlignment="0" applyProtection="0">
      <alignment vertical="center"/>
    </xf>
    <xf numFmtId="0" fontId="13" fillId="5" borderId="6" applyNumberFormat="0" applyAlignment="0" applyProtection="0">
      <alignment vertical="center"/>
    </xf>
    <xf numFmtId="0" fontId="14" fillId="0" borderId="7" applyNumberFormat="0" applyFill="0" applyAlignment="0" applyProtection="0">
      <alignment vertical="center"/>
    </xf>
    <xf numFmtId="0" fontId="15" fillId="0" borderId="8" applyNumberFormat="0" applyFill="0" applyAlignment="0" applyProtection="0">
      <alignment vertical="center"/>
    </xf>
    <xf numFmtId="0" fontId="16" fillId="6" borderId="0" applyNumberFormat="0" applyBorder="0" applyAlignment="0" applyProtection="0">
      <alignment vertical="center"/>
    </xf>
    <xf numFmtId="0" fontId="17" fillId="7" borderId="0" applyNumberFormat="0" applyBorder="0" applyAlignment="0" applyProtection="0">
      <alignment vertical="center"/>
    </xf>
    <xf numFmtId="0" fontId="18" fillId="8" borderId="0" applyNumberFormat="0" applyBorder="0" applyAlignment="0" applyProtection="0">
      <alignment vertical="center"/>
    </xf>
    <xf numFmtId="0" fontId="19" fillId="9" borderId="0" applyNumberFormat="0" applyBorder="0" applyAlignment="0" applyProtection="0">
      <alignment vertical="center"/>
    </xf>
    <xf numFmtId="0" fontId="20" fillId="10" borderId="0" applyNumberFormat="0" applyBorder="0" applyAlignment="0" applyProtection="0">
      <alignment vertical="center"/>
    </xf>
    <xf numFmtId="0" fontId="20" fillId="11" borderId="0" applyNumberFormat="0" applyBorder="0" applyAlignment="0" applyProtection="0">
      <alignment vertical="center"/>
    </xf>
    <xf numFmtId="0" fontId="19" fillId="12" borderId="0" applyNumberFormat="0" applyBorder="0" applyAlignment="0" applyProtection="0">
      <alignment vertical="center"/>
    </xf>
    <xf numFmtId="0" fontId="19" fillId="13" borderId="0" applyNumberFormat="0" applyBorder="0" applyAlignment="0" applyProtection="0">
      <alignment vertical="center"/>
    </xf>
    <xf numFmtId="0" fontId="20" fillId="14" borderId="0" applyNumberFormat="0" applyBorder="0" applyAlignment="0" applyProtection="0">
      <alignment vertical="center"/>
    </xf>
    <xf numFmtId="0" fontId="20" fillId="15" borderId="0" applyNumberFormat="0" applyBorder="0" applyAlignment="0" applyProtection="0">
      <alignment vertical="center"/>
    </xf>
    <xf numFmtId="0" fontId="19" fillId="16" borderId="0" applyNumberFormat="0" applyBorder="0" applyAlignment="0" applyProtection="0">
      <alignment vertical="center"/>
    </xf>
    <xf numFmtId="0" fontId="19" fillId="17" borderId="0" applyNumberFormat="0" applyBorder="0" applyAlignment="0" applyProtection="0">
      <alignment vertical="center"/>
    </xf>
    <xf numFmtId="0" fontId="20" fillId="18" borderId="0" applyNumberFormat="0" applyBorder="0" applyAlignment="0" applyProtection="0">
      <alignment vertical="center"/>
    </xf>
    <xf numFmtId="0" fontId="20" fillId="19" borderId="0" applyNumberFormat="0" applyBorder="0" applyAlignment="0" applyProtection="0">
      <alignment vertical="center"/>
    </xf>
    <xf numFmtId="0" fontId="19" fillId="20" borderId="0" applyNumberFormat="0" applyBorder="0" applyAlignment="0" applyProtection="0">
      <alignment vertical="center"/>
    </xf>
    <xf numFmtId="0" fontId="19" fillId="21" borderId="0" applyNumberFormat="0" applyBorder="0" applyAlignment="0" applyProtection="0">
      <alignment vertical="center"/>
    </xf>
    <xf numFmtId="0" fontId="20" fillId="22" borderId="0" applyNumberFormat="0" applyBorder="0" applyAlignment="0" applyProtection="0">
      <alignment vertical="center"/>
    </xf>
    <xf numFmtId="0" fontId="20" fillId="23" borderId="0" applyNumberFormat="0" applyBorder="0" applyAlignment="0" applyProtection="0">
      <alignment vertical="center"/>
    </xf>
    <xf numFmtId="0" fontId="19" fillId="24" borderId="0" applyNumberFormat="0" applyBorder="0" applyAlignment="0" applyProtection="0">
      <alignment vertical="center"/>
    </xf>
    <xf numFmtId="0" fontId="19" fillId="25" borderId="0" applyNumberFormat="0" applyBorder="0" applyAlignment="0" applyProtection="0">
      <alignment vertical="center"/>
    </xf>
    <xf numFmtId="0" fontId="20" fillId="26" borderId="0" applyNumberFormat="0" applyBorder="0" applyAlignment="0" applyProtection="0">
      <alignment vertical="center"/>
    </xf>
    <xf numFmtId="0" fontId="20" fillId="27" borderId="0" applyNumberFormat="0" applyBorder="0" applyAlignment="0" applyProtection="0">
      <alignment vertical="center"/>
    </xf>
    <xf numFmtId="0" fontId="19" fillId="28" borderId="0" applyNumberFormat="0" applyBorder="0" applyAlignment="0" applyProtection="0">
      <alignment vertical="center"/>
    </xf>
    <xf numFmtId="0" fontId="19" fillId="29" borderId="0" applyNumberFormat="0" applyBorder="0" applyAlignment="0" applyProtection="0">
      <alignment vertical="center"/>
    </xf>
    <xf numFmtId="0" fontId="20" fillId="30" borderId="0" applyNumberFormat="0" applyBorder="0" applyAlignment="0" applyProtection="0">
      <alignment vertical="center"/>
    </xf>
    <xf numFmtId="0" fontId="20" fillId="31" borderId="0" applyNumberFormat="0" applyBorder="0" applyAlignment="0" applyProtection="0">
      <alignment vertical="center"/>
    </xf>
    <xf numFmtId="0" fontId="19" fillId="32" borderId="0" applyNumberFormat="0" applyBorder="0" applyAlignment="0" applyProtection="0">
      <alignment vertical="center"/>
    </xf>
  </cellStyleXfs>
  <cellXfs count="6">
    <xf numFmtId="0" fontId="0" fillId="0" borderId="0" xfId="0"/>
    <xf numFmtId="58" fontId="0" fillId="0" borderId="0" xfId="0" applyNumberFormat="1"/>
    <xf numFmtId="49" fontId="0" fillId="0" borderId="0" xfId="0" applyNumberFormat="1"/>
    <xf numFmtId="0" fontId="0" fillId="0" borderId="0" xfId="0" applyNumberFormat="1"/>
    <xf numFmtId="0" fontId="0" fillId="0" borderId="0" xfId="0" applyAlignment="1">
      <alignment horizontal="left" vertical="top" wrapText="1"/>
    </xf>
    <xf numFmtId="0" fontId="0" fillId="0" borderId="0" xfId="0" applyAlignment="1">
      <alignment vertical="top" wrapText="1"/>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5" Type="http://schemas.openxmlformats.org/officeDocument/2006/relationships/sharedStrings" Target="sharedStrings.xml"/><Relationship Id="rId14" Type="http://schemas.openxmlformats.org/officeDocument/2006/relationships/styles" Target="styles.xml"/><Relationship Id="rId13" Type="http://schemas.openxmlformats.org/officeDocument/2006/relationships/theme" Target="theme/theme1.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9"/>
  </sheetPr>
  <dimension ref="A1:K23"/>
  <sheetViews>
    <sheetView topLeftCell="C1" workbookViewId="0">
      <selection activeCell="G23" sqref="G23"/>
    </sheetView>
  </sheetViews>
  <sheetFormatPr defaultColWidth="13.7142857142857" defaultRowHeight="15"/>
  <cols>
    <col min="1" max="1" width="10.7142857142857" customWidth="1"/>
    <col min="4" max="4" width="7.71428571428571" customWidth="1"/>
    <col min="6" max="6" width="53.2857142857143" customWidth="1"/>
    <col min="7" max="7" width="21" customWidth="1"/>
  </cols>
  <sheetData>
    <row r="1" spans="1:11">
      <c r="A1" t="s">
        <v>0</v>
      </c>
      <c r="B1" t="s">
        <v>1</v>
      </c>
      <c r="C1" t="s">
        <v>2</v>
      </c>
      <c r="D1" t="s">
        <v>3</v>
      </c>
      <c r="E1" t="s">
        <v>4</v>
      </c>
      <c r="F1" t="s">
        <v>5</v>
      </c>
      <c r="G1" t="s">
        <v>6</v>
      </c>
      <c r="H1" t="s">
        <v>7</v>
      </c>
      <c r="I1" t="s">
        <v>8</v>
      </c>
      <c r="J1" t="s">
        <v>9</v>
      </c>
      <c r="K1" t="s">
        <v>10</v>
      </c>
    </row>
    <row r="2" spans="1:11">
      <c r="A2">
        <v>1001</v>
      </c>
      <c r="B2" t="s">
        <v>11</v>
      </c>
      <c r="C2" t="s">
        <v>12</v>
      </c>
      <c r="D2">
        <v>30</v>
      </c>
      <c r="E2" t="s">
        <v>13</v>
      </c>
      <c r="F2" t="s">
        <v>14</v>
      </c>
      <c r="G2">
        <v>45000</v>
      </c>
      <c r="H2" s="1">
        <v>37197</v>
      </c>
      <c r="I2" s="1">
        <v>42253</v>
      </c>
      <c r="J2" s="3">
        <f>_xlfn.MAXIFS(G2:G10,E2:E10,F13,F2:F10,G13)</f>
        <v>36000</v>
      </c>
      <c r="K2" s="1"/>
    </row>
    <row r="3" spans="1:9">
      <c r="A3">
        <v>1002</v>
      </c>
      <c r="B3" t="s">
        <v>15</v>
      </c>
      <c r="C3" t="s">
        <v>16</v>
      </c>
      <c r="D3">
        <v>30</v>
      </c>
      <c r="E3" t="s">
        <v>17</v>
      </c>
      <c r="F3" t="s">
        <v>18</v>
      </c>
      <c r="G3">
        <v>36000</v>
      </c>
      <c r="H3" s="1">
        <v>36436</v>
      </c>
      <c r="I3" s="1">
        <v>42287</v>
      </c>
    </row>
    <row r="4" spans="1:9">
      <c r="A4">
        <v>1003</v>
      </c>
      <c r="B4" t="s">
        <v>19</v>
      </c>
      <c r="C4" t="s">
        <v>20</v>
      </c>
      <c r="D4">
        <v>29</v>
      </c>
      <c r="E4" t="s">
        <v>13</v>
      </c>
      <c r="F4" t="s">
        <v>14</v>
      </c>
      <c r="G4">
        <v>63000</v>
      </c>
      <c r="H4" s="1">
        <v>36711</v>
      </c>
      <c r="I4" s="1">
        <v>42986</v>
      </c>
    </row>
    <row r="5" spans="1:9">
      <c r="A5">
        <v>1004</v>
      </c>
      <c r="B5" t="s">
        <v>21</v>
      </c>
      <c r="C5" t="s">
        <v>22</v>
      </c>
      <c r="D5">
        <v>31</v>
      </c>
      <c r="E5" t="s">
        <v>17</v>
      </c>
      <c r="F5" t="s">
        <v>23</v>
      </c>
      <c r="G5">
        <v>47000</v>
      </c>
      <c r="H5" s="1">
        <v>36530</v>
      </c>
      <c r="I5" s="1">
        <v>42341</v>
      </c>
    </row>
    <row r="6" spans="1:9">
      <c r="A6">
        <v>1005</v>
      </c>
      <c r="B6" t="s">
        <v>24</v>
      </c>
      <c r="C6" t="s">
        <v>25</v>
      </c>
      <c r="D6">
        <v>32</v>
      </c>
      <c r="E6" t="s">
        <v>13</v>
      </c>
      <c r="F6" t="s">
        <v>26</v>
      </c>
      <c r="G6">
        <v>50000</v>
      </c>
      <c r="H6" s="1">
        <v>37017</v>
      </c>
      <c r="I6" s="1">
        <v>42977</v>
      </c>
    </row>
    <row r="7" spans="1:9">
      <c r="A7">
        <v>1006</v>
      </c>
      <c r="B7" t="s">
        <v>27</v>
      </c>
      <c r="C7" t="s">
        <v>28</v>
      </c>
      <c r="D7">
        <v>35</v>
      </c>
      <c r="E7" t="s">
        <v>13</v>
      </c>
      <c r="F7" t="s">
        <v>29</v>
      </c>
      <c r="G7">
        <v>65000</v>
      </c>
      <c r="H7" s="1">
        <v>35040</v>
      </c>
      <c r="I7" s="1">
        <v>41528</v>
      </c>
    </row>
    <row r="8" spans="1:9">
      <c r="A8">
        <v>1007</v>
      </c>
      <c r="B8" t="s">
        <v>30</v>
      </c>
      <c r="C8" t="s">
        <v>31</v>
      </c>
      <c r="D8">
        <v>32</v>
      </c>
      <c r="E8" t="s">
        <v>17</v>
      </c>
      <c r="F8" t="s">
        <v>32</v>
      </c>
      <c r="G8">
        <v>41000</v>
      </c>
      <c r="H8" s="1">
        <v>37933</v>
      </c>
      <c r="I8" s="1">
        <v>41551</v>
      </c>
    </row>
    <row r="9" spans="1:9">
      <c r="A9">
        <v>1008</v>
      </c>
      <c r="B9" t="s">
        <v>33</v>
      </c>
      <c r="C9" t="s">
        <v>34</v>
      </c>
      <c r="D9">
        <v>38</v>
      </c>
      <c r="E9" t="s">
        <v>13</v>
      </c>
      <c r="F9" t="s">
        <v>14</v>
      </c>
      <c r="G9">
        <v>48000</v>
      </c>
      <c r="H9" s="1">
        <v>37416</v>
      </c>
      <c r="I9" s="1">
        <v>42116</v>
      </c>
    </row>
    <row r="10" spans="1:9">
      <c r="A10">
        <v>1009</v>
      </c>
      <c r="B10" t="s">
        <v>35</v>
      </c>
      <c r="C10" t="s">
        <v>36</v>
      </c>
      <c r="D10">
        <v>31</v>
      </c>
      <c r="E10" t="s">
        <v>13</v>
      </c>
      <c r="F10" t="s">
        <v>23</v>
      </c>
      <c r="G10">
        <v>42000</v>
      </c>
      <c r="H10" s="1">
        <v>37843</v>
      </c>
      <c r="I10" s="1">
        <v>40800</v>
      </c>
    </row>
    <row r="12" spans="6:7">
      <c r="F12" t="s">
        <v>4</v>
      </c>
      <c r="G12" t="s">
        <v>37</v>
      </c>
    </row>
    <row r="13" spans="6:7">
      <c r="F13" t="s">
        <v>17</v>
      </c>
      <c r="G13" t="s">
        <v>18</v>
      </c>
    </row>
    <row r="16" ht="105" spans="6:7">
      <c r="F16" s="4" t="s">
        <v>38</v>
      </c>
      <c r="G16" s="5" t="s">
        <v>39</v>
      </c>
    </row>
    <row r="19" spans="6:7">
      <c r="F19" t="s">
        <v>40</v>
      </c>
      <c r="G19">
        <f>MAX(D1:D10)</f>
        <v>38</v>
      </c>
    </row>
    <row r="20" spans="6:7">
      <c r="F20" t="s">
        <v>41</v>
      </c>
      <c r="G20">
        <f>MAXA(D1:D10)</f>
        <v>38</v>
      </c>
    </row>
    <row r="21" spans="3:5">
      <c r="C21">
        <f>MAXA(E21:E23)</f>
        <v>4</v>
      </c>
      <c r="E21" t="s">
        <v>42</v>
      </c>
    </row>
    <row r="22" spans="5:7">
      <c r="E22">
        <v>4</v>
      </c>
      <c r="F22" t="s">
        <v>43</v>
      </c>
      <c r="G22">
        <f>_xlfn.MAXIFS(G2:G10,D2:D10,"&gt;38")</f>
        <v>0</v>
      </c>
    </row>
    <row r="23" spans="5:7">
      <c r="E23">
        <v>2</v>
      </c>
      <c r="G23">
        <f>_xlfn.MAXIFS(G2:G10,D2:D10,"&gt;37")</f>
        <v>48000</v>
      </c>
    </row>
  </sheetData>
  <pageMargins left="0.7" right="0.7" top="0.75" bottom="0.75" header="0.3" footer="0.3"/>
  <pageSetup paperSize="1" orientation="portrait"/>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9"/>
  </sheetPr>
  <dimension ref="A1:N10"/>
  <sheetViews>
    <sheetView workbookViewId="0">
      <selection activeCell="N13" sqref="N13"/>
    </sheetView>
  </sheetViews>
  <sheetFormatPr defaultColWidth="13" defaultRowHeight="15"/>
  <sheetData>
    <row r="1" spans="1:12">
      <c r="A1" t="s">
        <v>0</v>
      </c>
      <c r="B1" t="s">
        <v>1</v>
      </c>
      <c r="C1" t="s">
        <v>2</v>
      </c>
      <c r="D1" t="s">
        <v>3</v>
      </c>
      <c r="E1" t="s">
        <v>4</v>
      </c>
      <c r="F1" t="s">
        <v>5</v>
      </c>
      <c r="G1" t="s">
        <v>6</v>
      </c>
      <c r="H1" t="s">
        <v>7</v>
      </c>
      <c r="I1" t="s">
        <v>8</v>
      </c>
      <c r="J1" t="s">
        <v>113</v>
      </c>
      <c r="K1" t="s">
        <v>114</v>
      </c>
      <c r="L1" t="s">
        <v>115</v>
      </c>
    </row>
    <row r="2" spans="1:14">
      <c r="A2">
        <v>1001</v>
      </c>
      <c r="B2" t="s">
        <v>11</v>
      </c>
      <c r="C2" t="s">
        <v>12</v>
      </c>
      <c r="D2">
        <v>30</v>
      </c>
      <c r="E2" t="s">
        <v>13</v>
      </c>
      <c r="F2" t="s">
        <v>14</v>
      </c>
      <c r="G2">
        <v>45000</v>
      </c>
      <c r="H2" s="1">
        <v>37197</v>
      </c>
      <c r="I2" s="1">
        <v>42253</v>
      </c>
      <c r="J2">
        <f>SUM(G2:G10)</f>
        <v>437000</v>
      </c>
      <c r="K2">
        <f>SUMIF(G2:G10,"&gt;50000")</f>
        <v>128000</v>
      </c>
      <c r="L2">
        <f>SUMIFS(G2:G10,E2:E10,L7)</f>
        <v>124000</v>
      </c>
      <c r="M2">
        <f>SUMIFS(G2:G10,E2:E10,M7)</f>
        <v>313000</v>
      </c>
      <c r="N2">
        <f>SUM(L2:M2)</f>
        <v>437000</v>
      </c>
    </row>
    <row r="3" spans="1:9">
      <c r="A3">
        <v>1002</v>
      </c>
      <c r="B3" t="s">
        <v>15</v>
      </c>
      <c r="C3" t="s">
        <v>16</v>
      </c>
      <c r="D3">
        <v>30</v>
      </c>
      <c r="E3" t="s">
        <v>17</v>
      </c>
      <c r="F3" t="s">
        <v>18</v>
      </c>
      <c r="G3">
        <v>36000</v>
      </c>
      <c r="H3" s="1">
        <v>36436</v>
      </c>
      <c r="I3" s="1">
        <v>42287</v>
      </c>
    </row>
    <row r="4" spans="1:9">
      <c r="A4">
        <v>1003</v>
      </c>
      <c r="B4" t="s">
        <v>19</v>
      </c>
      <c r="C4" t="s">
        <v>20</v>
      </c>
      <c r="D4">
        <v>29</v>
      </c>
      <c r="E4" t="s">
        <v>13</v>
      </c>
      <c r="F4" t="s">
        <v>14</v>
      </c>
      <c r="G4">
        <v>63000</v>
      </c>
      <c r="H4" s="1">
        <v>36711</v>
      </c>
      <c r="I4" s="1">
        <v>42986</v>
      </c>
    </row>
    <row r="5" spans="1:9">
      <c r="A5">
        <v>1004</v>
      </c>
      <c r="B5" t="s">
        <v>21</v>
      </c>
      <c r="C5" t="s">
        <v>22</v>
      </c>
      <c r="D5">
        <v>31</v>
      </c>
      <c r="E5" t="s">
        <v>17</v>
      </c>
      <c r="F5" t="s">
        <v>23</v>
      </c>
      <c r="G5">
        <v>47000</v>
      </c>
      <c r="H5" s="1">
        <v>36530</v>
      </c>
      <c r="I5" s="1">
        <v>42341</v>
      </c>
    </row>
    <row r="6" spans="1:9">
      <c r="A6">
        <v>1005</v>
      </c>
      <c r="B6" t="s">
        <v>24</v>
      </c>
      <c r="C6" t="s">
        <v>25</v>
      </c>
      <c r="D6">
        <v>32</v>
      </c>
      <c r="E6" t="s">
        <v>13</v>
      </c>
      <c r="F6" t="s">
        <v>26</v>
      </c>
      <c r="G6">
        <v>50000</v>
      </c>
      <c r="H6" s="1">
        <v>37017</v>
      </c>
      <c r="I6" s="1">
        <v>42977</v>
      </c>
    </row>
    <row r="7" spans="1:14">
      <c r="A7">
        <v>1006</v>
      </c>
      <c r="B7" t="s">
        <v>27</v>
      </c>
      <c r="C7" t="s">
        <v>28</v>
      </c>
      <c r="D7">
        <v>35</v>
      </c>
      <c r="E7" t="s">
        <v>13</v>
      </c>
      <c r="F7" t="s">
        <v>29</v>
      </c>
      <c r="G7">
        <v>65000</v>
      </c>
      <c r="H7" s="1">
        <v>35040</v>
      </c>
      <c r="I7" s="1">
        <v>41528</v>
      </c>
      <c r="L7" t="s">
        <v>116</v>
      </c>
      <c r="M7" t="s">
        <v>117</v>
      </c>
      <c r="N7" t="s">
        <v>118</v>
      </c>
    </row>
    <row r="8" spans="1:9">
      <c r="A8">
        <v>1007</v>
      </c>
      <c r="B8" t="s">
        <v>30</v>
      </c>
      <c r="C8" t="s">
        <v>31</v>
      </c>
      <c r="D8">
        <v>32</v>
      </c>
      <c r="E8" t="s">
        <v>17</v>
      </c>
      <c r="F8" t="s">
        <v>32</v>
      </c>
      <c r="G8">
        <v>41000</v>
      </c>
      <c r="H8" s="1">
        <v>37933</v>
      </c>
      <c r="I8" s="1">
        <v>41551</v>
      </c>
    </row>
    <row r="9" spans="1:9">
      <c r="A9">
        <v>1008</v>
      </c>
      <c r="B9" t="s">
        <v>33</v>
      </c>
      <c r="C9" t="s">
        <v>34</v>
      </c>
      <c r="D9">
        <v>38</v>
      </c>
      <c r="E9" t="s">
        <v>13</v>
      </c>
      <c r="F9" t="s">
        <v>14</v>
      </c>
      <c r="G9">
        <v>48000</v>
      </c>
      <c r="H9" s="1">
        <v>37416</v>
      </c>
      <c r="I9" s="1">
        <v>42116</v>
      </c>
    </row>
    <row r="10" spans="1:9">
      <c r="A10">
        <v>1009</v>
      </c>
      <c r="B10" t="s">
        <v>35</v>
      </c>
      <c r="C10" t="s">
        <v>36</v>
      </c>
      <c r="D10">
        <v>31</v>
      </c>
      <c r="E10" t="s">
        <v>13</v>
      </c>
      <c r="F10" t="s">
        <v>23</v>
      </c>
      <c r="G10">
        <v>42000</v>
      </c>
      <c r="H10" s="1">
        <v>37843</v>
      </c>
      <c r="I10" s="1">
        <v>40800</v>
      </c>
    </row>
  </sheetData>
  <pageMargins left="0.7" right="0.7" top="0.75" bottom="0.75" header="0.3" footer="0.3"/>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9"/>
  </sheetPr>
  <dimension ref="A1:L10"/>
  <sheetViews>
    <sheetView workbookViewId="0">
      <selection activeCell="J15" sqref="J15"/>
    </sheetView>
  </sheetViews>
  <sheetFormatPr defaultColWidth="13.7142857142857" defaultRowHeight="15"/>
  <cols>
    <col min="1" max="1" width="10.7142857142857" customWidth="1"/>
    <col min="4" max="4" width="7.71428571428571" customWidth="1"/>
  </cols>
  <sheetData>
    <row r="1" spans="1:12">
      <c r="A1" t="s">
        <v>0</v>
      </c>
      <c r="B1" t="s">
        <v>1</v>
      </c>
      <c r="C1" t="s">
        <v>2</v>
      </c>
      <c r="D1" t="s">
        <v>3</v>
      </c>
      <c r="E1" t="s">
        <v>4</v>
      </c>
      <c r="F1" t="s">
        <v>5</v>
      </c>
      <c r="G1" t="s">
        <v>6</v>
      </c>
      <c r="H1" t="s">
        <v>7</v>
      </c>
      <c r="I1" t="s">
        <v>8</v>
      </c>
      <c r="J1" t="s">
        <v>119</v>
      </c>
      <c r="K1" t="s">
        <v>120</v>
      </c>
      <c r="L1" t="s">
        <v>121</v>
      </c>
    </row>
    <row r="2" spans="1:11">
      <c r="A2">
        <v>1001</v>
      </c>
      <c r="B2" t="s">
        <v>11</v>
      </c>
      <c r="C2" t="s">
        <v>12</v>
      </c>
      <c r="D2">
        <v>30</v>
      </c>
      <c r="E2" t="s">
        <v>13</v>
      </c>
      <c r="F2" t="s">
        <v>14</v>
      </c>
      <c r="G2">
        <v>45000</v>
      </c>
      <c r="H2" s="1">
        <v>37197</v>
      </c>
      <c r="I2" s="1">
        <v>42253</v>
      </c>
      <c r="K2">
        <f>COUNTIF(D2:D10,"&gt;30")</f>
        <v>6</v>
      </c>
    </row>
    <row r="3" spans="1:9">
      <c r="A3">
        <v>1002</v>
      </c>
      <c r="B3" t="s">
        <v>15</v>
      </c>
      <c r="C3" t="s">
        <v>16</v>
      </c>
      <c r="D3">
        <v>30</v>
      </c>
      <c r="E3" t="s">
        <v>17</v>
      </c>
      <c r="F3" t="s">
        <v>18</v>
      </c>
      <c r="G3">
        <v>36000</v>
      </c>
      <c r="H3" s="1">
        <v>36436</v>
      </c>
      <c r="I3" s="1">
        <v>42287</v>
      </c>
    </row>
    <row r="4" spans="1:9">
      <c r="A4">
        <v>1003</v>
      </c>
      <c r="B4" t="s">
        <v>19</v>
      </c>
      <c r="C4" t="s">
        <v>20</v>
      </c>
      <c r="D4">
        <v>29</v>
      </c>
      <c r="E4" t="s">
        <v>13</v>
      </c>
      <c r="F4" t="s">
        <v>14</v>
      </c>
      <c r="G4">
        <v>63000</v>
      </c>
      <c r="H4" s="1">
        <v>36711</v>
      </c>
      <c r="I4" s="1">
        <v>42986</v>
      </c>
    </row>
    <row r="5" spans="1:9">
      <c r="A5">
        <v>1004</v>
      </c>
      <c r="B5" t="s">
        <v>21</v>
      </c>
      <c r="C5" t="s">
        <v>22</v>
      </c>
      <c r="D5">
        <v>31</v>
      </c>
      <c r="E5" t="s">
        <v>17</v>
      </c>
      <c r="F5" t="s">
        <v>23</v>
      </c>
      <c r="G5">
        <v>47000</v>
      </c>
      <c r="H5" s="1">
        <v>36530</v>
      </c>
      <c r="I5" s="1">
        <v>42341</v>
      </c>
    </row>
    <row r="6" spans="1:9">
      <c r="A6">
        <v>1005</v>
      </c>
      <c r="B6" t="s">
        <v>24</v>
      </c>
      <c r="C6" t="s">
        <v>25</v>
      </c>
      <c r="D6">
        <v>32</v>
      </c>
      <c r="E6" t="s">
        <v>13</v>
      </c>
      <c r="F6" t="s">
        <v>26</v>
      </c>
      <c r="G6">
        <v>50000</v>
      </c>
      <c r="H6" s="1">
        <v>37017</v>
      </c>
      <c r="I6" s="1">
        <v>42977</v>
      </c>
    </row>
    <row r="7" spans="1:9">
      <c r="A7">
        <v>1006</v>
      </c>
      <c r="B7" t="s">
        <v>27</v>
      </c>
      <c r="C7" t="s">
        <v>28</v>
      </c>
      <c r="D7">
        <v>35</v>
      </c>
      <c r="E7" t="s">
        <v>13</v>
      </c>
      <c r="F7" t="s">
        <v>29</v>
      </c>
      <c r="G7">
        <v>65000</v>
      </c>
      <c r="H7" s="1">
        <v>35040</v>
      </c>
      <c r="I7" s="1">
        <v>41528</v>
      </c>
    </row>
    <row r="8" spans="1:9">
      <c r="A8">
        <v>1007</v>
      </c>
      <c r="B8" t="s">
        <v>30</v>
      </c>
      <c r="C8" t="s">
        <v>31</v>
      </c>
      <c r="D8">
        <v>32</v>
      </c>
      <c r="E8" t="s">
        <v>17</v>
      </c>
      <c r="F8" t="s">
        <v>32</v>
      </c>
      <c r="G8">
        <v>41000</v>
      </c>
      <c r="H8" s="1">
        <v>37933</v>
      </c>
      <c r="I8" s="1">
        <v>41551</v>
      </c>
    </row>
    <row r="9" spans="1:9">
      <c r="A9">
        <v>1008</v>
      </c>
      <c r="B9" t="s">
        <v>33</v>
      </c>
      <c r="C9" t="s">
        <v>34</v>
      </c>
      <c r="D9">
        <v>38</v>
      </c>
      <c r="E9" t="s">
        <v>13</v>
      </c>
      <c r="F9" t="s">
        <v>14</v>
      </c>
      <c r="G9">
        <v>48000</v>
      </c>
      <c r="H9" s="1">
        <v>37416</v>
      </c>
      <c r="I9" s="1">
        <v>42116</v>
      </c>
    </row>
    <row r="10" spans="1:9">
      <c r="A10">
        <v>1009</v>
      </c>
      <c r="B10" t="s">
        <v>35</v>
      </c>
      <c r="C10" t="s">
        <v>36</v>
      </c>
      <c r="D10">
        <v>31</v>
      </c>
      <c r="E10" t="s">
        <v>13</v>
      </c>
      <c r="F10" t="s">
        <v>23</v>
      </c>
      <c r="G10">
        <v>42000</v>
      </c>
      <c r="H10" s="1">
        <v>37843</v>
      </c>
      <c r="I10" s="1">
        <v>40800</v>
      </c>
    </row>
  </sheetData>
  <pageMargins left="0.7" right="0.7" top="0.75" bottom="0.75" header="0.3" footer="0.3"/>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9"/>
  </sheetPr>
  <dimension ref="A1:K10"/>
  <sheetViews>
    <sheetView workbookViewId="0">
      <selection activeCell="Q12" sqref="Q12"/>
    </sheetView>
  </sheetViews>
  <sheetFormatPr defaultColWidth="9" defaultRowHeight="15"/>
  <cols>
    <col min="8" max="8" width="14.4285714285714" customWidth="1"/>
    <col min="9" max="9" width="13.2857142857143" customWidth="1"/>
    <col min="10" max="10" width="11.4285714285714" customWidth="1"/>
    <col min="11" max="11" width="15.8571428571429" customWidth="1"/>
  </cols>
  <sheetData>
    <row r="1" spans="1:11">
      <c r="A1" t="s">
        <v>0</v>
      </c>
      <c r="B1" t="s">
        <v>1</v>
      </c>
      <c r="C1" t="s">
        <v>2</v>
      </c>
      <c r="D1" t="s">
        <v>3</v>
      </c>
      <c r="E1" t="s">
        <v>4</v>
      </c>
      <c r="F1" t="s">
        <v>5</v>
      </c>
      <c r="G1" t="s">
        <v>6</v>
      </c>
      <c r="H1" t="s">
        <v>7</v>
      </c>
      <c r="I1" t="s">
        <v>8</v>
      </c>
      <c r="J1" t="s">
        <v>122</v>
      </c>
      <c r="K1" t="s">
        <v>123</v>
      </c>
    </row>
    <row r="2" spans="1:11">
      <c r="A2">
        <v>1001</v>
      </c>
      <c r="B2" t="s">
        <v>11</v>
      </c>
      <c r="C2" t="s">
        <v>12</v>
      </c>
      <c r="D2">
        <v>30</v>
      </c>
      <c r="E2" t="s">
        <v>13</v>
      </c>
      <c r="F2" t="s">
        <v>14</v>
      </c>
      <c r="G2">
        <v>45000</v>
      </c>
      <c r="H2" s="1" t="s">
        <v>75</v>
      </c>
      <c r="I2" s="1" t="s">
        <v>76</v>
      </c>
      <c r="J2">
        <f>_xlfn.DAYS(I2,H2)</f>
        <v>5056</v>
      </c>
      <c r="K2">
        <f>NETWORKDAYS(H2,I2)</f>
        <v>3611</v>
      </c>
    </row>
    <row r="3" spans="1:11">
      <c r="A3">
        <v>1002</v>
      </c>
      <c r="B3" t="s">
        <v>15</v>
      </c>
      <c r="C3" t="s">
        <v>16</v>
      </c>
      <c r="D3">
        <v>30</v>
      </c>
      <c r="E3" t="s">
        <v>17</v>
      </c>
      <c r="F3" t="s">
        <v>18</v>
      </c>
      <c r="G3">
        <v>36000</v>
      </c>
      <c r="H3" s="1" t="s">
        <v>78</v>
      </c>
      <c r="I3" s="1" t="s">
        <v>79</v>
      </c>
      <c r="J3">
        <f t="shared" ref="J3:J10" si="0">_xlfn.DAYS(I3,H3)</f>
        <v>5851</v>
      </c>
      <c r="K3">
        <f t="shared" ref="K3:K10" si="1">NETWORKDAYS(H3,I3)</f>
        <v>4180</v>
      </c>
    </row>
    <row r="4" spans="1:11">
      <c r="A4">
        <v>1003</v>
      </c>
      <c r="B4" t="s">
        <v>19</v>
      </c>
      <c r="C4" t="s">
        <v>20</v>
      </c>
      <c r="D4">
        <v>29</v>
      </c>
      <c r="E4" t="s">
        <v>13</v>
      </c>
      <c r="F4" t="s">
        <v>14</v>
      </c>
      <c r="G4">
        <v>63000</v>
      </c>
      <c r="H4" s="1" t="s">
        <v>81</v>
      </c>
      <c r="I4" s="1" t="s">
        <v>82</v>
      </c>
      <c r="J4">
        <f t="shared" si="0"/>
        <v>6275</v>
      </c>
      <c r="K4">
        <f t="shared" si="1"/>
        <v>4484</v>
      </c>
    </row>
    <row r="5" spans="1:11">
      <c r="A5">
        <v>1004</v>
      </c>
      <c r="B5" t="s">
        <v>21</v>
      </c>
      <c r="C5" t="s">
        <v>22</v>
      </c>
      <c r="D5">
        <v>31</v>
      </c>
      <c r="E5" t="s">
        <v>17</v>
      </c>
      <c r="F5" t="s">
        <v>23</v>
      </c>
      <c r="G5">
        <v>47000</v>
      </c>
      <c r="H5" s="1" t="s">
        <v>84</v>
      </c>
      <c r="I5" s="1" t="s">
        <v>85</v>
      </c>
      <c r="J5">
        <f t="shared" si="0"/>
        <v>5811</v>
      </c>
      <c r="K5">
        <f t="shared" si="1"/>
        <v>4152</v>
      </c>
    </row>
    <row r="6" spans="1:11">
      <c r="A6">
        <v>1005</v>
      </c>
      <c r="B6" t="s">
        <v>24</v>
      </c>
      <c r="C6" t="s">
        <v>25</v>
      </c>
      <c r="D6">
        <v>32</v>
      </c>
      <c r="E6" t="s">
        <v>13</v>
      </c>
      <c r="F6" t="s">
        <v>26</v>
      </c>
      <c r="G6">
        <v>50000</v>
      </c>
      <c r="H6" s="1" t="s">
        <v>87</v>
      </c>
      <c r="I6" s="1" t="s">
        <v>88</v>
      </c>
      <c r="J6">
        <f t="shared" si="0"/>
        <v>5960</v>
      </c>
      <c r="K6">
        <f t="shared" si="1"/>
        <v>4258</v>
      </c>
    </row>
    <row r="7" spans="1:11">
      <c r="A7">
        <v>1006</v>
      </c>
      <c r="B7" t="s">
        <v>27</v>
      </c>
      <c r="C7" t="s">
        <v>28</v>
      </c>
      <c r="D7">
        <v>35</v>
      </c>
      <c r="E7" t="s">
        <v>13</v>
      </c>
      <c r="F7" t="s">
        <v>29</v>
      </c>
      <c r="G7">
        <v>65000</v>
      </c>
      <c r="H7" s="1" t="s">
        <v>87</v>
      </c>
      <c r="I7" s="1" t="s">
        <v>90</v>
      </c>
      <c r="J7">
        <f t="shared" si="0"/>
        <v>4511</v>
      </c>
      <c r="K7">
        <f t="shared" si="1"/>
        <v>3223</v>
      </c>
    </row>
    <row r="8" spans="1:11">
      <c r="A8">
        <v>1007</v>
      </c>
      <c r="B8" t="s">
        <v>30</v>
      </c>
      <c r="C8" t="s">
        <v>31</v>
      </c>
      <c r="D8">
        <v>32</v>
      </c>
      <c r="E8" t="s">
        <v>17</v>
      </c>
      <c r="F8" t="s">
        <v>32</v>
      </c>
      <c r="G8">
        <v>41000</v>
      </c>
      <c r="H8" s="1" t="s">
        <v>92</v>
      </c>
      <c r="I8" s="1" t="s">
        <v>90</v>
      </c>
      <c r="J8">
        <f t="shared" si="0"/>
        <v>3595</v>
      </c>
      <c r="K8">
        <f t="shared" si="1"/>
        <v>2568</v>
      </c>
    </row>
    <row r="9" spans="1:11">
      <c r="A9">
        <v>1008</v>
      </c>
      <c r="B9" t="s">
        <v>33</v>
      </c>
      <c r="C9" t="s">
        <v>34</v>
      </c>
      <c r="D9">
        <v>38</v>
      </c>
      <c r="E9" t="s">
        <v>13</v>
      </c>
      <c r="F9" t="s">
        <v>14</v>
      </c>
      <c r="G9">
        <v>48000</v>
      </c>
      <c r="H9" s="1" t="s">
        <v>94</v>
      </c>
      <c r="I9" s="1" t="s">
        <v>95</v>
      </c>
      <c r="J9">
        <f t="shared" si="0"/>
        <v>4700</v>
      </c>
      <c r="K9">
        <f t="shared" si="1"/>
        <v>3358</v>
      </c>
    </row>
    <row r="10" spans="1:11">
      <c r="A10">
        <v>1009</v>
      </c>
      <c r="B10" t="s">
        <v>35</v>
      </c>
      <c r="C10" t="s">
        <v>36</v>
      </c>
      <c r="D10">
        <v>31</v>
      </c>
      <c r="E10" t="s">
        <v>13</v>
      </c>
      <c r="F10" t="s">
        <v>23</v>
      </c>
      <c r="G10">
        <v>42000</v>
      </c>
      <c r="H10" s="1" t="s">
        <v>97</v>
      </c>
      <c r="I10" s="1" t="s">
        <v>95</v>
      </c>
      <c r="J10">
        <f t="shared" si="0"/>
        <v>4273</v>
      </c>
      <c r="K10">
        <f t="shared" si="1"/>
        <v>3053</v>
      </c>
    </row>
  </sheetData>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6"/>
  <sheetViews>
    <sheetView workbookViewId="0">
      <selection activeCell="F14" sqref="F14"/>
    </sheetView>
  </sheetViews>
  <sheetFormatPr defaultColWidth="9.14285714285714" defaultRowHeight="15" outlineLevelCol="5"/>
  <cols>
    <col min="5" max="5" width="35.1428571428571" customWidth="1"/>
    <col min="6" max="6" width="24.1428571428571" customWidth="1"/>
  </cols>
  <sheetData>
    <row r="1" spans="1:4">
      <c r="A1" t="s">
        <v>44</v>
      </c>
      <c r="B1" t="s">
        <v>45</v>
      </c>
      <c r="C1" t="s">
        <v>46</v>
      </c>
      <c r="D1" t="s">
        <v>47</v>
      </c>
    </row>
    <row r="2" spans="1:4">
      <c r="A2">
        <v>10</v>
      </c>
      <c r="B2" t="s">
        <v>48</v>
      </c>
      <c r="C2" t="s">
        <v>49</v>
      </c>
      <c r="D2">
        <v>100</v>
      </c>
    </row>
    <row r="3" spans="1:4">
      <c r="A3">
        <v>1</v>
      </c>
      <c r="B3" t="s">
        <v>50</v>
      </c>
      <c r="C3" t="s">
        <v>51</v>
      </c>
      <c r="D3">
        <v>100</v>
      </c>
    </row>
    <row r="4" spans="1:4">
      <c r="A4">
        <v>100</v>
      </c>
      <c r="B4" t="s">
        <v>50</v>
      </c>
      <c r="C4" t="s">
        <v>49</v>
      </c>
      <c r="D4">
        <v>200</v>
      </c>
    </row>
    <row r="5" spans="1:4">
      <c r="A5">
        <v>1</v>
      </c>
      <c r="B5" t="s">
        <v>48</v>
      </c>
      <c r="C5" t="s">
        <v>51</v>
      </c>
      <c r="D5">
        <v>300</v>
      </c>
    </row>
    <row r="6" spans="1:4">
      <c r="A6">
        <v>1</v>
      </c>
      <c r="B6" t="s">
        <v>50</v>
      </c>
      <c r="C6" t="s">
        <v>51</v>
      </c>
      <c r="D6">
        <v>100</v>
      </c>
    </row>
    <row r="7" spans="1:4">
      <c r="A7">
        <v>50</v>
      </c>
      <c r="B7" t="s">
        <v>48</v>
      </c>
      <c r="C7" t="s">
        <v>49</v>
      </c>
      <c r="D7">
        <v>400</v>
      </c>
    </row>
    <row r="14" spans="5:6">
      <c r="E14" t="s">
        <v>52</v>
      </c>
      <c r="F14">
        <f>_xlfn.MAXIFS(A2:A7,D2:D7,"&gt;100")</f>
        <v>100</v>
      </c>
    </row>
    <row r="15" spans="6:6">
      <c r="F15">
        <f>_xlfn.MAXIFS(D2:D7,A2:A7,"&gt;100")</f>
        <v>0</v>
      </c>
    </row>
    <row r="16" spans="5:6">
      <c r="E16" t="s">
        <v>53</v>
      </c>
      <c r="F16">
        <f>_xlfn.MAXIFS(A2:A7,D2:D7,"&gt;100")</f>
        <v>100</v>
      </c>
    </row>
  </sheetData>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9"/>
  </sheetPr>
  <dimension ref="A1:M33"/>
  <sheetViews>
    <sheetView tabSelected="1" topLeftCell="D1" workbookViewId="0">
      <selection activeCell="J2" sqref="J2"/>
    </sheetView>
  </sheetViews>
  <sheetFormatPr defaultColWidth="13.7142857142857" defaultRowHeight="15"/>
  <cols>
    <col min="1" max="1" width="10.7142857142857" customWidth="1"/>
    <col min="4" max="4" width="7.71428571428571" customWidth="1"/>
    <col min="5" max="5" width="28.8571428571429" customWidth="1"/>
    <col min="10" max="10" width="26" customWidth="1"/>
    <col min="11" max="11" width="18.8571428571429" customWidth="1"/>
    <col min="12" max="12" width="16.1428571428571" customWidth="1"/>
  </cols>
  <sheetData>
    <row r="1" spans="1:12">
      <c r="A1" t="s">
        <v>0</v>
      </c>
      <c r="B1" t="s">
        <v>1</v>
      </c>
      <c r="C1" t="s">
        <v>2</v>
      </c>
      <c r="D1" t="s">
        <v>3</v>
      </c>
      <c r="E1" t="s">
        <v>4</v>
      </c>
      <c r="F1" t="s">
        <v>5</v>
      </c>
      <c r="G1" t="s">
        <v>6</v>
      </c>
      <c r="H1" t="s">
        <v>7</v>
      </c>
      <c r="I1" t="s">
        <v>8</v>
      </c>
      <c r="J1" t="s">
        <v>54</v>
      </c>
      <c r="K1" t="s">
        <v>55</v>
      </c>
      <c r="L1" t="s">
        <v>56</v>
      </c>
    </row>
    <row r="2" spans="1:12">
      <c r="A2">
        <v>1001</v>
      </c>
      <c r="B2" t="s">
        <v>11</v>
      </c>
      <c r="C2" t="s">
        <v>12</v>
      </c>
      <c r="D2">
        <v>30</v>
      </c>
      <c r="E2" t="s">
        <v>13</v>
      </c>
      <c r="F2" t="s">
        <v>14</v>
      </c>
      <c r="G2">
        <v>45000</v>
      </c>
      <c r="H2" s="1">
        <v>37197</v>
      </c>
      <c r="I2" s="1">
        <v>42253</v>
      </c>
      <c r="J2" t="str">
        <f>IF(D2&gt;=30,"age is greater than/= 30","age is less than 30")</f>
        <v>age is greater than/= 30</v>
      </c>
      <c r="K2" t="str">
        <f>_xlfn.IFS(A2&lt;1005,"old employee",D2&lt;32,"senior staff",G2&gt;40000,"rich")</f>
        <v>old employee</v>
      </c>
      <c r="L2" t="str">
        <f>IF(G2&gt;=45000,"good pay","bad pay")</f>
        <v>good pay</v>
      </c>
    </row>
    <row r="3" spans="1:12">
      <c r="A3">
        <v>1002</v>
      </c>
      <c r="B3" t="s">
        <v>15</v>
      </c>
      <c r="C3" t="s">
        <v>16</v>
      </c>
      <c r="D3">
        <v>30</v>
      </c>
      <c r="E3" t="s">
        <v>17</v>
      </c>
      <c r="F3" t="s">
        <v>18</v>
      </c>
      <c r="G3">
        <v>36000</v>
      </c>
      <c r="H3" s="1">
        <v>36436</v>
      </c>
      <c r="I3" s="1">
        <v>42287</v>
      </c>
      <c r="J3" t="str">
        <f t="shared" ref="J3:J10" si="0">IF(D3&gt;=30,"age is greater than/= 30","age is less than 30")</f>
        <v>age is greater than/= 30</v>
      </c>
      <c r="K3" t="str">
        <f t="shared" ref="K3:K10" si="1">_xlfn.IFS(A3&lt;1005,"old employee",D3&lt;32,"senior staff",G3&gt;40000,"rich")</f>
        <v>old employee</v>
      </c>
      <c r="L3" t="str">
        <f t="shared" ref="L3:L10" si="2">IF(G3&gt;=45000,"good pay","bad pay")</f>
        <v>bad pay</v>
      </c>
    </row>
    <row r="4" spans="1:12">
      <c r="A4">
        <v>1003</v>
      </c>
      <c r="B4" t="s">
        <v>19</v>
      </c>
      <c r="C4" t="s">
        <v>20</v>
      </c>
      <c r="D4">
        <v>29</v>
      </c>
      <c r="E4" t="s">
        <v>13</v>
      </c>
      <c r="F4" t="s">
        <v>14</v>
      </c>
      <c r="G4">
        <v>63000</v>
      </c>
      <c r="H4" s="1">
        <v>36711</v>
      </c>
      <c r="I4" s="1">
        <v>42986</v>
      </c>
      <c r="J4" t="str">
        <f t="shared" si="0"/>
        <v>age is less than 30</v>
      </c>
      <c r="K4" t="str">
        <f t="shared" si="1"/>
        <v>old employee</v>
      </c>
      <c r="L4" t="str">
        <f t="shared" si="2"/>
        <v>good pay</v>
      </c>
    </row>
    <row r="5" spans="1:12">
      <c r="A5">
        <v>1004</v>
      </c>
      <c r="B5" t="s">
        <v>21</v>
      </c>
      <c r="C5" t="s">
        <v>22</v>
      </c>
      <c r="D5">
        <v>31</v>
      </c>
      <c r="E5" t="s">
        <v>17</v>
      </c>
      <c r="F5" t="s">
        <v>23</v>
      </c>
      <c r="G5">
        <v>47000</v>
      </c>
      <c r="H5" s="1">
        <v>36530</v>
      </c>
      <c r="I5" s="1">
        <v>42341</v>
      </c>
      <c r="J5" t="str">
        <f t="shared" si="0"/>
        <v>age is greater than/= 30</v>
      </c>
      <c r="K5" t="str">
        <f t="shared" si="1"/>
        <v>old employee</v>
      </c>
      <c r="L5" t="str">
        <f t="shared" si="2"/>
        <v>good pay</v>
      </c>
    </row>
    <row r="6" spans="1:12">
      <c r="A6">
        <v>1005</v>
      </c>
      <c r="B6" t="s">
        <v>24</v>
      </c>
      <c r="C6" t="s">
        <v>25</v>
      </c>
      <c r="D6">
        <v>32</v>
      </c>
      <c r="E6" t="s">
        <v>13</v>
      </c>
      <c r="F6" t="s">
        <v>26</v>
      </c>
      <c r="G6">
        <v>50000</v>
      </c>
      <c r="H6" s="1">
        <v>37017</v>
      </c>
      <c r="I6" s="1">
        <v>42977</v>
      </c>
      <c r="J6" t="str">
        <f t="shared" si="0"/>
        <v>age is greater than/= 30</v>
      </c>
      <c r="K6" t="str">
        <f t="shared" si="1"/>
        <v>rich</v>
      </c>
      <c r="L6" t="str">
        <f t="shared" si="2"/>
        <v>good pay</v>
      </c>
    </row>
    <row r="7" spans="1:12">
      <c r="A7">
        <v>1006</v>
      </c>
      <c r="B7" t="s">
        <v>27</v>
      </c>
      <c r="C7" t="s">
        <v>28</v>
      </c>
      <c r="D7">
        <v>35</v>
      </c>
      <c r="E7" t="s">
        <v>13</v>
      </c>
      <c r="F7" t="s">
        <v>29</v>
      </c>
      <c r="G7">
        <v>65000</v>
      </c>
      <c r="H7" s="1">
        <v>35040</v>
      </c>
      <c r="I7" s="1">
        <v>41528</v>
      </c>
      <c r="J7" t="str">
        <f t="shared" si="0"/>
        <v>age is greater than/= 30</v>
      </c>
      <c r="K7" t="str">
        <f t="shared" si="1"/>
        <v>rich</v>
      </c>
      <c r="L7" t="str">
        <f t="shared" si="2"/>
        <v>good pay</v>
      </c>
    </row>
    <row r="8" spans="1:12">
      <c r="A8">
        <v>1007</v>
      </c>
      <c r="B8" t="s">
        <v>30</v>
      </c>
      <c r="C8" t="s">
        <v>31</v>
      </c>
      <c r="D8">
        <v>32</v>
      </c>
      <c r="E8" t="s">
        <v>17</v>
      </c>
      <c r="F8" t="s">
        <v>32</v>
      </c>
      <c r="G8">
        <v>41000</v>
      </c>
      <c r="H8" s="1">
        <v>37933</v>
      </c>
      <c r="I8" s="1">
        <v>41551</v>
      </c>
      <c r="J8" t="str">
        <f t="shared" si="0"/>
        <v>age is greater than/= 30</v>
      </c>
      <c r="K8" t="str">
        <f t="shared" si="1"/>
        <v>rich</v>
      </c>
      <c r="L8" t="str">
        <f t="shared" si="2"/>
        <v>bad pay</v>
      </c>
    </row>
    <row r="9" spans="1:12">
      <c r="A9">
        <v>1008</v>
      </c>
      <c r="B9" t="s">
        <v>33</v>
      </c>
      <c r="C9" t="s">
        <v>34</v>
      </c>
      <c r="D9">
        <v>38</v>
      </c>
      <c r="E9" t="s">
        <v>13</v>
      </c>
      <c r="F9" t="s">
        <v>14</v>
      </c>
      <c r="G9">
        <v>48000</v>
      </c>
      <c r="H9" s="1">
        <v>37416</v>
      </c>
      <c r="I9" s="1">
        <v>42116</v>
      </c>
      <c r="J9" t="str">
        <f t="shared" si="0"/>
        <v>age is greater than/= 30</v>
      </c>
      <c r="K9" t="str">
        <f t="shared" si="1"/>
        <v>rich</v>
      </c>
      <c r="L9" t="str">
        <f t="shared" si="2"/>
        <v>good pay</v>
      </c>
    </row>
    <row r="10" spans="1:12">
      <c r="A10">
        <v>1009</v>
      </c>
      <c r="B10" t="s">
        <v>35</v>
      </c>
      <c r="C10" t="s">
        <v>36</v>
      </c>
      <c r="D10">
        <v>31</v>
      </c>
      <c r="E10" t="s">
        <v>13</v>
      </c>
      <c r="F10" t="s">
        <v>23</v>
      </c>
      <c r="G10">
        <v>42000</v>
      </c>
      <c r="H10" s="1">
        <v>37843</v>
      </c>
      <c r="I10" s="1">
        <v>40800</v>
      </c>
      <c r="J10" t="str">
        <f t="shared" si="0"/>
        <v>age is greater than/= 30</v>
      </c>
      <c r="K10" t="str">
        <f t="shared" si="1"/>
        <v>senior staff</v>
      </c>
      <c r="L10" t="str">
        <f t="shared" si="2"/>
        <v>bad pay</v>
      </c>
    </row>
    <row r="15" spans="8:8">
      <c r="H15" t="s">
        <v>57</v>
      </c>
    </row>
    <row r="16" spans="8:13">
      <c r="H16" t="s">
        <v>58</v>
      </c>
      <c r="L16" t="s">
        <v>13</v>
      </c>
      <c r="M16" t="s">
        <v>23</v>
      </c>
    </row>
    <row r="18" spans="12:12">
      <c r="L18">
        <f>_xlfn.MAXIFS(D2:D10,E2:E10,L16,F2:F10,M16)</f>
        <v>31</v>
      </c>
    </row>
    <row r="20" spans="7:8">
      <c r="G20" t="s">
        <v>59</v>
      </c>
      <c r="H20" t="s">
        <v>60</v>
      </c>
    </row>
    <row r="21" spans="7:8">
      <c r="G21" t="s">
        <v>54</v>
      </c>
      <c r="H21" t="s">
        <v>61</v>
      </c>
    </row>
    <row r="23" spans="5:5">
      <c r="E23" t="e">
        <f>IF(D2:D10&gt;30,"OLD","YOUNG")</f>
        <v>#VALUE!</v>
      </c>
    </row>
    <row r="27" spans="5:5">
      <c r="E27" t="s">
        <v>62</v>
      </c>
    </row>
    <row r="28" spans="5:5">
      <c r="E28" t="s">
        <v>63</v>
      </c>
    </row>
    <row r="29" spans="5:5">
      <c r="E29" t="s">
        <v>64</v>
      </c>
    </row>
    <row r="30" spans="5:5">
      <c r="E30" t="s">
        <v>65</v>
      </c>
    </row>
    <row r="31" spans="5:5">
      <c r="E31" t="s">
        <v>66</v>
      </c>
    </row>
    <row r="32" spans="5:6">
      <c r="E32" t="s">
        <v>67</v>
      </c>
      <c r="F32" t="s">
        <v>68</v>
      </c>
    </row>
    <row r="33" spans="5:5">
      <c r="E33" t="s">
        <v>69</v>
      </c>
    </row>
  </sheetData>
  <pageMargins left="0.7" right="0.7"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9"/>
  </sheetPr>
  <dimension ref="A1:L10"/>
  <sheetViews>
    <sheetView workbookViewId="0">
      <selection activeCell="J2" sqref="J2"/>
    </sheetView>
  </sheetViews>
  <sheetFormatPr defaultColWidth="10.8571428571429" defaultRowHeight="15"/>
  <cols>
    <col min="1" max="1" width="10.7142857142857" customWidth="1"/>
  </cols>
  <sheetData>
    <row r="1" spans="1:12">
      <c r="A1" t="s">
        <v>0</v>
      </c>
      <c r="B1" t="s">
        <v>1</v>
      </c>
      <c r="C1" t="s">
        <v>2</v>
      </c>
      <c r="D1" t="s">
        <v>3</v>
      </c>
      <c r="E1" t="s">
        <v>4</v>
      </c>
      <c r="F1" t="s">
        <v>5</v>
      </c>
      <c r="G1" t="s">
        <v>6</v>
      </c>
      <c r="H1" t="s">
        <v>7</v>
      </c>
      <c r="I1" t="s">
        <v>8</v>
      </c>
      <c r="J1" t="s">
        <v>70</v>
      </c>
      <c r="L1" t="s">
        <v>71</v>
      </c>
    </row>
    <row r="2" spans="1:10">
      <c r="A2">
        <v>1001</v>
      </c>
      <c r="B2" t="s">
        <v>11</v>
      </c>
      <c r="C2" t="s">
        <v>12</v>
      </c>
      <c r="D2">
        <v>30</v>
      </c>
      <c r="E2" t="s">
        <v>13</v>
      </c>
      <c r="F2" t="s">
        <v>14</v>
      </c>
      <c r="G2">
        <v>45000</v>
      </c>
      <c r="H2" s="1">
        <v>37197</v>
      </c>
      <c r="I2" s="1">
        <v>42253</v>
      </c>
      <c r="J2" t="str">
        <f>IF(LEN(F2)&gt;8,"WRONG","RIGHT")</f>
        <v>RIGHT</v>
      </c>
    </row>
    <row r="3" spans="1:10">
      <c r="A3">
        <v>1002</v>
      </c>
      <c r="B3" t="s">
        <v>15</v>
      </c>
      <c r="C3" t="s">
        <v>16</v>
      </c>
      <c r="D3">
        <v>30</v>
      </c>
      <c r="E3" t="s">
        <v>17</v>
      </c>
      <c r="F3" t="s">
        <v>18</v>
      </c>
      <c r="G3">
        <v>36000</v>
      </c>
      <c r="H3" s="1">
        <v>36436</v>
      </c>
      <c r="I3" s="1">
        <v>42287</v>
      </c>
      <c r="J3" t="str">
        <f t="shared" ref="J3:J10" si="0">IF(LEN(F3)&gt;8,"WRONG","RIGHT")</f>
        <v>WRONG</v>
      </c>
    </row>
    <row r="4" spans="1:10">
      <c r="A4">
        <v>1003</v>
      </c>
      <c r="B4" t="s">
        <v>19</v>
      </c>
      <c r="C4" t="s">
        <v>20</v>
      </c>
      <c r="D4">
        <v>29</v>
      </c>
      <c r="E4" t="s">
        <v>13</v>
      </c>
      <c r="F4" t="s">
        <v>14</v>
      </c>
      <c r="G4">
        <v>63000</v>
      </c>
      <c r="H4" s="1">
        <v>36711</v>
      </c>
      <c r="I4" s="1">
        <v>42986</v>
      </c>
      <c r="J4" t="str">
        <f t="shared" si="0"/>
        <v>RIGHT</v>
      </c>
    </row>
    <row r="5" spans="1:10">
      <c r="A5">
        <v>1004</v>
      </c>
      <c r="B5" t="s">
        <v>21</v>
      </c>
      <c r="C5" t="s">
        <v>22</v>
      </c>
      <c r="D5">
        <v>31</v>
      </c>
      <c r="E5" t="s">
        <v>17</v>
      </c>
      <c r="F5" t="s">
        <v>23</v>
      </c>
      <c r="G5">
        <v>47000</v>
      </c>
      <c r="H5" s="1">
        <v>36530</v>
      </c>
      <c r="I5" s="1">
        <v>42341</v>
      </c>
      <c r="J5" t="str">
        <f t="shared" si="0"/>
        <v>WRONG</v>
      </c>
    </row>
    <row r="6" spans="1:10">
      <c r="A6">
        <v>1005</v>
      </c>
      <c r="B6" t="s">
        <v>24</v>
      </c>
      <c r="C6" t="s">
        <v>25</v>
      </c>
      <c r="D6">
        <v>32</v>
      </c>
      <c r="E6" t="s">
        <v>13</v>
      </c>
      <c r="F6" t="s">
        <v>26</v>
      </c>
      <c r="G6">
        <v>50000</v>
      </c>
      <c r="H6" s="1">
        <v>37017</v>
      </c>
      <c r="I6" s="1">
        <v>42977</v>
      </c>
      <c r="J6" t="str">
        <f t="shared" si="0"/>
        <v>RIGHT</v>
      </c>
    </row>
    <row r="7" spans="1:10">
      <c r="A7">
        <v>1006</v>
      </c>
      <c r="B7" t="s">
        <v>27</v>
      </c>
      <c r="C7" t="s">
        <v>28</v>
      </c>
      <c r="D7">
        <v>35</v>
      </c>
      <c r="E7" t="s">
        <v>13</v>
      </c>
      <c r="F7" t="s">
        <v>29</v>
      </c>
      <c r="G7">
        <v>65000</v>
      </c>
      <c r="H7" s="1">
        <v>35040</v>
      </c>
      <c r="I7" s="1">
        <v>41528</v>
      </c>
      <c r="J7" t="str">
        <f t="shared" si="0"/>
        <v>WRONG</v>
      </c>
    </row>
    <row r="8" spans="1:10">
      <c r="A8">
        <v>1007</v>
      </c>
      <c r="B8" t="s">
        <v>30</v>
      </c>
      <c r="C8" t="s">
        <v>31</v>
      </c>
      <c r="D8">
        <v>32</v>
      </c>
      <c r="E8" t="s">
        <v>17</v>
      </c>
      <c r="F8" t="s">
        <v>32</v>
      </c>
      <c r="G8">
        <v>41000</v>
      </c>
      <c r="H8" s="1">
        <v>37933</v>
      </c>
      <c r="I8" s="1">
        <v>41551</v>
      </c>
      <c r="J8" t="str">
        <f t="shared" si="0"/>
        <v>WRONG</v>
      </c>
    </row>
    <row r="9" spans="1:10">
      <c r="A9">
        <v>1008</v>
      </c>
      <c r="B9" t="s">
        <v>33</v>
      </c>
      <c r="C9" t="s">
        <v>34</v>
      </c>
      <c r="D9">
        <v>38</v>
      </c>
      <c r="E9" t="s">
        <v>13</v>
      </c>
      <c r="F9" t="s">
        <v>14</v>
      </c>
      <c r="G9">
        <v>48000</v>
      </c>
      <c r="H9" s="1">
        <v>37416</v>
      </c>
      <c r="I9" s="1">
        <v>42116</v>
      </c>
      <c r="J9" t="str">
        <f t="shared" si="0"/>
        <v>RIGHT</v>
      </c>
    </row>
    <row r="10" spans="1:10">
      <c r="A10">
        <v>1009</v>
      </c>
      <c r="B10" t="s">
        <v>35</v>
      </c>
      <c r="C10" t="s">
        <v>36</v>
      </c>
      <c r="D10">
        <v>31</v>
      </c>
      <c r="E10" t="s">
        <v>13</v>
      </c>
      <c r="F10" t="s">
        <v>23</v>
      </c>
      <c r="G10">
        <v>42000</v>
      </c>
      <c r="H10" s="1">
        <v>37843</v>
      </c>
      <c r="I10" s="1">
        <v>40800</v>
      </c>
      <c r="J10" t="str">
        <f t="shared" si="0"/>
        <v>WRONG</v>
      </c>
    </row>
  </sheetData>
  <pageMargins left="0.7" right="0.7"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9"/>
  </sheetPr>
  <dimension ref="A1:M14"/>
  <sheetViews>
    <sheetView workbookViewId="0">
      <selection activeCell="N1" sqref="N1"/>
    </sheetView>
  </sheetViews>
  <sheetFormatPr defaultColWidth="14.5714285714286" defaultRowHeight="15"/>
  <cols>
    <col min="4" max="4" width="8" customWidth="1"/>
    <col min="10" max="10" width="45.2857142857143" customWidth="1"/>
  </cols>
  <sheetData>
    <row r="1" spans="1:13">
      <c r="A1" t="s">
        <v>0</v>
      </c>
      <c r="B1" t="s">
        <v>1</v>
      </c>
      <c r="C1" t="s">
        <v>2</v>
      </c>
      <c r="D1" t="s">
        <v>3</v>
      </c>
      <c r="E1" t="s">
        <v>4</v>
      </c>
      <c r="F1" t="s">
        <v>5</v>
      </c>
      <c r="G1" t="s">
        <v>6</v>
      </c>
      <c r="H1" t="s">
        <v>7</v>
      </c>
      <c r="I1" t="s">
        <v>8</v>
      </c>
      <c r="J1" t="s">
        <v>72</v>
      </c>
      <c r="K1" t="s">
        <v>73</v>
      </c>
      <c r="L1" t="s">
        <v>74</v>
      </c>
      <c r="M1" t="s">
        <v>74</v>
      </c>
    </row>
    <row r="2" spans="1:13">
      <c r="A2">
        <v>1001</v>
      </c>
      <c r="B2" t="s">
        <v>11</v>
      </c>
      <c r="C2" t="s">
        <v>12</v>
      </c>
      <c r="D2">
        <v>30</v>
      </c>
      <c r="E2" t="s">
        <v>13</v>
      </c>
      <c r="F2" t="s">
        <v>14</v>
      </c>
      <c r="G2">
        <v>45000</v>
      </c>
      <c r="H2" s="2" t="s">
        <v>75</v>
      </c>
      <c r="I2" s="2" t="s">
        <v>76</v>
      </c>
      <c r="J2" s="1" t="s">
        <v>77</v>
      </c>
      <c r="K2" t="str">
        <f>LEFT(F2,4)</f>
        <v>Sale</v>
      </c>
      <c r="L2" t="str">
        <f>RIGHT(F2,5)</f>
        <v>esman</v>
      </c>
      <c r="M2" t="str">
        <f>RIGHT(I2,4)</f>
        <v>2015</v>
      </c>
    </row>
    <row r="3" spans="1:13">
      <c r="A3">
        <v>1002</v>
      </c>
      <c r="B3" t="s">
        <v>15</v>
      </c>
      <c r="C3" t="s">
        <v>16</v>
      </c>
      <c r="D3">
        <v>30</v>
      </c>
      <c r="E3" t="s">
        <v>17</v>
      </c>
      <c r="F3" t="s">
        <v>18</v>
      </c>
      <c r="G3">
        <v>36000</v>
      </c>
      <c r="H3" s="2" t="s">
        <v>78</v>
      </c>
      <c r="I3" s="2" t="s">
        <v>79</v>
      </c>
      <c r="J3" s="1" t="s">
        <v>80</v>
      </c>
      <c r="K3" t="str">
        <f t="shared" ref="K3:K10" si="0">LEFT(F3,4)</f>
        <v>Rece</v>
      </c>
      <c r="L3" t="str">
        <f t="shared" ref="L3:L10" si="1">RIGHT(F3,5)</f>
        <v>onist</v>
      </c>
      <c r="M3" t="str">
        <f t="shared" ref="M3:M10" si="2">RIGHT(I3,4)</f>
        <v>2015</v>
      </c>
    </row>
    <row r="4" spans="1:13">
      <c r="A4">
        <v>1003</v>
      </c>
      <c r="B4" t="s">
        <v>19</v>
      </c>
      <c r="C4" t="s">
        <v>20</v>
      </c>
      <c r="D4">
        <v>29</v>
      </c>
      <c r="E4" t="s">
        <v>13</v>
      </c>
      <c r="F4" t="s">
        <v>14</v>
      </c>
      <c r="G4">
        <v>63000</v>
      </c>
      <c r="H4" s="2" t="s">
        <v>81</v>
      </c>
      <c r="I4" s="2" t="s">
        <v>82</v>
      </c>
      <c r="J4" s="1" t="s">
        <v>83</v>
      </c>
      <c r="K4" t="str">
        <f t="shared" si="0"/>
        <v>Sale</v>
      </c>
      <c r="L4" t="str">
        <f t="shared" si="1"/>
        <v>esman</v>
      </c>
      <c r="M4" t="str">
        <f t="shared" si="2"/>
        <v>2017</v>
      </c>
    </row>
    <row r="5" spans="1:13">
      <c r="A5">
        <v>1004</v>
      </c>
      <c r="B5" t="s">
        <v>21</v>
      </c>
      <c r="C5" t="s">
        <v>22</v>
      </c>
      <c r="D5">
        <v>31</v>
      </c>
      <c r="E5" t="s">
        <v>17</v>
      </c>
      <c r="F5" t="s">
        <v>23</v>
      </c>
      <c r="G5">
        <v>47000</v>
      </c>
      <c r="H5" s="2" t="s">
        <v>84</v>
      </c>
      <c r="I5" s="2" t="s">
        <v>85</v>
      </c>
      <c r="J5" s="1" t="s">
        <v>86</v>
      </c>
      <c r="K5" t="str">
        <f t="shared" si="0"/>
        <v>Acco</v>
      </c>
      <c r="L5" t="str">
        <f t="shared" si="1"/>
        <v>ntant</v>
      </c>
      <c r="M5" t="str">
        <f t="shared" si="2"/>
        <v>2015</v>
      </c>
    </row>
    <row r="6" spans="1:13">
      <c r="A6">
        <v>1005</v>
      </c>
      <c r="B6" t="s">
        <v>24</v>
      </c>
      <c r="C6" t="s">
        <v>25</v>
      </c>
      <c r="D6">
        <v>32</v>
      </c>
      <c r="E6" t="s">
        <v>13</v>
      </c>
      <c r="F6" t="s">
        <v>26</v>
      </c>
      <c r="G6">
        <v>50000</v>
      </c>
      <c r="H6" s="2" t="s">
        <v>87</v>
      </c>
      <c r="I6" s="2" t="s">
        <v>88</v>
      </c>
      <c r="J6" s="1" t="s">
        <v>89</v>
      </c>
      <c r="K6" t="str">
        <f t="shared" si="0"/>
        <v>HR</v>
      </c>
      <c r="L6" t="str">
        <f t="shared" si="1"/>
        <v>HR</v>
      </c>
      <c r="M6" t="str">
        <f t="shared" si="2"/>
        <v>2017</v>
      </c>
    </row>
    <row r="7" spans="1:13">
      <c r="A7">
        <v>1006</v>
      </c>
      <c r="B7" t="s">
        <v>27</v>
      </c>
      <c r="C7" t="s">
        <v>28</v>
      </c>
      <c r="D7">
        <v>35</v>
      </c>
      <c r="E7" t="s">
        <v>13</v>
      </c>
      <c r="F7" t="s">
        <v>29</v>
      </c>
      <c r="G7">
        <v>65000</v>
      </c>
      <c r="H7" s="2" t="s">
        <v>87</v>
      </c>
      <c r="I7" s="2" t="s">
        <v>90</v>
      </c>
      <c r="J7" s="1" t="s">
        <v>91</v>
      </c>
      <c r="K7" t="str">
        <f t="shared" si="0"/>
        <v>Regi</v>
      </c>
      <c r="L7" t="str">
        <f t="shared" si="1"/>
        <v>nager</v>
      </c>
      <c r="M7" t="str">
        <f t="shared" si="2"/>
        <v>2013</v>
      </c>
    </row>
    <row r="8" spans="1:13">
      <c r="A8">
        <v>1007</v>
      </c>
      <c r="B8" t="s">
        <v>30</v>
      </c>
      <c r="C8" t="s">
        <v>31</v>
      </c>
      <c r="D8">
        <v>32</v>
      </c>
      <c r="E8" t="s">
        <v>17</v>
      </c>
      <c r="F8" t="s">
        <v>32</v>
      </c>
      <c r="G8">
        <v>41000</v>
      </c>
      <c r="H8" s="2" t="s">
        <v>92</v>
      </c>
      <c r="I8" s="2" t="s">
        <v>90</v>
      </c>
      <c r="J8" s="1" t="s">
        <v>93</v>
      </c>
      <c r="K8" t="str">
        <f t="shared" si="0"/>
        <v>Supp</v>
      </c>
      <c r="L8" t="str">
        <f t="shared" si="1"/>
        <v>tions</v>
      </c>
      <c r="M8" t="str">
        <f t="shared" si="2"/>
        <v>2013</v>
      </c>
    </row>
    <row r="9" spans="1:13">
      <c r="A9">
        <v>1008</v>
      </c>
      <c r="B9" t="s">
        <v>33</v>
      </c>
      <c r="C9" t="s">
        <v>34</v>
      </c>
      <c r="D9">
        <v>38</v>
      </c>
      <c r="E9" t="s">
        <v>13</v>
      </c>
      <c r="F9" t="s">
        <v>14</v>
      </c>
      <c r="G9">
        <v>48000</v>
      </c>
      <c r="H9" s="2" t="s">
        <v>94</v>
      </c>
      <c r="I9" s="2" t="s">
        <v>95</v>
      </c>
      <c r="J9" s="1" t="s">
        <v>96</v>
      </c>
      <c r="K9" t="str">
        <f t="shared" si="0"/>
        <v>Sale</v>
      </c>
      <c r="L9" t="str">
        <f t="shared" si="1"/>
        <v>esman</v>
      </c>
      <c r="M9" t="str">
        <f t="shared" si="2"/>
        <v>2015</v>
      </c>
    </row>
    <row r="10" spans="1:13">
      <c r="A10">
        <v>1009</v>
      </c>
      <c r="B10" t="s">
        <v>35</v>
      </c>
      <c r="C10" t="s">
        <v>36</v>
      </c>
      <c r="D10">
        <v>31</v>
      </c>
      <c r="E10" t="s">
        <v>13</v>
      </c>
      <c r="F10" t="s">
        <v>23</v>
      </c>
      <c r="G10">
        <v>42000</v>
      </c>
      <c r="H10" s="2" t="s">
        <v>97</v>
      </c>
      <c r="I10" s="2" t="s">
        <v>95</v>
      </c>
      <c r="J10" s="1" t="s">
        <v>98</v>
      </c>
      <c r="K10" t="str">
        <f t="shared" si="0"/>
        <v>Acco</v>
      </c>
      <c r="L10" t="str">
        <f t="shared" si="1"/>
        <v>ntant</v>
      </c>
      <c r="M10" t="str">
        <f t="shared" si="2"/>
        <v>2015</v>
      </c>
    </row>
    <row r="14" spans="11:11">
      <c r="K14" t="e">
        <f>RANDBETWEEN</f>
        <v>#NAME?</v>
      </c>
    </row>
  </sheetData>
  <pageMargins left="0.7" right="0.7"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9"/>
  </sheetPr>
  <dimension ref="A1:K13"/>
  <sheetViews>
    <sheetView workbookViewId="0">
      <selection activeCell="K3" sqref="K3"/>
    </sheetView>
  </sheetViews>
  <sheetFormatPr defaultColWidth="13.7142857142857" defaultRowHeight="15"/>
  <cols>
    <col min="1" max="1" width="10.7142857142857" customWidth="1"/>
    <col min="4" max="4" width="7.71428571428571" customWidth="1"/>
    <col min="11" max="11" width="18.5714285714286" customWidth="1"/>
  </cols>
  <sheetData>
    <row r="1" spans="1:10">
      <c r="A1" t="s">
        <v>0</v>
      </c>
      <c r="B1" t="s">
        <v>1</v>
      </c>
      <c r="C1" t="s">
        <v>2</v>
      </c>
      <c r="D1" t="s">
        <v>3</v>
      </c>
      <c r="E1" t="s">
        <v>4</v>
      </c>
      <c r="F1" t="s">
        <v>5</v>
      </c>
      <c r="G1" t="s">
        <v>6</v>
      </c>
      <c r="H1" t="s">
        <v>7</v>
      </c>
      <c r="I1" t="s">
        <v>8</v>
      </c>
      <c r="J1" t="s">
        <v>99</v>
      </c>
    </row>
    <row r="2" spans="1:11">
      <c r="A2">
        <v>1001</v>
      </c>
      <c r="B2" t="s">
        <v>11</v>
      </c>
      <c r="C2" t="s">
        <v>12</v>
      </c>
      <c r="D2">
        <v>30</v>
      </c>
      <c r="E2" t="s">
        <v>13</v>
      </c>
      <c r="F2" t="s">
        <v>14</v>
      </c>
      <c r="G2">
        <v>45000</v>
      </c>
      <c r="H2" s="1">
        <v>37197</v>
      </c>
      <c r="I2" s="1">
        <v>42253</v>
      </c>
      <c r="J2" s="3" t="str">
        <f>TEXT(I2,"DD-MM-YYYY")</f>
        <v>06-09-2015</v>
      </c>
      <c r="K2" s="3" t="str">
        <f>RIGHT(J2,4)</f>
        <v>2015</v>
      </c>
    </row>
    <row r="3" spans="1:11">
      <c r="A3">
        <v>1002</v>
      </c>
      <c r="B3" t="s">
        <v>15</v>
      </c>
      <c r="C3" t="s">
        <v>16</v>
      </c>
      <c r="D3">
        <v>30</v>
      </c>
      <c r="E3" t="s">
        <v>17</v>
      </c>
      <c r="F3" t="s">
        <v>18</v>
      </c>
      <c r="G3">
        <v>36000</v>
      </c>
      <c r="H3" s="1">
        <v>36436</v>
      </c>
      <c r="I3" s="1">
        <v>42287</v>
      </c>
      <c r="J3" s="3" t="str">
        <f t="shared" ref="J3:J10" si="0">TEXT(I3,"DD-MM-YYYY")</f>
        <v>10-10-2015</v>
      </c>
      <c r="K3" s="3"/>
    </row>
    <row r="4" spans="1:11">
      <c r="A4">
        <v>1003</v>
      </c>
      <c r="B4" t="s">
        <v>19</v>
      </c>
      <c r="C4" t="s">
        <v>20</v>
      </c>
      <c r="D4">
        <v>29</v>
      </c>
      <c r="E4" t="s">
        <v>13</v>
      </c>
      <c r="F4" t="s">
        <v>14</v>
      </c>
      <c r="G4">
        <v>63000</v>
      </c>
      <c r="H4" s="1">
        <v>36711</v>
      </c>
      <c r="I4" s="1">
        <v>42986</v>
      </c>
      <c r="J4" s="3" t="str">
        <f t="shared" si="0"/>
        <v>08-09-2017</v>
      </c>
      <c r="K4" s="3"/>
    </row>
    <row r="5" spans="1:11">
      <c r="A5">
        <v>1004</v>
      </c>
      <c r="B5" t="s">
        <v>21</v>
      </c>
      <c r="C5" t="s">
        <v>22</v>
      </c>
      <c r="D5">
        <v>31</v>
      </c>
      <c r="E5" t="s">
        <v>17</v>
      </c>
      <c r="F5" t="s">
        <v>23</v>
      </c>
      <c r="G5">
        <v>47000</v>
      </c>
      <c r="H5" s="1">
        <v>36530</v>
      </c>
      <c r="I5" s="1">
        <v>42341</v>
      </c>
      <c r="J5" s="3" t="str">
        <f t="shared" si="0"/>
        <v>03-12-2015</v>
      </c>
      <c r="K5" s="3"/>
    </row>
    <row r="6" spans="1:11">
      <c r="A6">
        <v>1005</v>
      </c>
      <c r="B6" t="s">
        <v>24</v>
      </c>
      <c r="C6" t="s">
        <v>25</v>
      </c>
      <c r="D6">
        <v>32</v>
      </c>
      <c r="E6" t="s">
        <v>13</v>
      </c>
      <c r="F6" t="s">
        <v>26</v>
      </c>
      <c r="G6">
        <v>50000</v>
      </c>
      <c r="H6" s="1">
        <v>37017</v>
      </c>
      <c r="I6" s="1">
        <v>42977</v>
      </c>
      <c r="J6" s="3" t="str">
        <f t="shared" si="0"/>
        <v>30-08-2017</v>
      </c>
      <c r="K6" s="3"/>
    </row>
    <row r="7" spans="1:11">
      <c r="A7">
        <v>1006</v>
      </c>
      <c r="B7" t="s">
        <v>27</v>
      </c>
      <c r="C7" t="s">
        <v>28</v>
      </c>
      <c r="D7">
        <v>35</v>
      </c>
      <c r="E7" t="s">
        <v>13</v>
      </c>
      <c r="F7" t="s">
        <v>29</v>
      </c>
      <c r="G7">
        <v>65000</v>
      </c>
      <c r="H7" s="1">
        <v>35040</v>
      </c>
      <c r="I7" s="1">
        <v>41528</v>
      </c>
      <c r="J7" s="3" t="str">
        <f t="shared" si="0"/>
        <v>11-09-2013</v>
      </c>
      <c r="K7" s="3"/>
    </row>
    <row r="8" spans="1:11">
      <c r="A8">
        <v>1007</v>
      </c>
      <c r="B8" t="s">
        <v>30</v>
      </c>
      <c r="C8" t="s">
        <v>31</v>
      </c>
      <c r="D8">
        <v>32</v>
      </c>
      <c r="E8" t="s">
        <v>17</v>
      </c>
      <c r="F8" t="s">
        <v>32</v>
      </c>
      <c r="G8">
        <v>41000</v>
      </c>
      <c r="H8" s="1">
        <v>37933</v>
      </c>
      <c r="I8" s="1">
        <v>41551</v>
      </c>
      <c r="J8" s="3" t="str">
        <f t="shared" si="0"/>
        <v>04-10-2013</v>
      </c>
      <c r="K8" s="3"/>
    </row>
    <row r="9" spans="1:11">
      <c r="A9">
        <v>1008</v>
      </c>
      <c r="B9" t="s">
        <v>33</v>
      </c>
      <c r="C9" t="s">
        <v>34</v>
      </c>
      <c r="D9">
        <v>38</v>
      </c>
      <c r="E9" t="s">
        <v>13</v>
      </c>
      <c r="F9" t="s">
        <v>14</v>
      </c>
      <c r="G9">
        <v>48000</v>
      </c>
      <c r="H9" s="1">
        <v>37416</v>
      </c>
      <c r="I9" s="1">
        <v>42116</v>
      </c>
      <c r="J9" s="3" t="str">
        <f t="shared" si="0"/>
        <v>22-04-2015</v>
      </c>
      <c r="K9" s="3"/>
    </row>
    <row r="10" spans="1:11">
      <c r="A10">
        <v>1009</v>
      </c>
      <c r="B10" t="s">
        <v>35</v>
      </c>
      <c r="C10" t="s">
        <v>36</v>
      </c>
      <c r="D10">
        <v>31</v>
      </c>
      <c r="E10" t="s">
        <v>13</v>
      </c>
      <c r="F10" t="s">
        <v>23</v>
      </c>
      <c r="G10">
        <v>42000</v>
      </c>
      <c r="H10" s="1">
        <v>37843</v>
      </c>
      <c r="I10" s="1">
        <v>40800</v>
      </c>
      <c r="J10" s="3" t="str">
        <f t="shared" si="0"/>
        <v>14-09-2011</v>
      </c>
      <c r="K10" s="3"/>
    </row>
    <row r="12" spans="8:8">
      <c r="H12" s="1"/>
    </row>
    <row r="13" spans="8:8">
      <c r="H13" s="2"/>
    </row>
  </sheetData>
  <pageMargins left="0.7" right="0.7" top="0.75" bottom="0.75" header="0.3" footer="0.3"/>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9"/>
  </sheetPr>
  <dimension ref="A1:K10"/>
  <sheetViews>
    <sheetView workbookViewId="0">
      <selection activeCell="K4" sqref="K4"/>
    </sheetView>
  </sheetViews>
  <sheetFormatPr defaultColWidth="13.7142857142857" defaultRowHeight="15"/>
  <cols>
    <col min="1" max="1" width="10.7142857142857" customWidth="1"/>
    <col min="4" max="4" width="7.71428571428571" customWidth="1"/>
  </cols>
  <sheetData>
    <row r="1" spans="1:11">
      <c r="A1" t="s">
        <v>0</v>
      </c>
      <c r="B1" t="s">
        <v>1</v>
      </c>
      <c r="C1" t="s">
        <v>2</v>
      </c>
      <c r="D1" t="s">
        <v>3</v>
      </c>
      <c r="E1" t="s">
        <v>4</v>
      </c>
      <c r="F1" t="s">
        <v>5</v>
      </c>
      <c r="G1" t="s">
        <v>6</v>
      </c>
      <c r="H1" t="s">
        <v>7</v>
      </c>
      <c r="I1" t="s">
        <v>8</v>
      </c>
      <c r="J1" t="s">
        <v>100</v>
      </c>
      <c r="K1" t="s">
        <v>101</v>
      </c>
    </row>
    <row r="2" spans="1:10">
      <c r="A2">
        <v>1001</v>
      </c>
      <c r="B2" s="2" t="s">
        <v>11</v>
      </c>
      <c r="C2" s="2" t="s">
        <v>12</v>
      </c>
      <c r="D2">
        <v>30</v>
      </c>
      <c r="E2" t="s">
        <v>13</v>
      </c>
      <c r="F2" t="s">
        <v>14</v>
      </c>
      <c r="G2">
        <v>45000</v>
      </c>
      <c r="H2" s="1">
        <v>37197</v>
      </c>
      <c r="I2" s="1">
        <v>42253</v>
      </c>
      <c r="J2" t="str">
        <f>TRIM(C2:C10)</f>
        <v>Halpert</v>
      </c>
    </row>
    <row r="3" spans="1:10">
      <c r="A3">
        <v>1002</v>
      </c>
      <c r="B3" s="2" t="s">
        <v>15</v>
      </c>
      <c r="C3" s="2" t="s">
        <v>16</v>
      </c>
      <c r="D3">
        <v>30</v>
      </c>
      <c r="E3" t="s">
        <v>17</v>
      </c>
      <c r="F3" t="s">
        <v>18</v>
      </c>
      <c r="G3">
        <v>36000</v>
      </c>
      <c r="H3" s="1">
        <v>36436</v>
      </c>
      <c r="I3" s="1">
        <v>42287</v>
      </c>
      <c r="J3" t="str">
        <f t="shared" ref="J3:J10" si="0">TRIM(C3:C11)</f>
        <v>Beasley</v>
      </c>
    </row>
    <row r="4" spans="1:10">
      <c r="A4">
        <v>1003</v>
      </c>
      <c r="B4" s="2" t="s">
        <v>19</v>
      </c>
      <c r="C4" s="2" t="s">
        <v>102</v>
      </c>
      <c r="D4">
        <v>29</v>
      </c>
      <c r="E4" t="s">
        <v>13</v>
      </c>
      <c r="F4" t="s">
        <v>14</v>
      </c>
      <c r="G4">
        <v>63000</v>
      </c>
      <c r="H4" s="1">
        <v>36711</v>
      </c>
      <c r="I4" s="1">
        <v>42986</v>
      </c>
      <c r="J4" t="str">
        <f t="shared" si="0"/>
        <v>Schrute</v>
      </c>
    </row>
    <row r="5" spans="1:10">
      <c r="A5">
        <v>1004</v>
      </c>
      <c r="B5" s="2" t="s">
        <v>21</v>
      </c>
      <c r="C5" s="2" t="s">
        <v>22</v>
      </c>
      <c r="D5">
        <v>31</v>
      </c>
      <c r="E5" t="s">
        <v>17</v>
      </c>
      <c r="F5" t="s">
        <v>23</v>
      </c>
      <c r="G5">
        <v>47000</v>
      </c>
      <c r="H5" s="1">
        <v>36530</v>
      </c>
      <c r="I5" s="1">
        <v>42341</v>
      </c>
      <c r="J5" t="str">
        <f t="shared" si="0"/>
        <v>Martin</v>
      </c>
    </row>
    <row r="6" spans="1:10">
      <c r="A6">
        <v>1005</v>
      </c>
      <c r="B6" s="2" t="s">
        <v>24</v>
      </c>
      <c r="C6" s="2" t="s">
        <v>103</v>
      </c>
      <c r="D6">
        <v>32</v>
      </c>
      <c r="E6" t="s">
        <v>13</v>
      </c>
      <c r="F6" t="s">
        <v>26</v>
      </c>
      <c r="G6">
        <v>50000</v>
      </c>
      <c r="H6" s="1">
        <v>37017</v>
      </c>
      <c r="I6" s="1">
        <v>42977</v>
      </c>
      <c r="J6" t="str">
        <f t="shared" si="0"/>
        <v>Flenderson</v>
      </c>
    </row>
    <row r="7" spans="1:10">
      <c r="A7">
        <v>1006</v>
      </c>
      <c r="B7" s="2" t="s">
        <v>27</v>
      </c>
      <c r="C7" s="2" t="s">
        <v>104</v>
      </c>
      <c r="D7">
        <v>35</v>
      </c>
      <c r="E7" t="s">
        <v>13</v>
      </c>
      <c r="F7" t="s">
        <v>29</v>
      </c>
      <c r="G7">
        <v>65000</v>
      </c>
      <c r="H7" s="1">
        <v>35040</v>
      </c>
      <c r="I7" s="1">
        <v>41528</v>
      </c>
      <c r="J7" t="str">
        <f t="shared" si="0"/>
        <v>Scott</v>
      </c>
    </row>
    <row r="8" spans="1:10">
      <c r="A8">
        <v>1007</v>
      </c>
      <c r="B8" s="2" t="s">
        <v>30</v>
      </c>
      <c r="C8" s="2" t="s">
        <v>31</v>
      </c>
      <c r="D8">
        <v>32</v>
      </c>
      <c r="E8" t="s">
        <v>17</v>
      </c>
      <c r="F8" t="s">
        <v>32</v>
      </c>
      <c r="G8">
        <v>41000</v>
      </c>
      <c r="H8" s="1">
        <v>37933</v>
      </c>
      <c r="I8" s="1">
        <v>41551</v>
      </c>
      <c r="J8" t="str">
        <f t="shared" si="0"/>
        <v>Palmer</v>
      </c>
    </row>
    <row r="9" spans="1:10">
      <c r="A9">
        <v>1008</v>
      </c>
      <c r="B9" s="2" t="s">
        <v>33</v>
      </c>
      <c r="C9" s="2" t="s">
        <v>105</v>
      </c>
      <c r="D9">
        <v>38</v>
      </c>
      <c r="E9" t="s">
        <v>13</v>
      </c>
      <c r="F9" t="s">
        <v>14</v>
      </c>
      <c r="G9">
        <v>48000</v>
      </c>
      <c r="H9" s="1">
        <v>37416</v>
      </c>
      <c r="I9" s="1">
        <v>42116</v>
      </c>
      <c r="J9" t="str">
        <f t="shared" si="0"/>
        <v>Hudson</v>
      </c>
    </row>
    <row r="10" spans="1:10">
      <c r="A10">
        <v>1009</v>
      </c>
      <c r="B10" s="2" t="s">
        <v>35</v>
      </c>
      <c r="C10" s="2" t="s">
        <v>106</v>
      </c>
      <c r="D10">
        <v>31</v>
      </c>
      <c r="E10" t="s">
        <v>13</v>
      </c>
      <c r="F10" t="s">
        <v>23</v>
      </c>
      <c r="G10">
        <v>42000</v>
      </c>
      <c r="H10" s="1">
        <v>37843</v>
      </c>
      <c r="I10" s="1">
        <v>40800</v>
      </c>
      <c r="J10" t="str">
        <f t="shared" si="0"/>
        <v>Malone</v>
      </c>
    </row>
  </sheetData>
  <pageMargins left="0.7" right="0.7" top="0.75" bottom="0.75" header="0.3" footer="0.3"/>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9"/>
  </sheetPr>
  <dimension ref="A1:L12"/>
  <sheetViews>
    <sheetView workbookViewId="0">
      <selection activeCell="L2" sqref="L2"/>
    </sheetView>
  </sheetViews>
  <sheetFormatPr defaultColWidth="9" defaultRowHeight="15"/>
  <cols>
    <col min="2" max="2" width="10.4285714285714" customWidth="1"/>
    <col min="3" max="5" width="10.7142857142857" customWidth="1"/>
    <col min="6" max="6" width="16.5714285714286" customWidth="1"/>
    <col min="8" max="8" width="14.2857142857143" customWidth="1"/>
    <col min="9" max="9" width="14.7142857142857" customWidth="1"/>
    <col min="10" max="10" width="22" customWidth="1"/>
    <col min="11" max="11" width="26.2857142857143" customWidth="1"/>
    <col min="12" max="12" width="29.5714285714286" customWidth="1"/>
  </cols>
  <sheetData>
    <row r="1" spans="1:12">
      <c r="A1" t="s">
        <v>0</v>
      </c>
      <c r="B1" t="s">
        <v>1</v>
      </c>
      <c r="C1" t="s">
        <v>2</v>
      </c>
      <c r="D1" t="s">
        <v>3</v>
      </c>
      <c r="E1" t="s">
        <v>4</v>
      </c>
      <c r="F1" t="s">
        <v>5</v>
      </c>
      <c r="G1" t="s">
        <v>6</v>
      </c>
      <c r="H1" t="s">
        <v>7</v>
      </c>
      <c r="I1" t="s">
        <v>8</v>
      </c>
      <c r="J1" t="s">
        <v>107</v>
      </c>
      <c r="K1" t="s">
        <v>108</v>
      </c>
      <c r="L1" t="s">
        <v>109</v>
      </c>
    </row>
    <row r="2" spans="1:12">
      <c r="A2">
        <v>1001</v>
      </c>
      <c r="B2" t="s">
        <v>11</v>
      </c>
      <c r="C2" t="s">
        <v>12</v>
      </c>
      <c r="D2">
        <v>30</v>
      </c>
      <c r="E2" t="s">
        <v>13</v>
      </c>
      <c r="F2" t="s">
        <v>14</v>
      </c>
      <c r="G2">
        <v>45000</v>
      </c>
      <c r="H2" s="1">
        <v>37197</v>
      </c>
      <c r="I2" s="1">
        <v>42253</v>
      </c>
      <c r="K2" t="str">
        <f>CONCATENATE(B2," ",C2)</f>
        <v>Jim Halpert</v>
      </c>
      <c r="L2" t="str">
        <f>CONCATENATE(B2,"_",C2,"@gmail.com")</f>
        <v>Jim_Halpert@gmail.com</v>
      </c>
    </row>
    <row r="3" spans="1:12">
      <c r="A3">
        <v>1002</v>
      </c>
      <c r="B3" t="s">
        <v>15</v>
      </c>
      <c r="C3" t="s">
        <v>16</v>
      </c>
      <c r="D3">
        <v>30</v>
      </c>
      <c r="E3" t="s">
        <v>17</v>
      </c>
      <c r="F3" t="s">
        <v>18</v>
      </c>
      <c r="G3">
        <v>36000</v>
      </c>
      <c r="H3" s="1">
        <v>36436</v>
      </c>
      <c r="I3" s="1">
        <v>42287</v>
      </c>
      <c r="K3" t="str">
        <f t="shared" ref="K3:K12" si="0">CONCATENATE(B3," ",C3)</f>
        <v>Pam Beasley</v>
      </c>
      <c r="L3" t="str">
        <f t="shared" ref="L3:L12" si="1">CONCATENATE(B3,"_",C3,"@gmail.com")</f>
        <v>Pam_Beasley@gmail.com</v>
      </c>
    </row>
    <row r="4" spans="1:12">
      <c r="A4">
        <v>1003</v>
      </c>
      <c r="B4" t="s">
        <v>19</v>
      </c>
      <c r="C4" t="s">
        <v>20</v>
      </c>
      <c r="D4">
        <v>29</v>
      </c>
      <c r="E4" t="s">
        <v>13</v>
      </c>
      <c r="F4" t="s">
        <v>14</v>
      </c>
      <c r="G4">
        <v>63000</v>
      </c>
      <c r="H4" s="1">
        <v>36711</v>
      </c>
      <c r="I4" s="1">
        <v>42986</v>
      </c>
      <c r="K4" t="str">
        <f t="shared" si="0"/>
        <v>Dwight Schrute</v>
      </c>
      <c r="L4" t="str">
        <f t="shared" si="1"/>
        <v>Dwight_Schrute@gmail.com</v>
      </c>
    </row>
    <row r="5" spans="1:12">
      <c r="A5">
        <v>1004</v>
      </c>
      <c r="B5" t="s">
        <v>21</v>
      </c>
      <c r="C5" t="s">
        <v>22</v>
      </c>
      <c r="D5">
        <v>31</v>
      </c>
      <c r="E5" t="s">
        <v>17</v>
      </c>
      <c r="F5" t="s">
        <v>23</v>
      </c>
      <c r="G5">
        <v>47000</v>
      </c>
      <c r="H5" s="1">
        <v>36530</v>
      </c>
      <c r="I5" s="1">
        <v>42341</v>
      </c>
      <c r="K5" t="str">
        <f t="shared" si="0"/>
        <v>Angela Martin</v>
      </c>
      <c r="L5" t="str">
        <f t="shared" si="1"/>
        <v>Angela_Martin@gmail.com</v>
      </c>
    </row>
    <row r="6" spans="1:12">
      <c r="A6">
        <v>1005</v>
      </c>
      <c r="B6" t="s">
        <v>24</v>
      </c>
      <c r="C6" t="s">
        <v>25</v>
      </c>
      <c r="D6">
        <v>32</v>
      </c>
      <c r="E6" t="s">
        <v>13</v>
      </c>
      <c r="F6" t="s">
        <v>26</v>
      </c>
      <c r="G6">
        <v>50000</v>
      </c>
      <c r="H6" s="1">
        <v>37017</v>
      </c>
      <c r="I6" s="1">
        <v>42977</v>
      </c>
      <c r="K6" t="str">
        <f t="shared" si="0"/>
        <v>Toby Flenderson</v>
      </c>
      <c r="L6" t="str">
        <f t="shared" si="1"/>
        <v>Toby_Flenderson@gmail.com</v>
      </c>
    </row>
    <row r="7" spans="1:12">
      <c r="A7">
        <v>1006</v>
      </c>
      <c r="B7" t="s">
        <v>27</v>
      </c>
      <c r="C7" t="s">
        <v>28</v>
      </c>
      <c r="D7">
        <v>35</v>
      </c>
      <c r="E7" t="s">
        <v>13</v>
      </c>
      <c r="F7" t="s">
        <v>29</v>
      </c>
      <c r="G7">
        <v>65000</v>
      </c>
      <c r="H7" s="1">
        <v>35040</v>
      </c>
      <c r="I7" s="1">
        <v>41528</v>
      </c>
      <c r="K7" t="str">
        <f t="shared" si="0"/>
        <v>Michael Scott</v>
      </c>
      <c r="L7" t="str">
        <f t="shared" si="1"/>
        <v>Michael_Scott@gmail.com</v>
      </c>
    </row>
    <row r="8" spans="1:12">
      <c r="A8">
        <v>1007</v>
      </c>
      <c r="B8" t="s">
        <v>30</v>
      </c>
      <c r="C8" t="s">
        <v>31</v>
      </c>
      <c r="D8">
        <v>32</v>
      </c>
      <c r="E8" t="s">
        <v>17</v>
      </c>
      <c r="F8" t="s">
        <v>32</v>
      </c>
      <c r="G8">
        <v>41000</v>
      </c>
      <c r="H8" s="1">
        <v>37933</v>
      </c>
      <c r="I8" s="1">
        <v>41551</v>
      </c>
      <c r="K8" t="str">
        <f t="shared" si="0"/>
        <v>Meredith Palmer</v>
      </c>
      <c r="L8" t="str">
        <f t="shared" si="1"/>
        <v>Meredith_Palmer@gmail.com</v>
      </c>
    </row>
    <row r="9" spans="1:12">
      <c r="A9">
        <v>1008</v>
      </c>
      <c r="B9" t="s">
        <v>33</v>
      </c>
      <c r="C9" t="s">
        <v>34</v>
      </c>
      <c r="D9">
        <v>38</v>
      </c>
      <c r="E9" t="s">
        <v>13</v>
      </c>
      <c r="F9" t="s">
        <v>14</v>
      </c>
      <c r="G9">
        <v>48000</v>
      </c>
      <c r="H9" s="1">
        <v>37416</v>
      </c>
      <c r="I9" s="1">
        <v>42116</v>
      </c>
      <c r="K9" t="str">
        <f t="shared" si="0"/>
        <v>Stanley Hudson</v>
      </c>
      <c r="L9" t="str">
        <f t="shared" si="1"/>
        <v>Stanley_Hudson@gmail.com</v>
      </c>
    </row>
    <row r="10" spans="1:12">
      <c r="A10">
        <v>1009</v>
      </c>
      <c r="B10" t="s">
        <v>35</v>
      </c>
      <c r="C10" t="s">
        <v>36</v>
      </c>
      <c r="D10">
        <v>31</v>
      </c>
      <c r="E10" t="s">
        <v>13</v>
      </c>
      <c r="F10" t="s">
        <v>23</v>
      </c>
      <c r="G10">
        <v>42000</v>
      </c>
      <c r="H10" s="1">
        <v>37843</v>
      </c>
      <c r="I10" s="1">
        <v>40800</v>
      </c>
      <c r="K10" t="str">
        <f t="shared" si="0"/>
        <v>Kevin Malone</v>
      </c>
      <c r="L10" t="str">
        <f t="shared" si="1"/>
        <v>Kevin_Malone@gmail.com</v>
      </c>
    </row>
    <row r="11" spans="8:11">
      <c r="H11" t="str">
        <f t="shared" ref="H11:H12" si="2">CONCATENATE(B11," ",C11)</f>
        <v> </v>
      </c>
      <c r="K11" t="str">
        <f t="shared" si="0"/>
        <v> </v>
      </c>
    </row>
    <row r="12" spans="8:11">
      <c r="H12" t="str">
        <f t="shared" si="2"/>
        <v> </v>
      </c>
      <c r="K12" t="str">
        <f t="shared" si="0"/>
        <v> </v>
      </c>
    </row>
  </sheetData>
  <pageMargins left="0.7" right="0.7" top="0.75" bottom="0.75" header="0.3" footer="0.3"/>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9"/>
  </sheetPr>
  <dimension ref="A1:L20"/>
  <sheetViews>
    <sheetView workbookViewId="0">
      <selection activeCell="J2" sqref="J2:J10"/>
    </sheetView>
  </sheetViews>
  <sheetFormatPr defaultColWidth="13.7142857142857" defaultRowHeight="15"/>
  <cols>
    <col min="1" max="1" width="10.7142857142857" customWidth="1"/>
    <col min="4" max="4" width="7.71428571428571" customWidth="1"/>
  </cols>
  <sheetData>
    <row r="1" spans="1:12">
      <c r="A1" t="s">
        <v>0</v>
      </c>
      <c r="B1" t="s">
        <v>1</v>
      </c>
      <c r="C1" t="s">
        <v>2</v>
      </c>
      <c r="D1" t="s">
        <v>3</v>
      </c>
      <c r="E1" t="s">
        <v>4</v>
      </c>
      <c r="F1" t="s">
        <v>5</v>
      </c>
      <c r="G1" t="s">
        <v>6</v>
      </c>
      <c r="H1" t="s">
        <v>7</v>
      </c>
      <c r="I1" t="s">
        <v>8</v>
      </c>
      <c r="J1" t="s">
        <v>110</v>
      </c>
      <c r="K1" t="s">
        <v>111</v>
      </c>
      <c r="L1" t="s">
        <v>112</v>
      </c>
    </row>
    <row r="2" spans="1:12">
      <c r="A2">
        <v>1001</v>
      </c>
      <c r="B2" t="s">
        <v>11</v>
      </c>
      <c r="C2" t="s">
        <v>12</v>
      </c>
      <c r="D2">
        <v>30</v>
      </c>
      <c r="E2" t="s">
        <v>13</v>
      </c>
      <c r="F2" t="s">
        <v>14</v>
      </c>
      <c r="G2">
        <v>45000</v>
      </c>
      <c r="H2" s="2" t="s">
        <v>75</v>
      </c>
      <c r="I2" s="2" t="s">
        <v>76</v>
      </c>
      <c r="J2" t="str">
        <f>SUBSTITUTE(H2:H10,"/","-",1)</f>
        <v>11-2/2001</v>
      </c>
      <c r="L2" t="str">
        <f>SUBSTITUTE(A2:A10,"0","2")</f>
        <v>1221</v>
      </c>
    </row>
    <row r="3" spans="1:12">
      <c r="A3">
        <v>1002</v>
      </c>
      <c r="B3" t="s">
        <v>15</v>
      </c>
      <c r="C3" t="s">
        <v>16</v>
      </c>
      <c r="D3">
        <v>30</v>
      </c>
      <c r="E3" t="s">
        <v>17</v>
      </c>
      <c r="F3" t="s">
        <v>18</v>
      </c>
      <c r="G3">
        <v>36000</v>
      </c>
      <c r="H3" s="2" t="s">
        <v>78</v>
      </c>
      <c r="I3" s="2" t="s">
        <v>79</v>
      </c>
      <c r="J3" t="str">
        <f t="shared" ref="J3:J10" si="0">SUBSTITUTE(H3:H11,"/","-",1)</f>
        <v>10-3/1999</v>
      </c>
      <c r="L3" t="str">
        <f t="shared" ref="L3:L10" si="1">SUBSTITUTE(A3:A11,"0","2")</f>
        <v>1222</v>
      </c>
    </row>
    <row r="4" spans="1:12">
      <c r="A4">
        <v>1003</v>
      </c>
      <c r="B4" t="s">
        <v>19</v>
      </c>
      <c r="C4" t="s">
        <v>20</v>
      </c>
      <c r="D4">
        <v>29</v>
      </c>
      <c r="E4" t="s">
        <v>13</v>
      </c>
      <c r="F4" t="s">
        <v>14</v>
      </c>
      <c r="G4">
        <v>63000</v>
      </c>
      <c r="H4" s="2" t="s">
        <v>81</v>
      </c>
      <c r="I4" s="2" t="s">
        <v>82</v>
      </c>
      <c r="J4" t="str">
        <f t="shared" si="0"/>
        <v>7-4/2000</v>
      </c>
      <c r="L4" t="str">
        <f t="shared" si="1"/>
        <v>1223</v>
      </c>
    </row>
    <row r="5" spans="1:12">
      <c r="A5">
        <v>1004</v>
      </c>
      <c r="B5" t="s">
        <v>21</v>
      </c>
      <c r="C5" t="s">
        <v>22</v>
      </c>
      <c r="D5">
        <v>31</v>
      </c>
      <c r="E5" t="s">
        <v>17</v>
      </c>
      <c r="F5" t="s">
        <v>23</v>
      </c>
      <c r="G5">
        <v>47000</v>
      </c>
      <c r="H5" s="2" t="s">
        <v>84</v>
      </c>
      <c r="I5" s="2" t="s">
        <v>85</v>
      </c>
      <c r="J5" t="str">
        <f t="shared" si="0"/>
        <v>1-5/2000</v>
      </c>
      <c r="L5" t="str">
        <f t="shared" si="1"/>
        <v>1224</v>
      </c>
    </row>
    <row r="6" spans="1:12">
      <c r="A6">
        <v>1005</v>
      </c>
      <c r="B6" t="s">
        <v>24</v>
      </c>
      <c r="C6" t="s">
        <v>25</v>
      </c>
      <c r="D6">
        <v>32</v>
      </c>
      <c r="E6" t="s">
        <v>13</v>
      </c>
      <c r="F6" t="s">
        <v>26</v>
      </c>
      <c r="G6">
        <v>50000</v>
      </c>
      <c r="H6" s="2" t="s">
        <v>87</v>
      </c>
      <c r="I6" s="2" t="s">
        <v>88</v>
      </c>
      <c r="J6" t="str">
        <f t="shared" si="0"/>
        <v>5-6/2001</v>
      </c>
      <c r="L6" t="str">
        <f t="shared" si="1"/>
        <v>1225</v>
      </c>
    </row>
    <row r="7" spans="1:12">
      <c r="A7">
        <v>1006</v>
      </c>
      <c r="B7" t="s">
        <v>27</v>
      </c>
      <c r="C7" t="s">
        <v>28</v>
      </c>
      <c r="D7">
        <v>35</v>
      </c>
      <c r="E7" t="s">
        <v>13</v>
      </c>
      <c r="F7" t="s">
        <v>29</v>
      </c>
      <c r="G7">
        <v>65000</v>
      </c>
      <c r="H7" s="2" t="s">
        <v>87</v>
      </c>
      <c r="I7" s="2" t="s">
        <v>90</v>
      </c>
      <c r="J7" t="str">
        <f t="shared" si="0"/>
        <v>5-6/2001</v>
      </c>
      <c r="L7" t="str">
        <f t="shared" si="1"/>
        <v>1226</v>
      </c>
    </row>
    <row r="8" spans="1:12">
      <c r="A8">
        <v>1007</v>
      </c>
      <c r="B8" t="s">
        <v>30</v>
      </c>
      <c r="C8" t="s">
        <v>31</v>
      </c>
      <c r="D8">
        <v>32</v>
      </c>
      <c r="E8" t="s">
        <v>17</v>
      </c>
      <c r="F8" t="s">
        <v>32</v>
      </c>
      <c r="G8">
        <v>41000</v>
      </c>
      <c r="H8" s="2" t="s">
        <v>92</v>
      </c>
      <c r="I8" s="2" t="s">
        <v>90</v>
      </c>
      <c r="J8" t="str">
        <f t="shared" si="0"/>
        <v>11-8/2003</v>
      </c>
      <c r="L8" t="str">
        <f t="shared" si="1"/>
        <v>1227</v>
      </c>
    </row>
    <row r="9" spans="1:12">
      <c r="A9">
        <v>1008</v>
      </c>
      <c r="B9" t="s">
        <v>33</v>
      </c>
      <c r="C9" t="s">
        <v>34</v>
      </c>
      <c r="D9">
        <v>38</v>
      </c>
      <c r="E9" t="s">
        <v>13</v>
      </c>
      <c r="F9" t="s">
        <v>14</v>
      </c>
      <c r="G9">
        <v>48000</v>
      </c>
      <c r="H9" s="2" t="s">
        <v>94</v>
      </c>
      <c r="I9" s="2" t="s">
        <v>95</v>
      </c>
      <c r="J9" t="str">
        <f t="shared" si="0"/>
        <v>6-9/2002</v>
      </c>
      <c r="L9" t="str">
        <f t="shared" si="1"/>
        <v>1228</v>
      </c>
    </row>
    <row r="10" spans="1:12">
      <c r="A10">
        <v>1009</v>
      </c>
      <c r="B10" t="s">
        <v>35</v>
      </c>
      <c r="C10" t="s">
        <v>36</v>
      </c>
      <c r="D10">
        <v>31</v>
      </c>
      <c r="E10" t="s">
        <v>13</v>
      </c>
      <c r="F10" t="s">
        <v>23</v>
      </c>
      <c r="G10">
        <v>42000</v>
      </c>
      <c r="H10" s="2" t="s">
        <v>97</v>
      </c>
      <c r="I10" s="2" t="s">
        <v>95</v>
      </c>
      <c r="J10" t="str">
        <f t="shared" si="0"/>
        <v>8-10/2003</v>
      </c>
      <c r="L10" t="str">
        <f t="shared" si="1"/>
        <v>1229</v>
      </c>
    </row>
    <row r="12" spans="8:9">
      <c r="H12" s="2"/>
      <c r="I12" s="2"/>
    </row>
    <row r="13" spans="8:9">
      <c r="H13" s="2"/>
      <c r="I13" s="2"/>
    </row>
    <row r="14" spans="8:9">
      <c r="H14" s="2"/>
      <c r="I14" s="2"/>
    </row>
    <row r="15" spans="8:9">
      <c r="H15" s="2"/>
      <c r="I15" s="2"/>
    </row>
    <row r="16" spans="8:9">
      <c r="H16" s="2"/>
      <c r="I16" s="2"/>
    </row>
    <row r="17" spans="8:9">
      <c r="H17" s="2"/>
      <c r="I17" s="2"/>
    </row>
    <row r="18" spans="8:9">
      <c r="H18" s="2"/>
      <c r="I18" s="2"/>
    </row>
    <row r="19" spans="8:9">
      <c r="H19" s="2"/>
      <c r="I19" s="2"/>
    </row>
    <row r="20" spans="8:9">
      <c r="H20" s="2"/>
      <c r="I20" s="2"/>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12</vt:i4>
      </vt:variant>
    </vt:vector>
  </HeadingPairs>
  <TitlesOfParts>
    <vt:vector size="12" baseType="lpstr">
      <vt:lpstr>Max-Min</vt:lpstr>
      <vt:lpstr>maxif practice</vt:lpstr>
      <vt:lpstr>IF-IFS</vt:lpstr>
      <vt:lpstr>Len</vt:lpstr>
      <vt:lpstr>LeftRight</vt:lpstr>
      <vt:lpstr>DateToText</vt:lpstr>
      <vt:lpstr>TRIM</vt:lpstr>
      <vt:lpstr>Concatenate</vt:lpstr>
      <vt:lpstr>Substitute</vt:lpstr>
      <vt:lpstr>SUM-SumIF</vt:lpstr>
      <vt:lpstr>Count-CountIF</vt:lpstr>
      <vt:lpstr>Days-NetworkDays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Freberg</dc:creator>
  <cp:lastModifiedBy>ABIODUN ZAINAB</cp:lastModifiedBy>
  <dcterms:created xsi:type="dcterms:W3CDTF">2021-12-16T14:18:00Z</dcterms:created>
  <dcterms:modified xsi:type="dcterms:W3CDTF">2024-03-27T13:01:00Z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D52505ECD0554B2A855AE926C072F0A1_13</vt:lpwstr>
  </property>
  <property fmtid="{D5CDD505-2E9C-101B-9397-08002B2CF9AE}" pid="3" name="KSOProductBuildVer">
    <vt:lpwstr>1033-12.2.0.13538</vt:lpwstr>
  </property>
</Properties>
</file>