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acques/Documents/jacques/Excel/Modèles/EN/"/>
    </mc:Choice>
  </mc:AlternateContent>
  <xr:revisionPtr revIDLastSave="0" documentId="13_ncr:1_{467A8F54-0EAC-3346-9EC5-7B7271776E0E}" xr6:coauthVersionLast="36" xr6:coauthVersionMax="36" xr10:uidLastSave="{00000000-0000-0000-0000-000000000000}"/>
  <bookViews>
    <workbookView xWindow="0" yWindow="460" windowWidth="45460" windowHeight="27260" tabRatio="500" xr2:uid="{00000000-000D-0000-FFFF-FFFF00000000}"/>
  </bookViews>
  <sheets>
    <sheet name="Horaire" sheetId="1" r:id="rId1"/>
    <sheet name="Employees" sheetId="2" r:id="rId2"/>
    <sheet name="Positions" sheetId="3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F5" i="1"/>
  <c r="I5" i="1"/>
  <c r="L5" i="1"/>
  <c r="O5" i="1"/>
  <c r="R5" i="1"/>
  <c r="U5" i="1"/>
  <c r="D12" i="1" l="1"/>
  <c r="M10" i="1" l="1"/>
  <c r="J10" i="1"/>
  <c r="AH11" i="1"/>
  <c r="AI11" i="1" s="1"/>
  <c r="B11" i="1" s="1"/>
  <c r="AP10" i="1"/>
  <c r="AO10" i="1"/>
  <c r="AN10" i="1"/>
  <c r="AM10" i="1"/>
  <c r="AL10" i="1"/>
  <c r="AK10" i="1"/>
  <c r="AJ10" i="1"/>
  <c r="V10" i="1"/>
  <c r="S10" i="1"/>
  <c r="P10" i="1"/>
  <c r="G10" i="1"/>
  <c r="D10" i="1"/>
  <c r="AQ10" i="1" l="1"/>
  <c r="X10" i="1" s="1"/>
  <c r="AM11" i="1"/>
  <c r="AP11" i="1"/>
  <c r="AL11" i="1"/>
  <c r="AO11" i="1"/>
  <c r="AK11" i="1"/>
  <c r="AN11" i="1"/>
  <c r="AJ11" i="1"/>
  <c r="G12" i="1"/>
  <c r="AQ11" i="1" l="1"/>
  <c r="X11" i="1" s="1"/>
  <c r="D14" i="1"/>
  <c r="G14" i="1"/>
  <c r="J14" i="1"/>
  <c r="M14" i="1"/>
  <c r="P14" i="1"/>
  <c r="S14" i="1"/>
  <c r="V14" i="1"/>
  <c r="AJ14" i="1"/>
  <c r="AK14" i="1"/>
  <c r="AL14" i="1"/>
  <c r="AM14" i="1"/>
  <c r="AN14" i="1"/>
  <c r="AO14" i="1"/>
  <c r="AP14" i="1"/>
  <c r="AH15" i="1"/>
  <c r="AI15" i="1" s="1"/>
  <c r="B15" i="1" s="1"/>
  <c r="AQ14" i="1" l="1"/>
  <c r="X14" i="1" s="1"/>
  <c r="AK15" i="1"/>
  <c r="AO15" i="1"/>
  <c r="AL15" i="1"/>
  <c r="AP15" i="1"/>
  <c r="AM15" i="1"/>
  <c r="AJ15" i="1"/>
  <c r="AN15" i="1"/>
  <c r="X20" i="1"/>
  <c r="U20" i="1"/>
  <c r="R20" i="1"/>
  <c r="O20" i="1"/>
  <c r="L20" i="1"/>
  <c r="I20" i="1"/>
  <c r="F20" i="1"/>
  <c r="C20" i="1"/>
  <c r="AH13" i="1"/>
  <c r="AI13" i="1" s="1"/>
  <c r="B13" i="1" s="1"/>
  <c r="AP12" i="1"/>
  <c r="AO12" i="1"/>
  <c r="AN12" i="1"/>
  <c r="AM12" i="1"/>
  <c r="AL12" i="1"/>
  <c r="AK12" i="1"/>
  <c r="AJ12" i="1"/>
  <c r="V12" i="1"/>
  <c r="S12" i="1"/>
  <c r="P12" i="1"/>
  <c r="M12" i="1"/>
  <c r="J12" i="1"/>
  <c r="AH9" i="1"/>
  <c r="AI9" i="1" s="1"/>
  <c r="B9" i="1" s="1"/>
  <c r="AP8" i="1"/>
  <c r="AO8" i="1"/>
  <c r="AN8" i="1"/>
  <c r="AM8" i="1"/>
  <c r="AL8" i="1"/>
  <c r="AK8" i="1"/>
  <c r="AJ8" i="1"/>
  <c r="V8" i="1"/>
  <c r="S8" i="1"/>
  <c r="P8" i="1"/>
  <c r="M8" i="1"/>
  <c r="J8" i="1"/>
  <c r="G8" i="1"/>
  <c r="D8" i="1"/>
  <c r="AH7" i="1"/>
  <c r="AI7" i="1" s="1"/>
  <c r="B7" i="1" s="1"/>
  <c r="AP6" i="1"/>
  <c r="AO6" i="1"/>
  <c r="AN6" i="1"/>
  <c r="AM6" i="1"/>
  <c r="AL6" i="1"/>
  <c r="AK6" i="1"/>
  <c r="AJ6" i="1"/>
  <c r="V6" i="1"/>
  <c r="S6" i="1"/>
  <c r="P6" i="1"/>
  <c r="M6" i="1"/>
  <c r="J6" i="1"/>
  <c r="G6" i="1"/>
  <c r="D6" i="1"/>
  <c r="AQ15" i="1" l="1"/>
  <c r="X15" i="1" s="1"/>
  <c r="AQ12" i="1"/>
  <c r="AQ13" i="1" s="1"/>
  <c r="X13" i="1" s="1"/>
  <c r="AQ8" i="1"/>
  <c r="X8" i="1" s="1"/>
  <c r="AQ6" i="1"/>
  <c r="AN9" i="1"/>
  <c r="AJ9" i="1"/>
  <c r="AM9" i="1"/>
  <c r="AP9" i="1"/>
  <c r="AL9" i="1"/>
  <c r="AO9" i="1"/>
  <c r="AK9" i="1"/>
  <c r="AN7" i="1"/>
  <c r="AJ7" i="1"/>
  <c r="AP7" i="1"/>
  <c r="AL7" i="1"/>
  <c r="AM7" i="1"/>
  <c r="AO7" i="1"/>
  <c r="AK7" i="1"/>
  <c r="AN13" i="1"/>
  <c r="AJ13" i="1"/>
  <c r="AL13" i="1"/>
  <c r="AM13" i="1"/>
  <c r="AP13" i="1"/>
  <c r="AO13" i="1"/>
  <c r="AK13" i="1"/>
  <c r="X12" i="1" l="1"/>
  <c r="AQ9" i="1"/>
  <c r="X9" i="1" s="1"/>
  <c r="AM17" i="1"/>
  <c r="L17" i="1" s="1"/>
  <c r="AM18" i="1"/>
  <c r="L18" i="1" s="1"/>
  <c r="AJ18" i="1"/>
  <c r="AJ17" i="1"/>
  <c r="C17" i="1" s="1"/>
  <c r="AL17" i="1"/>
  <c r="I17" i="1" s="1"/>
  <c r="AL18" i="1"/>
  <c r="I18" i="1" s="1"/>
  <c r="AN17" i="1"/>
  <c r="O17" i="1" s="1"/>
  <c r="AN18" i="1"/>
  <c r="O18" i="1" s="1"/>
  <c r="AK18" i="1"/>
  <c r="F18" i="1" s="1"/>
  <c r="AK17" i="1"/>
  <c r="F17" i="1" s="1"/>
  <c r="AP17" i="1"/>
  <c r="U17" i="1" s="1"/>
  <c r="AP18" i="1"/>
  <c r="U18" i="1" s="1"/>
  <c r="AO18" i="1"/>
  <c r="R18" i="1" s="1"/>
  <c r="AO17" i="1"/>
  <c r="R17" i="1" s="1"/>
  <c r="AQ7" i="1"/>
  <c r="X6" i="1"/>
  <c r="AQ17" i="1" l="1"/>
  <c r="X17" i="1" s="1"/>
  <c r="X7" i="1"/>
  <c r="AQ18" i="1"/>
  <c r="X18" i="1" s="1"/>
  <c r="AQ16" i="1"/>
  <c r="C18" i="1"/>
</calcChain>
</file>

<file path=xl/sharedStrings.xml><?xml version="1.0" encoding="utf-8"?>
<sst xmlns="http://schemas.openxmlformats.org/spreadsheetml/2006/main" count="46" uniqueCount="37">
  <si>
    <t>Position</t>
  </si>
  <si>
    <t>Service</t>
  </si>
  <si>
    <t>Total</t>
  </si>
  <si>
    <t>Nom de l'employé</t>
  </si>
  <si>
    <t>Taux horaire</t>
  </si>
  <si>
    <t>Period start date</t>
  </si>
  <si>
    <t>Employee 1</t>
  </si>
  <si>
    <t>How to add an employee to the schedule?</t>
  </si>
  <si>
    <t>How to add a position to the schedule?</t>
  </si>
  <si>
    <t>2) Select the relevant position in the cell directly below the scheduled employee's work hours</t>
  </si>
  <si>
    <t xml:space="preserve">*Note that there are two additional tabs used to manage employees and positions in this worksheet </t>
  </si>
  <si>
    <t>Publish schedule</t>
  </si>
  <si>
    <t>Manager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</si>
  <si>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</si>
  <si>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</si>
  <si>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</si>
  <si>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</si>
  <si>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</si>
  <si>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</si>
  <si>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</si>
  <si>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</si>
  <si>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</si>
  <si>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Total hours</t>
  </si>
  <si>
    <t>Labor cost</t>
  </si>
  <si>
    <t>Estimated revenues</t>
  </si>
  <si>
    <t>Labor cost / Revenues (%)</t>
  </si>
  <si>
    <t>Front desk</t>
  </si>
  <si>
    <t>How to create a position?</t>
  </si>
  <si>
    <t>2) Enter the position's name</t>
  </si>
  <si>
    <t>How to create an employee?</t>
  </si>
  <si>
    <r>
      <t xml:space="preserve">2) Fill out the </t>
    </r>
    <r>
      <rPr>
        <b/>
        <sz val="12"/>
        <color rgb="FF0F6973"/>
        <rFont val="Arial"/>
        <family val="2"/>
      </rPr>
      <t>Employee name</t>
    </r>
    <r>
      <rPr>
        <sz val="12"/>
        <color rgb="FF0F6973"/>
        <rFont val="Arial"/>
        <family val="2"/>
      </rPr>
      <t xml:space="preserve"> and </t>
    </r>
    <r>
      <rPr>
        <b/>
        <sz val="12"/>
        <color rgb="FF0F6973"/>
        <rFont val="Arial"/>
        <family val="2"/>
      </rPr>
      <t>Hourly rate</t>
    </r>
    <r>
      <rPr>
        <sz val="12"/>
        <color rgb="FF0F6973"/>
        <rFont val="Arial"/>
        <family val="2"/>
      </rPr>
      <t xml:space="preserve"> columns</t>
    </r>
  </si>
  <si>
    <r>
      <t xml:space="preserve">1) Insert a row directly </t>
    </r>
    <r>
      <rPr>
        <b/>
        <sz val="12"/>
        <color rgb="FF0F6973"/>
        <rFont val="Arial"/>
        <family val="2"/>
      </rPr>
      <t>above</t>
    </r>
    <r>
      <rPr>
        <sz val="12"/>
        <color rgb="FF0F6973"/>
        <rFont val="Arial"/>
        <family val="2"/>
      </rPr>
      <t xml:space="preserve"> an existing employee</t>
    </r>
  </si>
  <si>
    <r>
      <t xml:space="preserve">1) Insert a row directly </t>
    </r>
    <r>
      <rPr>
        <b/>
        <sz val="12"/>
        <color rgb="FF0F6973"/>
        <rFont val="Arial"/>
        <family val="2"/>
      </rPr>
      <t>above</t>
    </r>
    <r>
      <rPr>
        <sz val="12"/>
        <color rgb="FF0F6973"/>
        <rFont val="Arial"/>
        <family val="2"/>
      </rPr>
      <t xml:space="preserve"> an existing position</t>
    </r>
  </si>
  <si>
    <r>
      <t xml:space="preserve">1) Insert two rows directly </t>
    </r>
    <r>
      <rPr>
        <b/>
        <sz val="12"/>
        <color rgb="FF0F6973"/>
        <rFont val="Arial"/>
        <family val="2"/>
      </rPr>
      <t>above</t>
    </r>
    <r>
      <rPr>
        <sz val="12"/>
        <color rgb="FF0F6973"/>
        <rFont val="Arial"/>
        <family val="2"/>
      </rPr>
      <t xml:space="preserve"> an existing employee</t>
    </r>
  </si>
  <si>
    <r>
      <t>2) Copy the</t>
    </r>
    <r>
      <rPr>
        <b/>
        <sz val="12"/>
        <color rgb="FF0F6973"/>
        <rFont val="Arial"/>
        <family val="2"/>
      </rPr>
      <t xml:space="preserve"> two full rows </t>
    </r>
    <r>
      <rPr>
        <sz val="12"/>
        <color rgb="FF0F6973"/>
        <rFont val="Arial"/>
        <family val="2"/>
      </rPr>
      <t xml:space="preserve">for an existing employee, then paste them into the two rows inserted at the previous step </t>
    </r>
  </si>
  <si>
    <r>
      <t xml:space="preserve">3) Edit the newly created employee's information (name,  hourly rate) in the </t>
    </r>
    <r>
      <rPr>
        <b/>
        <sz val="12"/>
        <color rgb="FF0F6973"/>
        <rFont val="Arial"/>
        <family val="2"/>
      </rPr>
      <t>Employees</t>
    </r>
    <r>
      <rPr>
        <sz val="12"/>
        <color rgb="FF0F6973"/>
        <rFont val="Arial"/>
        <family val="2"/>
      </rPr>
      <t xml:space="preserve"> tab</t>
    </r>
  </si>
  <si>
    <r>
      <t xml:space="preserve">1) Create the position in the </t>
    </r>
    <r>
      <rPr>
        <b/>
        <sz val="12"/>
        <color rgb="FF0F6973"/>
        <rFont val="Arial"/>
        <family val="2"/>
      </rPr>
      <t>Positions</t>
    </r>
    <r>
      <rPr>
        <sz val="12"/>
        <color rgb="FF0F6973"/>
        <rFont val="Arial"/>
        <family val="2"/>
      </rPr>
      <t xml:space="preserve"> tab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</si>
</sst>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;\-&quot;$&quot;#,##0.00"/>
    <numFmt numFmtId="165" formatCode="_-&quot;$&quot;* #,##0.00_-;\-&quot;$&quot;* #,##0.00_-;_-&quot;$&quot;* &quot;-&quot;??_-;_-@_-"/>
    <numFmt numFmtId="166" formatCode="[$-F800]dddd\,\ mmmm\ dd\,\ yyyy"/>
    <numFmt numFmtId="167" formatCode="[$-1009]ddd\ d"/>
    <numFmt numFmtId="168" formatCode="[$-F400]h:mm:ss\ AM/PM"/>
    <numFmt numFmtId="169" formatCode="[$-409]h:mm\ AM/PM;@"/>
    <numFmt numFmtId="170" formatCode="&quot;$&quot;#,##0.00"/>
    <numFmt numFmtId="171" formatCode="[h]:mm"/>
    <numFmt numFmtId="172" formatCode="h:mm;@"/>
    <numFmt numFmtId="173" formatCode="[$-1009]mmmm\ d\,\ 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serrat"/>
    </font>
    <font>
      <b/>
      <sz val="12"/>
      <color theme="1"/>
      <name val="Monserrat"/>
    </font>
    <font>
      <b/>
      <sz val="14"/>
      <color rgb="FF0F6973"/>
      <name val="Arial"/>
      <family val="2"/>
    </font>
    <font>
      <sz val="12"/>
      <color theme="1"/>
      <name val="Arial"/>
      <family val="2"/>
    </font>
    <font>
      <b/>
      <sz val="13"/>
      <color rgb="FF0F6973"/>
      <name val="Arial"/>
      <family val="2"/>
    </font>
    <font>
      <sz val="12"/>
      <color rgb="FF0F6973"/>
      <name val="Arial"/>
      <family val="2"/>
    </font>
    <font>
      <b/>
      <sz val="12"/>
      <color rgb="FF0F6973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6973"/>
        <bgColor indexed="64"/>
      </patternFill>
    </fill>
    <fill>
      <patternFill patternType="solid">
        <fgColor rgb="FFF2F5F2"/>
        <bgColor indexed="64"/>
      </patternFill>
    </fill>
    <fill>
      <patternFill patternType="solid">
        <fgColor rgb="FFF2F5F2"/>
        <bgColor rgb="FF000000"/>
      </patternFill>
    </fill>
  </fills>
  <borders count="3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F6973"/>
      </bottom>
      <diagonal/>
    </border>
    <border>
      <left/>
      <right/>
      <top style="thin">
        <color rgb="FF0F6973"/>
      </top>
      <bottom style="thin">
        <color rgb="FF0F6973"/>
      </bottom>
      <diagonal/>
    </border>
    <border>
      <left/>
      <right/>
      <top style="thin">
        <color rgb="FF0F6973"/>
      </top>
      <bottom/>
      <diagonal/>
    </border>
    <border>
      <left style="thin">
        <color rgb="FF91C3BE"/>
      </left>
      <right/>
      <top style="thin">
        <color rgb="FF91C3BE"/>
      </top>
      <bottom style="thin">
        <color rgb="FF91C3BE"/>
      </bottom>
      <diagonal/>
    </border>
    <border>
      <left/>
      <right/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/>
      <bottom/>
      <diagonal/>
    </border>
    <border>
      <left style="thin">
        <color theme="0"/>
      </left>
      <right style="thin">
        <color rgb="FF91C3BE"/>
      </right>
      <top style="thin">
        <color rgb="FF91C3BE"/>
      </top>
      <bottom style="thin">
        <color rgb="FF91C3BE"/>
      </bottom>
      <diagonal/>
    </border>
    <border>
      <left style="thin">
        <color theme="0"/>
      </left>
      <right style="thin">
        <color rgb="FF91C3BE"/>
      </right>
      <top/>
      <bottom/>
      <diagonal/>
    </border>
    <border>
      <left/>
      <right/>
      <top/>
      <bottom style="thin">
        <color rgb="FF91C3BE"/>
      </bottom>
      <diagonal/>
    </border>
    <border>
      <left style="thin">
        <color theme="0"/>
      </left>
      <right style="thin">
        <color rgb="FF91C3BE"/>
      </right>
      <top/>
      <bottom style="thin">
        <color rgb="FF91C3BE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91C3BE"/>
      </right>
      <top style="thin">
        <color theme="0"/>
      </top>
      <bottom/>
      <diagonal/>
    </border>
    <border>
      <left style="thin">
        <color rgb="FFEBF0EB"/>
      </left>
      <right/>
      <top/>
      <bottom/>
      <diagonal/>
    </border>
    <border>
      <left/>
      <right/>
      <top style="thin">
        <color rgb="FF91C3BE"/>
      </top>
      <bottom/>
      <diagonal/>
    </border>
    <border>
      <left/>
      <right style="thin">
        <color rgb="FF91C3BE"/>
      </right>
      <top style="thin">
        <color rgb="FF91C3BE"/>
      </top>
      <bottom/>
      <diagonal/>
    </border>
    <border>
      <left style="thin">
        <color rgb="FF91C3BE"/>
      </left>
      <right/>
      <top/>
      <bottom style="thin">
        <color rgb="FF91C3BE"/>
      </bottom>
      <diagonal/>
    </border>
    <border>
      <left/>
      <right style="thin">
        <color rgb="FF91C3BE"/>
      </right>
      <top/>
      <bottom style="thin">
        <color rgb="FF91C3BE"/>
      </bottom>
      <diagonal/>
    </border>
    <border>
      <left style="thin">
        <color rgb="FF91C3BE"/>
      </left>
      <right/>
      <top style="thin">
        <color rgb="FF91C3BE"/>
      </top>
      <bottom style="thin">
        <color rgb="FFEBF0EB"/>
      </bottom>
      <diagonal/>
    </border>
    <border>
      <left/>
      <right/>
      <top style="thin">
        <color rgb="FF91C3BE"/>
      </top>
      <bottom style="thin">
        <color rgb="FFEBF0EB"/>
      </bottom>
      <diagonal/>
    </border>
    <border>
      <left/>
      <right style="thin">
        <color rgb="FF91C3BE"/>
      </right>
      <top style="thin">
        <color rgb="FF91C3BE"/>
      </top>
      <bottom style="thin">
        <color rgb="FFEBF0EB"/>
      </bottom>
      <diagonal/>
    </border>
    <border>
      <left style="thin">
        <color rgb="FF91C3BE"/>
      </left>
      <right/>
      <top/>
      <bottom style="thin">
        <color rgb="FFEBF0EB"/>
      </bottom>
      <diagonal/>
    </border>
    <border>
      <left/>
      <right/>
      <top/>
      <bottom style="thin">
        <color rgb="FFEBF0EB"/>
      </bottom>
      <diagonal/>
    </border>
    <border>
      <left/>
      <right style="thin">
        <color rgb="FF91C3BE"/>
      </right>
      <top/>
      <bottom style="thin">
        <color rgb="FFEBF0EB"/>
      </bottom>
      <diagonal/>
    </border>
    <border>
      <left/>
      <right style="thin">
        <color rgb="FFEBF0EB"/>
      </right>
      <top/>
      <bottom style="thin">
        <color rgb="FFEBF0EB"/>
      </bottom>
      <diagonal/>
    </border>
    <border>
      <left/>
      <right/>
      <top style="thin">
        <color rgb="FF0F6973"/>
      </top>
      <bottom style="thin">
        <color rgb="FF91C3BE"/>
      </bottom>
      <diagonal/>
    </border>
    <border>
      <left style="thin">
        <color rgb="FF91C3BE"/>
      </left>
      <right/>
      <top style="thin">
        <color theme="0"/>
      </top>
      <bottom/>
      <diagonal/>
    </border>
    <border>
      <left style="thin">
        <color rgb="FF0F6973"/>
      </left>
      <right/>
      <top style="thin">
        <color rgb="FF0F6973"/>
      </top>
      <bottom style="thin">
        <color rgb="FF91C3BE"/>
      </bottom>
      <diagonal/>
    </border>
  </borders>
  <cellStyleXfs count="27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10" fillId="0" borderId="0">
      <alignment vertical="center"/>
    </xf>
    <xf numFmtId="0" fontId="9" fillId="4" borderId="12">
      <alignment horizontal="left" vertical="center" indent="1"/>
      <protection locked="0"/>
    </xf>
    <xf numFmtId="164" fontId="10" fillId="0" borderId="10">
      <alignment horizontal="left" vertical="center" indent="1"/>
    </xf>
    <xf numFmtId="0" fontId="12" fillId="3" borderId="6">
      <alignment horizontal="left" vertical="center" wrapText="1" indent="1"/>
    </xf>
  </cellStyleXfs>
  <cellXfs count="95">
    <xf numFmtId="0" fontId="0" fillId="0" borderId="0" xfId="0"/>
    <xf numFmtId="0" fontId="5" fillId="0" borderId="0" xfId="0" applyFont="1" applyAlignment="1">
      <alignment vertical="center"/>
    </xf>
    <xf numFmtId="20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0" applyNumberFormat="1" applyFont="1" applyAlignment="1">
      <alignment vertical="center"/>
    </xf>
    <xf numFmtId="166" fontId="5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7" fontId="5" fillId="0" borderId="0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71" fontId="5" fillId="0" borderId="0" xfId="0" applyNumberFormat="1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171" fontId="5" fillId="0" borderId="0" xfId="0" quotePrefix="1" applyNumberFormat="1" applyFont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left" vertical="center"/>
    </xf>
    <xf numFmtId="168" fontId="5" fillId="0" borderId="0" xfId="0" applyNumberFormat="1" applyFont="1" applyAlignment="1">
      <alignment vertical="center"/>
    </xf>
    <xf numFmtId="46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167" fontId="9" fillId="2" borderId="17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170" fontId="8" fillId="0" borderId="9" xfId="0" applyNumberFormat="1" applyFont="1" applyFill="1" applyBorder="1" applyAlignment="1">
      <alignment horizontal="center" vertical="center"/>
    </xf>
    <xf numFmtId="171" fontId="8" fillId="0" borderId="22" xfId="0" applyNumberFormat="1" applyFont="1" applyFill="1" applyBorder="1" applyAlignment="1">
      <alignment horizontal="center" vertical="center"/>
    </xf>
    <xf numFmtId="10" fontId="5" fillId="0" borderId="20" xfId="2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 indent="1"/>
    </xf>
    <xf numFmtId="0" fontId="5" fillId="0" borderId="20" xfId="0" applyFont="1" applyBorder="1" applyAlignment="1">
      <alignment vertical="center"/>
    </xf>
    <xf numFmtId="10" fontId="8" fillId="0" borderId="9" xfId="2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4" borderId="12" xfId="0" applyFont="1" applyFill="1" applyBorder="1" applyAlignment="1" applyProtection="1">
      <alignment horizontal="left" vertical="center" indent="1"/>
      <protection locked="0"/>
    </xf>
    <xf numFmtId="170" fontId="10" fillId="4" borderId="23" xfId="0" applyNumberFormat="1" applyFont="1" applyFill="1" applyBorder="1" applyAlignment="1">
      <alignment horizontal="left" vertical="center" indent="1"/>
    </xf>
    <xf numFmtId="172" fontId="9" fillId="4" borderId="21" xfId="0" applyNumberFormat="1" applyFont="1" applyFill="1" applyBorder="1" applyAlignment="1" applyProtection="1">
      <alignment horizontal="left" vertical="center" indent="1"/>
      <protection locked="0"/>
    </xf>
    <xf numFmtId="0" fontId="11" fillId="4" borderId="16" xfId="0" applyFont="1" applyFill="1" applyBorder="1" applyAlignment="1">
      <alignment horizontal="left" vertical="center" indent="1"/>
    </xf>
    <xf numFmtId="0" fontId="11" fillId="4" borderId="13" xfId="0" applyFont="1" applyFill="1" applyBorder="1" applyAlignment="1">
      <alignment horizontal="left" vertical="center" indent="1"/>
    </xf>
    <xf numFmtId="0" fontId="11" fillId="4" borderId="11" xfId="0" applyFont="1" applyFill="1" applyBorder="1" applyAlignment="1">
      <alignment horizontal="left" vertical="center" indent="1"/>
    </xf>
    <xf numFmtId="172" fontId="10" fillId="4" borderId="0" xfId="0" applyNumberFormat="1" applyFont="1" applyFill="1" applyBorder="1" applyAlignment="1">
      <alignment horizontal="center" vertical="center"/>
    </xf>
    <xf numFmtId="170" fontId="10" fillId="4" borderId="15" xfId="0" applyNumberFormat="1" applyFont="1" applyFill="1" applyBorder="1" applyAlignment="1">
      <alignment horizontal="center" vertical="center"/>
    </xf>
    <xf numFmtId="172" fontId="10" fillId="4" borderId="30" xfId="0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64" fontId="8" fillId="0" borderId="0" xfId="1" applyNumberFormat="1" applyFont="1" applyAlignment="1">
      <alignment horizontal="left" vertical="center"/>
    </xf>
    <xf numFmtId="0" fontId="7" fillId="0" borderId="0" xfId="268">
      <alignment vertical="center"/>
    </xf>
    <xf numFmtId="0" fontId="10" fillId="0" borderId="0" xfId="269">
      <alignment vertical="center"/>
    </xf>
    <xf numFmtId="0" fontId="10" fillId="0" borderId="7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0" fontId="11" fillId="4" borderId="31" xfId="0" applyFont="1" applyFill="1" applyBorder="1" applyAlignment="1">
      <alignment horizontal="left" vertical="center" indent="1"/>
    </xf>
    <xf numFmtId="164" fontId="10" fillId="0" borderId="31" xfId="1" applyNumberFormat="1" applyFont="1" applyBorder="1" applyAlignment="1">
      <alignment horizontal="left" vertical="center" indent="1"/>
    </xf>
    <xf numFmtId="164" fontId="10" fillId="0" borderId="10" xfId="1" applyNumberFormat="1" applyFont="1" applyBorder="1" applyAlignment="1">
      <alignment horizontal="left" vertical="center" indent="1"/>
    </xf>
    <xf numFmtId="164" fontId="10" fillId="0" borderId="15" xfId="1" applyNumberFormat="1" applyFont="1" applyBorder="1" applyAlignment="1">
      <alignment horizontal="left" vertical="center" indent="1"/>
    </xf>
    <xf numFmtId="164" fontId="10" fillId="0" borderId="20" xfId="1" applyNumberFormat="1" applyFont="1" applyBorder="1" applyAlignment="1">
      <alignment horizontal="left" vertical="center" indent="1"/>
    </xf>
    <xf numFmtId="0" fontId="12" fillId="3" borderId="6" xfId="0" applyFont="1" applyFill="1" applyBorder="1" applyAlignment="1">
      <alignment horizontal="left" vertical="center" wrapText="1" indent="1"/>
    </xf>
    <xf numFmtId="164" fontId="12" fillId="3" borderId="6" xfId="1" applyNumberFormat="1" applyFont="1" applyFill="1" applyBorder="1" applyAlignment="1">
      <alignment horizontal="left" vertical="center" wrapText="1" indent="1"/>
    </xf>
    <xf numFmtId="0" fontId="12" fillId="3" borderId="6" xfId="272">
      <alignment horizontal="left" vertical="center" wrapText="1" indent="1"/>
    </xf>
    <xf numFmtId="0" fontId="11" fillId="5" borderId="33" xfId="0" applyFont="1" applyFill="1" applyBorder="1" applyAlignment="1">
      <alignment horizontal="left" vertical="center" indent="1"/>
    </xf>
    <xf numFmtId="169" fontId="8" fillId="0" borderId="27" xfId="0" applyNumberFormat="1" applyFont="1" applyBorder="1" applyAlignment="1" applyProtection="1">
      <alignment horizontal="right" vertical="center"/>
      <protection locked="0"/>
    </xf>
    <xf numFmtId="169" fontId="8" fillId="0" borderId="28" xfId="0" applyNumberFormat="1" applyFont="1" applyBorder="1" applyAlignment="1">
      <alignment horizontal="center" vertical="center"/>
    </xf>
    <xf numFmtId="169" fontId="8" fillId="0" borderId="29" xfId="0" applyNumberFormat="1" applyFont="1" applyBorder="1" applyAlignment="1" applyProtection="1">
      <alignment horizontal="left" vertical="center"/>
      <protection locked="0"/>
    </xf>
    <xf numFmtId="169" fontId="8" fillId="0" borderId="28" xfId="0" applyNumberFormat="1" applyFont="1" applyBorder="1" applyAlignment="1" applyProtection="1">
      <alignment horizontal="right" vertical="center"/>
      <protection locked="0"/>
    </xf>
    <xf numFmtId="169" fontId="8" fillId="0" borderId="15" xfId="0" applyNumberFormat="1" applyFont="1" applyBorder="1" applyAlignment="1" applyProtection="1">
      <alignment vertical="center"/>
      <protection locked="0"/>
    </xf>
    <xf numFmtId="169" fontId="8" fillId="0" borderId="23" xfId="0" applyNumberFormat="1" applyFont="1" applyBorder="1" applyAlignment="1" applyProtection="1">
      <alignment vertical="center"/>
      <protection locked="0"/>
    </xf>
    <xf numFmtId="169" fontId="8" fillId="0" borderId="24" xfId="0" applyNumberFormat="1" applyFont="1" applyBorder="1" applyAlignment="1" applyProtection="1">
      <alignment horizontal="right" vertical="center"/>
      <protection locked="0"/>
    </xf>
    <xf numFmtId="169" fontId="8" fillId="0" borderId="25" xfId="0" applyNumberFormat="1" applyFont="1" applyBorder="1" applyAlignment="1">
      <alignment horizontal="center" vertical="center"/>
    </xf>
    <xf numFmtId="169" fontId="8" fillId="0" borderId="26" xfId="0" applyNumberFormat="1" applyFont="1" applyBorder="1" applyAlignment="1" applyProtection="1">
      <alignment horizontal="left" vertical="center"/>
      <protection locked="0"/>
    </xf>
    <xf numFmtId="169" fontId="8" fillId="0" borderId="25" xfId="0" applyNumberFormat="1" applyFont="1" applyBorder="1" applyAlignment="1" applyProtection="1">
      <alignment horizontal="right" vertical="center"/>
      <protection locked="0"/>
    </xf>
    <xf numFmtId="169" fontId="8" fillId="0" borderId="22" xfId="0" applyNumberFormat="1" applyFont="1" applyBorder="1" applyAlignment="1" applyProtection="1">
      <alignment vertical="center"/>
      <protection locked="0"/>
    </xf>
    <xf numFmtId="167" fontId="9" fillId="2" borderId="32" xfId="0" applyNumberFormat="1" applyFont="1" applyFill="1" applyBorder="1" applyAlignment="1">
      <alignment horizontal="center" vertical="center"/>
    </xf>
    <xf numFmtId="167" fontId="9" fillId="2" borderId="17" xfId="0" applyNumberFormat="1" applyFont="1" applyFill="1" applyBorder="1" applyAlignment="1">
      <alignment horizontal="center" vertical="center"/>
    </xf>
    <xf numFmtId="167" fontId="9" fillId="2" borderId="18" xfId="0" applyNumberFormat="1" applyFont="1" applyFill="1" applyBorder="1" applyAlignment="1">
      <alignment horizontal="center" vertical="center"/>
    </xf>
    <xf numFmtId="10" fontId="8" fillId="0" borderId="9" xfId="2" applyNumberFormat="1" applyFont="1" applyFill="1" applyBorder="1" applyAlignment="1">
      <alignment horizontal="center" vertical="center"/>
    </xf>
    <xf numFmtId="10" fontId="8" fillId="0" borderId="10" xfId="2" applyNumberFormat="1" applyFont="1" applyFill="1" applyBorder="1" applyAlignment="1">
      <alignment horizontal="center" vertical="center"/>
    </xf>
    <xf numFmtId="10" fontId="8" fillId="0" borderId="11" xfId="2" applyNumberFormat="1" applyFont="1" applyFill="1" applyBorder="1" applyAlignment="1">
      <alignment horizontal="center" vertical="center"/>
    </xf>
    <xf numFmtId="171" fontId="8" fillId="0" borderId="15" xfId="0" applyNumberFormat="1" applyFont="1" applyFill="1" applyBorder="1" applyAlignment="1">
      <alignment horizontal="center" vertical="center"/>
    </xf>
    <xf numFmtId="171" fontId="8" fillId="0" borderId="23" xfId="0" applyNumberFormat="1" applyFont="1" applyFill="1" applyBorder="1" applyAlignment="1">
      <alignment horizontal="center" vertical="center"/>
    </xf>
    <xf numFmtId="171" fontId="8" fillId="0" borderId="22" xfId="0" applyNumberFormat="1" applyFont="1" applyFill="1" applyBorder="1" applyAlignment="1">
      <alignment horizontal="center" vertical="center"/>
    </xf>
    <xf numFmtId="170" fontId="8" fillId="0" borderId="10" xfId="0" applyNumberFormat="1" applyFont="1" applyFill="1" applyBorder="1" applyAlignment="1">
      <alignment horizontal="center" vertical="center"/>
    </xf>
    <xf numFmtId="170" fontId="8" fillId="0" borderId="11" xfId="0" applyNumberFormat="1" applyFont="1" applyFill="1" applyBorder="1" applyAlignment="1">
      <alignment horizontal="center" vertical="center"/>
    </xf>
    <xf numFmtId="170" fontId="8" fillId="0" borderId="9" xfId="0" applyNumberFormat="1" applyFont="1" applyFill="1" applyBorder="1" applyAlignment="1">
      <alignment horizontal="center" vertical="center"/>
    </xf>
    <xf numFmtId="169" fontId="8" fillId="0" borderId="15" xfId="0" applyNumberFormat="1" applyFont="1" applyBorder="1" applyAlignment="1" applyProtection="1">
      <alignment horizontal="center" vertical="center"/>
      <protection locked="0"/>
    </xf>
    <xf numFmtId="169" fontId="8" fillId="0" borderId="23" xfId="0" applyNumberFormat="1" applyFont="1" applyBorder="1" applyAlignment="1" applyProtection="1">
      <alignment horizontal="center" vertical="center"/>
      <protection locked="0"/>
    </xf>
    <xf numFmtId="173" fontId="10" fillId="0" borderId="15" xfId="0" applyNumberFormat="1" applyFont="1" applyFill="1" applyBorder="1" applyAlignment="1" applyProtection="1">
      <alignment horizontal="left" vertical="center"/>
      <protection locked="0"/>
    </xf>
    <xf numFmtId="170" fontId="8" fillId="0" borderId="10" xfId="0" applyNumberFormat="1" applyFont="1" applyFill="1" applyBorder="1" applyAlignment="1" applyProtection="1">
      <alignment horizontal="center" vertical="center"/>
      <protection locked="0"/>
    </xf>
    <xf numFmtId="170" fontId="8" fillId="0" borderId="11" xfId="0" applyNumberFormat="1" applyFont="1" applyFill="1" applyBorder="1" applyAlignment="1" applyProtection="1">
      <alignment horizontal="center" vertical="center"/>
      <protection locked="0"/>
    </xf>
    <xf numFmtId="170" fontId="8" fillId="0" borderId="9" xfId="0" applyNumberFormat="1" applyFont="1" applyFill="1" applyBorder="1" applyAlignment="1" applyProtection="1">
      <alignment horizontal="center" vertical="center"/>
      <protection locked="0"/>
    </xf>
    <xf numFmtId="167" fontId="9" fillId="0" borderId="17" xfId="0" applyNumberFormat="1" applyFont="1" applyFill="1" applyBorder="1" applyAlignment="1">
      <alignment horizontal="center" vertical="center"/>
    </xf>
    <xf numFmtId="167" fontId="9" fillId="0" borderId="18" xfId="0" applyNumberFormat="1" applyFont="1" applyFill="1" applyBorder="1" applyAlignment="1">
      <alignment horizontal="center" vertical="center"/>
    </xf>
    <xf numFmtId="0" fontId="13" fillId="3" borderId="0" xfId="255" applyFont="1" applyFill="1" applyBorder="1" applyAlignment="1">
      <alignment horizontal="center" vertical="center"/>
    </xf>
  </cellXfs>
  <cellStyles count="273">
    <cellStyle name="Gallery" xfId="270" xr:uid="{7A246588-38FD-E348-8976-4171F08E6CD2}"/>
    <cellStyle name="H2" xfId="268" xr:uid="{035B6236-92E0-A842-BD81-C0832C6C98A1}"/>
    <cellStyle name="Header" xfId="272" xr:uid="{57CFDBC6-A82D-E647-8246-CDC06561BDA2}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7" builtinId="9" hidden="1"/>
    <cellStyle name="Lien hypertexte visité" xfId="258" builtinId="9" hidden="1"/>
    <cellStyle name="Lien hypertexte visité" xfId="259" builtinId="9" hidden="1"/>
    <cellStyle name="Lien hypertexte visité" xfId="260" builtinId="9" hidden="1"/>
    <cellStyle name="Lien hypertexte visité" xfId="261" builtinId="9" hidden="1"/>
    <cellStyle name="Lien hypertexte visité" xfId="262" builtinId="9" hidden="1"/>
    <cellStyle name="Lien hypertexte visité" xfId="263" builtinId="9" hidden="1"/>
    <cellStyle name="Lien hypertexte visité" xfId="264" builtinId="9" hidden="1"/>
    <cellStyle name="Lien hypertexte visité" xfId="265" builtinId="9" hidden="1"/>
    <cellStyle name="Lien hypertexte visité" xfId="266" builtinId="9" hidden="1"/>
    <cellStyle name="Lien hypertexte visité" xfId="267" builtinId="9" hidden="1"/>
    <cellStyle name="Monétaire" xfId="1" builtinId="4"/>
    <cellStyle name="Normal" xfId="0" builtinId="0"/>
    <cellStyle name="Pourcentage" xfId="2" builtinId="5"/>
    <cellStyle name="Texte" xfId="269" xr:uid="{B90E8E0A-ABA5-274C-9875-9F713F9A4527}"/>
    <cellStyle name="texte-cell" xfId="271" xr:uid="{73137175-9894-F642-AD7B-1241F52E2937}"/>
  </cellStyles>
  <dxfs count="11">
    <dxf>
      <font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alignment horizontal="left" vertical="center" textRotation="0" wrapText="0" relativeIndent="1" justifyLastLine="0" shrinkToFit="0" readingOrder="0"/>
      <border diagonalUp="0" diagonalDown="0" outline="0">
        <left/>
        <right/>
        <top style="thin">
          <color rgb="FF0F6973"/>
        </top>
        <bottom style="thin">
          <color rgb="FF0F6973"/>
        </bottom>
      </border>
    </dxf>
    <dxf>
      <border>
        <top style="thin">
          <color rgb="FF0F6973"/>
        </top>
      </border>
    </dxf>
    <dxf>
      <border diagonalUp="0" diagonalDown="0">
        <left style="thin">
          <color rgb="FF0F6973"/>
        </left>
        <right style="thin">
          <color rgb="FF0F6973"/>
        </right>
        <top style="thin">
          <color rgb="FF0F6973"/>
        </top>
        <bottom style="thin">
          <color rgb="FF0F6973"/>
        </bottom>
      </border>
    </dxf>
    <dxf>
      <font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alignment horizontal="left" vertical="center" textRotation="0" wrapText="0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numFmt numFmtId="164" formatCode="&quot;$&quot;#,##0.00;\-&quot;$&quot;#,##0.00"/>
      <alignment horizontal="left" vertical="center" textRotation="0" relativeIndent="1" justifyLastLine="0" shrinkToFit="0" readingOrder="0"/>
      <border diagonalUp="0" diagonalDown="0" outline="0">
        <left/>
        <right/>
        <top style="thin">
          <color rgb="FF0F6973"/>
        </top>
        <bottom style="thin">
          <color rgb="FF0F6973"/>
        </bottom>
      </border>
    </dxf>
    <dxf>
      <font>
        <b/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fill>
        <patternFill patternType="solid">
          <fgColor indexed="64"/>
          <bgColor rgb="FFF2F5F2"/>
        </patternFill>
      </fill>
      <alignment horizontal="left" vertical="center" textRotation="0" relativeIndent="1" justifyLastLine="0" shrinkToFit="0" readingOrder="0"/>
      <border diagonalUp="0" diagonalDown="0" outline="0">
        <left/>
        <right/>
        <top style="thin">
          <color rgb="FF0F6973"/>
        </top>
        <bottom style="thin">
          <color rgb="FF0F6973"/>
        </bottom>
      </border>
    </dxf>
    <dxf>
      <border>
        <top style="thin">
          <color rgb="FF0F6973"/>
        </top>
      </border>
    </dxf>
    <dxf>
      <border diagonalUp="0" diagonalDown="0">
        <left style="thin">
          <color rgb="FF0F6973"/>
        </left>
        <right style="thin">
          <color rgb="FF0F6973"/>
        </right>
        <top style="thin">
          <color rgb="FF0F6973"/>
        </top>
        <bottom style="thin">
          <color rgb="FF0F6973"/>
        </bottom>
      </border>
    </dxf>
    <dxf>
      <font>
        <strike val="0"/>
        <outline val="0"/>
        <shadow val="0"/>
        <u val="none"/>
        <vertAlign val="baseline"/>
        <sz val="12"/>
        <color rgb="FF0F6973"/>
        <name val="Arial"/>
        <family val="2"/>
        <scheme val="none"/>
      </font>
      <alignment vertical="center" textRotation="0" justifyLastLine="0" shrinkToFit="0"/>
    </dxf>
    <dxf>
      <border>
        <bottom style="thin">
          <color rgb="FF0F6973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0F6973"/>
        </patternFill>
      </fill>
      <alignment horizontal="general" vertical="center" textRotation="0" wrapText="1" justifyLastLine="0" shrinkToFit="0"/>
    </dxf>
  </dxfs>
  <tableStyles count="0" defaultTableStyle="TableStyleMedium9" defaultPivotStyle="PivotStyleMedium4"/>
  <colors>
    <mruColors>
      <color rgb="FF0F6973"/>
      <color rgb="FF91C3BE"/>
      <color rgb="FFF2F5F2"/>
      <color rgb="FFEBF0EB"/>
      <color rgb="FFEBFFF4"/>
      <color rgb="FFE3FFEE"/>
      <color rgb="FFD8FFEC"/>
      <color rgb="FFDEFFE0"/>
      <color rgb="FFCBF9C8"/>
      <color rgb="FFD3E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600364</xdr:colOff>
      <xdr:row>32</xdr:row>
      <xdr:rowOff>69271</xdr:rowOff>
    </xdr:from>
    <xdr:to>
      <xdr:col>23</xdr:col>
      <xdr:colOff>970788</xdr:colOff>
      <xdr:row>35</xdr:row>
      <xdr:rowOff>78123</xdr:rowOff>
    </xdr:to>
    <xdr:pic>
      <xdr:nvPicPr>
        <xdr:cNvPr id="3" name="Graphique 7">
          <a:extLst>
            <a:ext uri="{FF2B5EF4-FFF2-40B4-BE49-F238E27FC236}">
              <a16:creationId xmlns:a16="http://schemas.microsoft.com/office/drawing/2014/main" id="{D2E0771D-FF50-7140-876A-AEA74C2B71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783455" y="9305635"/>
          <a:ext cx="3510788" cy="8747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mployees" displayName="Employees" ref="A1:B11" totalsRowShown="0" headerRowDxfId="10" dataDxfId="8" headerRowBorderDxfId="9" tableBorderDxfId="7" totalsRowBorderDxfId="6">
  <autoFilter ref="A1:B11" xr:uid="{00000000-0009-0000-0100-000002000000}"/>
  <tableColumns count="2">
    <tableColumn id="1" xr3:uid="{00000000-0010-0000-0000-000001000000}" name="Nom de l'employé" dataDxfId="5"/>
    <tableColumn id="2" xr3:uid="{00000000-0010-0000-0000-000002000000}" name="Taux horaire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ositions" displayName="Positions" ref="A1:A4" totalsRowShown="0" dataDxfId="3" tableBorderDxfId="2" totalsRowBorderDxfId="1" headerRowCellStyle="Header">
  <autoFilter ref="A1:A4" xr:uid="{00000000-0009-0000-0100-000003000000}"/>
  <tableColumns count="1">
    <tableColumn id="1" xr3:uid="{00000000-0010-0000-0100-000001000000}" name="Posi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endrix.com/fr/logiciel-gratuit-gestion-horaires-travail" TargetMode="External"/><Relationship Id="rId3" Type="http://schemas.openxmlformats.org/officeDocument/2006/relationships/hyperlink" Target="https://www.agendrix.com/fr/logiciel-gratuit-gestion-horaires-travail" TargetMode="External"/><Relationship Id="rId7" Type="http://schemas.openxmlformats.org/officeDocument/2006/relationships/hyperlink" Target="https://www.agendrix.com/fr/logiciel-gratuit-gestion-horaires-travail" TargetMode="External"/><Relationship Id="rId2" Type="http://schemas.openxmlformats.org/officeDocument/2006/relationships/hyperlink" Target="https://www.agendrix.com/fr/logiciel-gratuit-gestion-horaires-travail" TargetMode="External"/><Relationship Id="rId1" Type="http://schemas.openxmlformats.org/officeDocument/2006/relationships/hyperlink" Target="https://www.agendrix.com/fr/logiciel-gratuit-gestion-horaires-travail" TargetMode="External"/><Relationship Id="rId6" Type="http://schemas.openxmlformats.org/officeDocument/2006/relationships/hyperlink" Target="https://www.agendrix.com/fr/logiciel-gratuit-gestion-horaires-travail" TargetMode="External"/><Relationship Id="rId5" Type="http://schemas.openxmlformats.org/officeDocument/2006/relationships/hyperlink" Target="https://www.agendrix.com/fr/logiciel-gratuit-gestion-horaires-travai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agendrix.com/fr/logiciel-gratuit-gestion-horaires-travail" TargetMode="External"/><Relationship Id="rId9" Type="http://schemas.openxmlformats.org/officeDocument/2006/relationships/hyperlink" Target="https://www.agendrix.com/free-employee-scheduling-softw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12D274"/>
  </sheetPr>
  <dimension ref="A1:BC46"/>
  <sheetViews>
    <sheetView showGridLines="0" tabSelected="1" zoomScale="116" zoomScaleNormal="116" zoomScalePageLayoutView="107" workbookViewId="0">
      <selection activeCell="BB11" sqref="BB11"/>
    </sheetView>
  </sheetViews>
  <sheetFormatPr baseColWidth="10" defaultRowHeight="23" customHeight="1"/>
  <cols>
    <col min="1" max="1" width="2.33203125" style="1" customWidth="1"/>
    <col min="2" max="2" width="28.33203125" style="1" customWidth="1"/>
    <col min="3" max="3" width="9.5" style="1" customWidth="1"/>
    <col min="4" max="4" width="1.5" style="1" customWidth="1"/>
    <col min="5" max="6" width="9.5" style="1" customWidth="1"/>
    <col min="7" max="7" width="1.5" style="1" customWidth="1"/>
    <col min="8" max="9" width="9.5" style="1" customWidth="1"/>
    <col min="10" max="10" width="1.5" style="1" customWidth="1"/>
    <col min="11" max="12" width="9.5" style="1" customWidth="1"/>
    <col min="13" max="13" width="1.5" style="1" customWidth="1"/>
    <col min="14" max="15" width="9.5" style="1" customWidth="1"/>
    <col min="16" max="16" width="1.5" style="1" customWidth="1"/>
    <col min="17" max="18" width="9.5" style="1" customWidth="1"/>
    <col min="19" max="19" width="1.5" style="1" customWidth="1"/>
    <col min="20" max="21" width="9.5" style="1" customWidth="1"/>
    <col min="22" max="22" width="1.5" style="1" customWidth="1"/>
    <col min="23" max="23" width="9.5" style="1" customWidth="1"/>
    <col min="24" max="24" width="14.1640625" style="3" customWidth="1"/>
    <col min="25" max="25" width="10.83203125" style="1"/>
    <col min="26" max="26" width="14.1640625" style="1" customWidth="1"/>
    <col min="27" max="34" width="14.1640625" style="1" hidden="1" customWidth="1"/>
    <col min="35" max="35" width="14.1640625" style="4" hidden="1" customWidth="1"/>
    <col min="36" max="47" width="14.1640625" style="1" hidden="1" customWidth="1"/>
    <col min="48" max="48" width="11" style="1" hidden="1" customWidth="1"/>
    <col min="49" max="49" width="14.1640625" style="1" hidden="1" customWidth="1"/>
    <col min="50" max="51" width="0.1640625" style="1" hidden="1" customWidth="1"/>
    <col min="52" max="52" width="14" style="1" hidden="1" customWidth="1"/>
    <col min="53" max="53" width="14.1640625" style="1" customWidth="1"/>
    <col min="54" max="16384" width="10.83203125" style="1"/>
  </cols>
  <sheetData>
    <row r="1" spans="1:54" ht="23" customHeight="1">
      <c r="B1" s="2"/>
    </row>
    <row r="2" spans="1:54" ht="23" customHeight="1">
      <c r="B2" s="27" t="s">
        <v>5</v>
      </c>
      <c r="C2" s="88">
        <v>43617</v>
      </c>
      <c r="D2" s="88"/>
      <c r="E2" s="88"/>
      <c r="F2" s="88"/>
      <c r="G2" s="5"/>
      <c r="H2" s="5"/>
      <c r="U2" s="94" t="s">
        <v>11</v>
      </c>
      <c r="V2" s="94"/>
      <c r="W2" s="94"/>
      <c r="X2" s="94"/>
    </row>
    <row r="3" spans="1:54" ht="23" customHeight="1">
      <c r="F3" s="6"/>
      <c r="U3" s="94"/>
      <c r="V3" s="94"/>
      <c r="W3" s="94"/>
      <c r="X3" s="94"/>
      <c r="AI3" s="1"/>
    </row>
    <row r="4" spans="1:54" ht="23" customHeight="1">
      <c r="C4" s="7"/>
      <c r="D4" s="8"/>
      <c r="E4" s="9"/>
      <c r="F4" s="10"/>
      <c r="G4" s="10"/>
      <c r="I4" s="11"/>
      <c r="J4" s="10"/>
      <c r="K4" s="10"/>
      <c r="L4" s="11"/>
      <c r="M4" s="10"/>
      <c r="N4" s="10"/>
      <c r="O4" s="10"/>
      <c r="P4" s="10"/>
    </row>
    <row r="5" spans="1:54" ht="23" customHeight="1">
      <c r="B5" s="28"/>
      <c r="C5" s="92">
        <f>$C$2</f>
        <v>43617</v>
      </c>
      <c r="D5" s="92"/>
      <c r="E5" s="93"/>
      <c r="F5" s="75">
        <f>$C$2+1</f>
        <v>43618</v>
      </c>
      <c r="G5" s="75"/>
      <c r="H5" s="76"/>
      <c r="I5" s="75">
        <f>$C$2+2</f>
        <v>43619</v>
      </c>
      <c r="J5" s="75"/>
      <c r="K5" s="76"/>
      <c r="L5" s="75">
        <f>$C$2+3</f>
        <v>43620</v>
      </c>
      <c r="M5" s="75"/>
      <c r="N5" s="76"/>
      <c r="O5" s="75">
        <f>$C$2+4</f>
        <v>43621</v>
      </c>
      <c r="P5" s="75"/>
      <c r="Q5" s="76"/>
      <c r="R5" s="75">
        <f>$C$2+5</f>
        <v>43622</v>
      </c>
      <c r="S5" s="75"/>
      <c r="T5" s="76"/>
      <c r="U5" s="74">
        <f>$C$2+6</f>
        <v>43623</v>
      </c>
      <c r="V5" s="75"/>
      <c r="W5" s="76"/>
      <c r="X5" s="29" t="s">
        <v>2</v>
      </c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54" ht="23" customHeight="1">
      <c r="A6" s="6"/>
      <c r="B6" s="39" t="s">
        <v>6</v>
      </c>
      <c r="C6" s="63">
        <v>0.57291666666666663</v>
      </c>
      <c r="D6" s="64" t="str">
        <f>IF(ISBLANK(C6), "", "-")</f>
        <v>-</v>
      </c>
      <c r="E6" s="65">
        <v>0.86458333333333337</v>
      </c>
      <c r="F6" s="66"/>
      <c r="G6" s="64" t="str">
        <f>IF(ISBLANK(F6), "", "-")</f>
        <v/>
      </c>
      <c r="H6" s="65"/>
      <c r="I6" s="66">
        <v>0.41666666666666669</v>
      </c>
      <c r="J6" s="64" t="str">
        <f>IF(ISBLANK(I6), "", "-")</f>
        <v>-</v>
      </c>
      <c r="K6" s="65">
        <v>0.625</v>
      </c>
      <c r="L6" s="66"/>
      <c r="M6" s="64" t="str">
        <f>IF(ISBLANK(L6), "", "-")</f>
        <v/>
      </c>
      <c r="N6" s="65"/>
      <c r="O6" s="66"/>
      <c r="P6" s="64" t="str">
        <f>IF(ISBLANK(O6), "", "-")</f>
        <v/>
      </c>
      <c r="Q6" s="65"/>
      <c r="R6" s="66"/>
      <c r="S6" s="64" t="str">
        <f>IF(ISBLANK(R6), "", "-")</f>
        <v/>
      </c>
      <c r="T6" s="65"/>
      <c r="U6" s="66"/>
      <c r="V6" s="64" t="str">
        <f>IF(ISBLANK(U6), "", "-")</f>
        <v/>
      </c>
      <c r="W6" s="65"/>
      <c r="X6" s="45">
        <f t="shared" ref="X6:X11" si="0">AQ6</f>
        <v>0.5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J6" s="14">
        <f>IF(E6&lt;C6, E6+24, E6)-C6</f>
        <v>0.29166666666666674</v>
      </c>
      <c r="AK6" s="14">
        <f>IF(H6&lt;F6, H6+24, H6)-F6</f>
        <v>0</v>
      </c>
      <c r="AL6" s="14">
        <f>IF(K6&lt;I6, K6+24, K6)-I6</f>
        <v>0.20833333333333331</v>
      </c>
      <c r="AM6" s="14">
        <f>IF(N6&lt;L6, N6+24, N6)-L6</f>
        <v>0</v>
      </c>
      <c r="AN6" s="14">
        <f>IF(Q6&lt;O6, Q6+24, Q6)-O6</f>
        <v>0</v>
      </c>
      <c r="AO6" s="14">
        <f>IF(T6&lt;R6, T6+24, T6)-R6</f>
        <v>0</v>
      </c>
      <c r="AP6" s="14">
        <f>IF(W6&lt;U6, W6+24, W6)-U6</f>
        <v>0</v>
      </c>
      <c r="AQ6" s="14">
        <f>SUM(AJ6:AP6)</f>
        <v>0.5</v>
      </c>
    </row>
    <row r="7" spans="1:54" ht="23" customHeight="1">
      <c r="A7" s="6"/>
      <c r="B7" s="40" t="str">
        <f>CONCATENATE("$", AI7, " / hr")</f>
        <v>$15 / hr</v>
      </c>
      <c r="C7" s="86" t="s">
        <v>1</v>
      </c>
      <c r="D7" s="86"/>
      <c r="E7" s="87"/>
      <c r="F7" s="86"/>
      <c r="G7" s="86"/>
      <c r="H7" s="87"/>
      <c r="I7" s="86" t="s">
        <v>26</v>
      </c>
      <c r="J7" s="86"/>
      <c r="K7" s="87"/>
      <c r="L7" s="86"/>
      <c r="M7" s="86"/>
      <c r="N7" s="87"/>
      <c r="O7" s="86"/>
      <c r="P7" s="86"/>
      <c r="Q7" s="87"/>
      <c r="R7" s="86"/>
      <c r="S7" s="86"/>
      <c r="T7" s="87"/>
      <c r="U7" s="67"/>
      <c r="V7" s="67"/>
      <c r="W7" s="68"/>
      <c r="X7" s="46">
        <f t="shared" si="0"/>
        <v>180</v>
      </c>
      <c r="Y7" s="15"/>
      <c r="Z7" s="15"/>
      <c r="AA7" s="15"/>
      <c r="AB7" s="15"/>
      <c r="AC7" s="15"/>
      <c r="AD7" s="15"/>
      <c r="AE7" s="15"/>
      <c r="AF7" s="15"/>
      <c r="AG7" s="15"/>
      <c r="AH7" s="4">
        <f>VLOOKUP(Horaire!B6, Employees[], 2, FALSE)</f>
        <v>15</v>
      </c>
      <c r="AI7" s="4">
        <f>IF(ISNA(AH7), 0, AH7)</f>
        <v>15</v>
      </c>
      <c r="AJ7" s="4">
        <f>$AI7*AJ6*24</f>
        <v>105.00000000000003</v>
      </c>
      <c r="AK7" s="4">
        <f>$AI7*AK6*24</f>
        <v>0</v>
      </c>
      <c r="AL7" s="4">
        <f t="shared" ref="AL7:AP7" si="1">$AI7*AL6*24</f>
        <v>74.999999999999986</v>
      </c>
      <c r="AM7" s="4">
        <f t="shared" si="1"/>
        <v>0</v>
      </c>
      <c r="AN7" s="4">
        <f t="shared" si="1"/>
        <v>0</v>
      </c>
      <c r="AO7" s="4">
        <f t="shared" si="1"/>
        <v>0</v>
      </c>
      <c r="AP7" s="4">
        <f t="shared" si="1"/>
        <v>0</v>
      </c>
      <c r="AQ7" s="4">
        <f>AQ6*24*$AI7</f>
        <v>180</v>
      </c>
    </row>
    <row r="8" spans="1:54" ht="23" customHeight="1">
      <c r="A8" s="6"/>
      <c r="B8" s="39" t="s">
        <v>13</v>
      </c>
      <c r="C8" s="69"/>
      <c r="D8" s="70" t="str">
        <f>IF(ISBLANK(C8), "", "-")</f>
        <v/>
      </c>
      <c r="E8" s="71"/>
      <c r="F8" s="72">
        <v>0.33333333333333331</v>
      </c>
      <c r="G8" s="70" t="str">
        <f>IF(ISBLANK(F8), "", "-")</f>
        <v>-</v>
      </c>
      <c r="H8" s="71">
        <v>0.66666666666666663</v>
      </c>
      <c r="I8" s="72"/>
      <c r="J8" s="70" t="str">
        <f>IF(ISBLANK(I8), "", "-")</f>
        <v/>
      </c>
      <c r="K8" s="71"/>
      <c r="L8" s="72"/>
      <c r="M8" s="70" t="str">
        <f>IF(ISBLANK(L8), "", "-")</f>
        <v/>
      </c>
      <c r="N8" s="71"/>
      <c r="O8" s="72"/>
      <c r="P8" s="70" t="str">
        <f>IF(ISBLANK(O8), "", "-")</f>
        <v/>
      </c>
      <c r="Q8" s="71"/>
      <c r="R8" s="72"/>
      <c r="S8" s="70" t="str">
        <f>IF(ISBLANK(R8), "", "-")</f>
        <v/>
      </c>
      <c r="T8" s="71"/>
      <c r="U8" s="72"/>
      <c r="V8" s="70" t="str">
        <f>IF(ISBLANK(U8), "", "-")</f>
        <v/>
      </c>
      <c r="W8" s="71"/>
      <c r="X8" s="45">
        <f t="shared" si="0"/>
        <v>0.33333333333333331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J8" s="14">
        <f>IF(E8&lt;C8, E8+24, E8)-C8</f>
        <v>0</v>
      </c>
      <c r="AK8" s="14">
        <f>IF(H8&lt;F8, H8+24, H8)-F8</f>
        <v>0.33333333333333331</v>
      </c>
      <c r="AL8" s="14">
        <f>IF(K8&lt;I8, K8+24, K8)-I8</f>
        <v>0</v>
      </c>
      <c r="AM8" s="14">
        <f>IF(N8&lt;L8, N8+24, N8)-L8</f>
        <v>0</v>
      </c>
      <c r="AN8" s="14">
        <f>IF(Q8&lt;O8, Q8+24, Q8)-O8</f>
        <v>0</v>
      </c>
      <c r="AO8" s="14">
        <f>IF(T8&lt;R8, T8+24, T8)-R8</f>
        <v>0</v>
      </c>
      <c r="AP8" s="14">
        <f>IF(W8&lt;U8, W8+24, W8)-U8</f>
        <v>0</v>
      </c>
      <c r="AQ8" s="14">
        <f>SUM(AJ8:AP8)</f>
        <v>0.33333333333333331</v>
      </c>
    </row>
    <row r="9" spans="1:54" ht="23" customHeight="1">
      <c r="A9" s="6"/>
      <c r="B9" s="40" t="str">
        <f>CONCATENATE("$", AI9, " / hr")</f>
        <v>$15 / hr</v>
      </c>
      <c r="C9" s="86"/>
      <c r="D9" s="86"/>
      <c r="E9" s="87"/>
      <c r="F9" s="86" t="s">
        <v>12</v>
      </c>
      <c r="G9" s="86"/>
      <c r="H9" s="87"/>
      <c r="I9" s="86"/>
      <c r="J9" s="86"/>
      <c r="K9" s="87"/>
      <c r="L9" s="86"/>
      <c r="M9" s="86"/>
      <c r="N9" s="87"/>
      <c r="O9" s="86"/>
      <c r="P9" s="86"/>
      <c r="Q9" s="87"/>
      <c r="R9" s="86"/>
      <c r="S9" s="86"/>
      <c r="T9" s="87"/>
      <c r="U9" s="67"/>
      <c r="V9" s="67"/>
      <c r="W9" s="68"/>
      <c r="X9" s="46">
        <f t="shared" si="0"/>
        <v>120</v>
      </c>
      <c r="Y9" s="15"/>
      <c r="Z9" s="15"/>
      <c r="AA9" s="15"/>
      <c r="AB9" s="15"/>
      <c r="AC9" s="15"/>
      <c r="AD9" s="15"/>
      <c r="AE9" s="15"/>
      <c r="AF9" s="15"/>
      <c r="AG9" s="15"/>
      <c r="AH9" s="4">
        <f>VLOOKUP(Horaire!B8, Employees[], 2, FALSE)</f>
        <v>15</v>
      </c>
      <c r="AI9" s="4">
        <f>IF(ISNA(AH9), 0, AH9)</f>
        <v>15</v>
      </c>
      <c r="AJ9" s="4">
        <f>$AI9*AJ8*24</f>
        <v>0</v>
      </c>
      <c r="AK9" s="4">
        <f>$AI9*AK8*24</f>
        <v>120</v>
      </c>
      <c r="AL9" s="4">
        <f t="shared" ref="AL9:AP9" si="2">$AI9*AL8*24</f>
        <v>0</v>
      </c>
      <c r="AM9" s="4">
        <f t="shared" si="2"/>
        <v>0</v>
      </c>
      <c r="AN9" s="4">
        <f t="shared" si="2"/>
        <v>0</v>
      </c>
      <c r="AO9" s="4">
        <f t="shared" si="2"/>
        <v>0</v>
      </c>
      <c r="AP9" s="4">
        <f t="shared" si="2"/>
        <v>0</v>
      </c>
      <c r="AQ9" s="4">
        <f>AQ8*24*$AI9</f>
        <v>120</v>
      </c>
    </row>
    <row r="10" spans="1:54" ht="23" customHeight="1">
      <c r="A10" s="6"/>
      <c r="B10" s="39" t="s">
        <v>14</v>
      </c>
      <c r="C10" s="69"/>
      <c r="D10" s="70" t="str">
        <f>IF(ISBLANK(C10), "", "-")</f>
        <v/>
      </c>
      <c r="E10" s="71"/>
      <c r="F10" s="72"/>
      <c r="G10" s="70" t="str">
        <f>IF(ISBLANK(F10), "", "-")</f>
        <v/>
      </c>
      <c r="H10" s="71"/>
      <c r="I10" s="72"/>
      <c r="J10" s="70" t="str">
        <f>IF(ISBLANK(I10), "", "-")</f>
        <v/>
      </c>
      <c r="K10" s="71"/>
      <c r="L10" s="72"/>
      <c r="M10" s="70" t="str">
        <f>IF(ISBLANK(L10), "", "-")</f>
        <v/>
      </c>
      <c r="N10" s="71"/>
      <c r="O10" s="72"/>
      <c r="P10" s="70" t="str">
        <f>IF(ISBLANK(O10), "", "-")</f>
        <v/>
      </c>
      <c r="Q10" s="71"/>
      <c r="R10" s="72"/>
      <c r="S10" s="70" t="str">
        <f>IF(ISBLANK(R10), "", "-")</f>
        <v/>
      </c>
      <c r="T10" s="71"/>
      <c r="U10" s="72"/>
      <c r="V10" s="70" t="str">
        <f>IF(ISBLANK(U10), "", "-")</f>
        <v/>
      </c>
      <c r="W10" s="71"/>
      <c r="X10" s="45">
        <f t="shared" si="0"/>
        <v>0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J10" s="14">
        <f>IF(E10&lt;C10, E10+24, E10)-C10</f>
        <v>0</v>
      </c>
      <c r="AK10" s="14">
        <f>IF(H10&lt;F10, H10+24, H10)-F10</f>
        <v>0</v>
      </c>
      <c r="AL10" s="14">
        <f>IF(K10&lt;I10, K10+24, K10)-I10</f>
        <v>0</v>
      </c>
      <c r="AM10" s="14">
        <f>IF(N10&lt;L10, N10+24, N10)-L10</f>
        <v>0</v>
      </c>
      <c r="AN10" s="14">
        <f>IF(Q10&lt;O10, Q10+24, Q10)-O10</f>
        <v>0</v>
      </c>
      <c r="AO10" s="14">
        <f>IF(T10&lt;R10, T10+24, T10)-R10</f>
        <v>0</v>
      </c>
      <c r="AP10" s="14">
        <f>IF(W10&lt;U10, W10+24, W10)-U10</f>
        <v>0</v>
      </c>
      <c r="AQ10" s="14">
        <f>SUM(AJ10:AP10)</f>
        <v>0</v>
      </c>
    </row>
    <row r="11" spans="1:54" ht="23" customHeight="1">
      <c r="A11" s="6"/>
      <c r="B11" s="40" t="str">
        <f>CONCATENATE("$", AI11, " / hr")</f>
        <v>$15 / hr</v>
      </c>
      <c r="C11" s="86"/>
      <c r="D11" s="86"/>
      <c r="E11" s="87"/>
      <c r="F11" s="86"/>
      <c r="G11" s="86"/>
      <c r="H11" s="87"/>
      <c r="I11" s="86"/>
      <c r="J11" s="86"/>
      <c r="K11" s="87"/>
      <c r="L11" s="86"/>
      <c r="M11" s="86"/>
      <c r="N11" s="87"/>
      <c r="O11" s="86"/>
      <c r="P11" s="86"/>
      <c r="Q11" s="87"/>
      <c r="R11" s="86"/>
      <c r="S11" s="86"/>
      <c r="T11" s="87"/>
      <c r="U11" s="67"/>
      <c r="V11" s="67"/>
      <c r="W11" s="68"/>
      <c r="X11" s="46">
        <f t="shared" si="0"/>
        <v>0</v>
      </c>
      <c r="Y11" s="15"/>
      <c r="Z11" s="15"/>
      <c r="AA11" s="15"/>
      <c r="AB11" s="15"/>
      <c r="AC11" s="15"/>
      <c r="AD11" s="15"/>
      <c r="AE11" s="15"/>
      <c r="AF11" s="15"/>
      <c r="AG11" s="15"/>
      <c r="AH11" s="4">
        <f>VLOOKUP(Horaire!B10, Employees[], 2, FALSE)</f>
        <v>15</v>
      </c>
      <c r="AI11" s="4">
        <f>IF(ISNA(AH11), 0, AH11)</f>
        <v>15</v>
      </c>
      <c r="AJ11" s="4">
        <f>$AI11*AJ10*24</f>
        <v>0</v>
      </c>
      <c r="AK11" s="4">
        <f>$AI11*AK10*24</f>
        <v>0</v>
      </c>
      <c r="AL11" s="4">
        <f t="shared" ref="AL11:AP11" si="3">$AI11*AL10*24</f>
        <v>0</v>
      </c>
      <c r="AM11" s="4">
        <f t="shared" si="3"/>
        <v>0</v>
      </c>
      <c r="AN11" s="4">
        <f t="shared" si="3"/>
        <v>0</v>
      </c>
      <c r="AO11" s="4">
        <f t="shared" si="3"/>
        <v>0</v>
      </c>
      <c r="AP11" s="4">
        <f t="shared" si="3"/>
        <v>0</v>
      </c>
      <c r="AQ11" s="4">
        <f>AQ10*24*$AI11</f>
        <v>0</v>
      </c>
    </row>
    <row r="12" spans="1:54" ht="23" customHeight="1">
      <c r="A12" s="6"/>
      <c r="B12" s="39" t="s">
        <v>15</v>
      </c>
      <c r="C12" s="69"/>
      <c r="D12" s="70" t="str">
        <f>IF(ISBLANK(C12), "", "-")</f>
        <v/>
      </c>
      <c r="E12" s="71"/>
      <c r="F12" s="72"/>
      <c r="G12" s="70" t="str">
        <f>IF(ISBLANK(F12), "", "-")</f>
        <v/>
      </c>
      <c r="H12" s="71"/>
      <c r="I12" s="72"/>
      <c r="J12" s="70" t="str">
        <f>IF(ISBLANK(I12), "", "-")</f>
        <v/>
      </c>
      <c r="K12" s="71"/>
      <c r="L12" s="72"/>
      <c r="M12" s="70" t="str">
        <f>IF(ISBLANK(L12), "", "-")</f>
        <v/>
      </c>
      <c r="N12" s="71"/>
      <c r="O12" s="72"/>
      <c r="P12" s="70" t="str">
        <f>IF(ISBLANK(O12), "", "-")</f>
        <v/>
      </c>
      <c r="Q12" s="71"/>
      <c r="R12" s="72"/>
      <c r="S12" s="70" t="str">
        <f>IF(ISBLANK(R12), "", "-")</f>
        <v/>
      </c>
      <c r="T12" s="71"/>
      <c r="U12" s="72"/>
      <c r="V12" s="70" t="str">
        <f>IF(ISBLANK(U12), "", "-")</f>
        <v/>
      </c>
      <c r="W12" s="71"/>
      <c r="X12" s="45">
        <f t="shared" ref="X12:X15" si="4">AQ12</f>
        <v>0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4">
        <f>IF(E12&lt;C12, E12+24, E12)-C12</f>
        <v>0</v>
      </c>
      <c r="AK12" s="14">
        <f>IF(H12&lt;F12, H12+24, H12)-F12</f>
        <v>0</v>
      </c>
      <c r="AL12" s="14">
        <f>IF(K12&lt;I12, K12+24, K12)-I12</f>
        <v>0</v>
      </c>
      <c r="AM12" s="14">
        <f>IF(N12&lt;L12, N12+24, N12)-L12</f>
        <v>0</v>
      </c>
      <c r="AN12" s="14">
        <f>IF(Q12&lt;O12, Q12+24, Q12)-O12</f>
        <v>0</v>
      </c>
      <c r="AO12" s="14">
        <f>IF(T12&lt;R12, T12+24, T12)-R12</f>
        <v>0</v>
      </c>
      <c r="AP12" s="14">
        <f>IF(W12&lt;U12, W12+24, W12)-U12</f>
        <v>0</v>
      </c>
      <c r="AQ12" s="14">
        <f>SUM(AJ12:AP12)</f>
        <v>0</v>
      </c>
    </row>
    <row r="13" spans="1:54" ht="23" customHeight="1">
      <c r="A13" s="6"/>
      <c r="B13" s="40" t="str">
        <f>CONCATENATE("$", AI13, " / hr")</f>
        <v>$15 / hr</v>
      </c>
      <c r="C13" s="73"/>
      <c r="D13" s="67"/>
      <c r="E13" s="68"/>
      <c r="F13" s="67"/>
      <c r="G13" s="67"/>
      <c r="H13" s="68"/>
      <c r="I13" s="67"/>
      <c r="J13" s="67"/>
      <c r="K13" s="68"/>
      <c r="L13" s="67"/>
      <c r="M13" s="67"/>
      <c r="N13" s="68"/>
      <c r="O13" s="67"/>
      <c r="P13" s="67"/>
      <c r="Q13" s="68"/>
      <c r="R13" s="73"/>
      <c r="S13" s="67"/>
      <c r="T13" s="68"/>
      <c r="U13" s="73"/>
      <c r="V13" s="67"/>
      <c r="W13" s="68"/>
      <c r="X13" s="46">
        <f t="shared" si="4"/>
        <v>0</v>
      </c>
      <c r="Y13" s="15"/>
      <c r="Z13" s="15"/>
      <c r="AA13" s="15"/>
      <c r="AB13" s="15"/>
      <c r="AC13" s="15"/>
      <c r="AD13" s="15"/>
      <c r="AE13" s="15"/>
      <c r="AF13" s="15"/>
      <c r="AG13" s="15"/>
      <c r="AH13" s="4">
        <f>VLOOKUP(Horaire!B12, Employees[], 2, FALSE)</f>
        <v>15</v>
      </c>
      <c r="AI13" s="4">
        <f>IF(ISNA(AH13), 0, AH13)</f>
        <v>15</v>
      </c>
      <c r="AJ13" s="4">
        <f>$AI13*AJ12*24</f>
        <v>0</v>
      </c>
      <c r="AK13" s="4">
        <f>$AI13*AK12*24</f>
        <v>0</v>
      </c>
      <c r="AL13" s="4">
        <f t="shared" ref="AL13:AP13" si="5">$AI13*AL12*24</f>
        <v>0</v>
      </c>
      <c r="AM13" s="4">
        <f t="shared" si="5"/>
        <v>0</v>
      </c>
      <c r="AN13" s="4">
        <f t="shared" si="5"/>
        <v>0</v>
      </c>
      <c r="AO13" s="4">
        <f t="shared" si="5"/>
        <v>0</v>
      </c>
      <c r="AP13" s="4">
        <f t="shared" si="5"/>
        <v>0</v>
      </c>
      <c r="AQ13" s="4">
        <f>AQ12*24*$AI13</f>
        <v>0</v>
      </c>
    </row>
    <row r="14" spans="1:54" ht="23" customHeight="1">
      <c r="A14" s="6"/>
      <c r="B14" s="41" t="s">
        <v>16</v>
      </c>
      <c r="C14" s="63"/>
      <c r="D14" s="64" t="str">
        <f>IF(ISBLANK(C14), "", "-")</f>
        <v/>
      </c>
      <c r="E14" s="65"/>
      <c r="F14" s="66"/>
      <c r="G14" s="64" t="str">
        <f>IF(ISBLANK(F14), "", "-")</f>
        <v/>
      </c>
      <c r="H14" s="65"/>
      <c r="I14" s="66"/>
      <c r="J14" s="64" t="str">
        <f>IF(ISBLANK(I14), "", "-")</f>
        <v/>
      </c>
      <c r="K14" s="65"/>
      <c r="L14" s="66">
        <v>0.70833333333333337</v>
      </c>
      <c r="M14" s="64" t="str">
        <f>IF(ISBLANK(L14), "", "-")</f>
        <v>-</v>
      </c>
      <c r="N14" s="65">
        <v>0.91666666666666663</v>
      </c>
      <c r="O14" s="66"/>
      <c r="P14" s="64" t="str">
        <f>IF(ISBLANK(O14), "", "-")</f>
        <v/>
      </c>
      <c r="Q14" s="65"/>
      <c r="R14" s="66"/>
      <c r="S14" s="64" t="str">
        <f>IF(ISBLANK(R14), "", "-")</f>
        <v/>
      </c>
      <c r="T14" s="65"/>
      <c r="U14" s="66"/>
      <c r="V14" s="64" t="str">
        <f>IF(ISBLANK(U14), "", "-")</f>
        <v/>
      </c>
      <c r="W14" s="65"/>
      <c r="X14" s="47">
        <f t="shared" si="4"/>
        <v>0.20833333333333326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4">
        <f>IF(E14&lt;C14, E14+24, E14)-C14</f>
        <v>0</v>
      </c>
      <c r="AK14" s="14">
        <f>IF(H14&lt;F14, H14+24, H14)-F14</f>
        <v>0</v>
      </c>
      <c r="AL14" s="14">
        <f>IF(K14&lt;I14, K14+24, K14)-I14</f>
        <v>0</v>
      </c>
      <c r="AM14" s="14">
        <f>IF(N14&lt;L14, N14+24, N14)-L14</f>
        <v>0.20833333333333326</v>
      </c>
      <c r="AN14" s="14">
        <f>IF(Q14&lt;O14, Q14+24, Q14)-O14</f>
        <v>0</v>
      </c>
      <c r="AO14" s="14">
        <f>IF(T14&lt;R14, T14+24, T14)-R14</f>
        <v>0</v>
      </c>
      <c r="AP14" s="14">
        <f>IF(W14&lt;U14, W14+24, W14)-U14</f>
        <v>0</v>
      </c>
      <c r="AQ14" s="14">
        <f>SUM(AJ14:AP14)</f>
        <v>0.20833333333333326</v>
      </c>
    </row>
    <row r="15" spans="1:54" ht="23" customHeight="1">
      <c r="A15" s="6"/>
      <c r="B15" s="40" t="str">
        <f>CONCATENATE("$", AI15, " / hr")</f>
        <v>$15 / hr</v>
      </c>
      <c r="C15" s="86"/>
      <c r="D15" s="86"/>
      <c r="E15" s="87"/>
      <c r="F15" s="86"/>
      <c r="G15" s="86"/>
      <c r="H15" s="87"/>
      <c r="I15" s="86"/>
      <c r="J15" s="86"/>
      <c r="K15" s="87"/>
      <c r="L15" s="86" t="s">
        <v>1</v>
      </c>
      <c r="M15" s="86"/>
      <c r="N15" s="87"/>
      <c r="O15" s="86"/>
      <c r="P15" s="86"/>
      <c r="Q15" s="87"/>
      <c r="R15" s="86"/>
      <c r="S15" s="86"/>
      <c r="T15" s="87"/>
      <c r="U15" s="67"/>
      <c r="V15" s="67"/>
      <c r="W15" s="68"/>
      <c r="X15" s="46">
        <f t="shared" si="4"/>
        <v>74.999999999999972</v>
      </c>
      <c r="Y15" s="15"/>
      <c r="Z15" s="15"/>
      <c r="AA15" s="15"/>
      <c r="AB15" s="15"/>
      <c r="AC15" s="15"/>
      <c r="AD15" s="15"/>
      <c r="AE15" s="15"/>
      <c r="AF15" s="15"/>
      <c r="AG15" s="15"/>
      <c r="AH15" s="4">
        <f>VLOOKUP(Horaire!B14, Employees[], 2, FALSE)</f>
        <v>15</v>
      </c>
      <c r="AI15" s="4">
        <f>IF(ISNA(AH15), 0, AH15)</f>
        <v>15</v>
      </c>
      <c r="AJ15" s="4">
        <f>$AI15*AJ14*24</f>
        <v>0</v>
      </c>
      <c r="AK15" s="4">
        <f>$AI15*AK14*24</f>
        <v>0</v>
      </c>
      <c r="AL15" s="4">
        <f t="shared" ref="AL15:AP15" si="6">$AI15*AL14*24</f>
        <v>0</v>
      </c>
      <c r="AM15" s="4">
        <f t="shared" si="6"/>
        <v>74.999999999999972</v>
      </c>
      <c r="AN15" s="4">
        <f t="shared" si="6"/>
        <v>0</v>
      </c>
      <c r="AO15" s="4">
        <f t="shared" si="6"/>
        <v>0</v>
      </c>
      <c r="AP15" s="4">
        <f t="shared" si="6"/>
        <v>0</v>
      </c>
      <c r="AQ15" s="4">
        <f>AQ14*24*$AI15</f>
        <v>74.999999999999972</v>
      </c>
    </row>
    <row r="16" spans="1:54" ht="23" customHeight="1"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AJ16" s="14"/>
      <c r="AK16" s="14"/>
      <c r="AL16" s="14"/>
      <c r="AM16" s="14"/>
      <c r="AN16" s="14"/>
      <c r="AO16" s="14"/>
      <c r="AP16" s="14"/>
      <c r="AQ16" s="4">
        <f>SUMPRODUCT(AQ6:AQ15,MOD((ROW(AQ6:AQ15)),2))</f>
        <v>375</v>
      </c>
      <c r="BB16" s="30"/>
    </row>
    <row r="17" spans="1:55" ht="23" customHeight="1">
      <c r="B17" s="42" t="s">
        <v>22</v>
      </c>
      <c r="C17" s="80">
        <f>AJ17</f>
        <v>0.29166666666666674</v>
      </c>
      <c r="D17" s="80"/>
      <c r="E17" s="81"/>
      <c r="F17" s="82">
        <f>AK17</f>
        <v>0.33333333333333331</v>
      </c>
      <c r="G17" s="80"/>
      <c r="H17" s="81"/>
      <c r="I17" s="82">
        <f>AL17</f>
        <v>0.20833333333333331</v>
      </c>
      <c r="J17" s="80"/>
      <c r="K17" s="81"/>
      <c r="L17" s="82">
        <f>AM17</f>
        <v>0.20833333333333326</v>
      </c>
      <c r="M17" s="80"/>
      <c r="N17" s="81"/>
      <c r="O17" s="80">
        <f>AN17</f>
        <v>0</v>
      </c>
      <c r="P17" s="80"/>
      <c r="Q17" s="81"/>
      <c r="R17" s="82">
        <f>AO17</f>
        <v>0</v>
      </c>
      <c r="S17" s="80"/>
      <c r="T17" s="81"/>
      <c r="U17" s="82">
        <f>AP17</f>
        <v>0</v>
      </c>
      <c r="V17" s="80"/>
      <c r="W17" s="81"/>
      <c r="X17" s="33">
        <f>AQ17</f>
        <v>1.0416666666666665</v>
      </c>
      <c r="AJ17" s="16">
        <f t="shared" ref="AJ17:AQ17" si="7">SUMPRODUCT(AJ1:AJ15,--(MOD((ROW(AJ1:AJ15)),2)=0))</f>
        <v>0.29166666666666674</v>
      </c>
      <c r="AK17" s="16">
        <f t="shared" si="7"/>
        <v>0.33333333333333331</v>
      </c>
      <c r="AL17" s="16">
        <f t="shared" si="7"/>
        <v>0.20833333333333331</v>
      </c>
      <c r="AM17" s="16">
        <f t="shared" si="7"/>
        <v>0.20833333333333326</v>
      </c>
      <c r="AN17" s="16">
        <f t="shared" si="7"/>
        <v>0</v>
      </c>
      <c r="AO17" s="16">
        <f t="shared" si="7"/>
        <v>0</v>
      </c>
      <c r="AP17" s="16">
        <f t="shared" si="7"/>
        <v>0</v>
      </c>
      <c r="AQ17" s="16">
        <f t="shared" si="7"/>
        <v>1.0416666666666665</v>
      </c>
      <c r="BB17" s="6"/>
    </row>
    <row r="18" spans="1:55" ht="23" customHeight="1">
      <c r="B18" s="43" t="s">
        <v>23</v>
      </c>
      <c r="C18" s="83">
        <f>AJ18</f>
        <v>105.00000000000003</v>
      </c>
      <c r="D18" s="83"/>
      <c r="E18" s="84"/>
      <c r="F18" s="85">
        <f>AK18</f>
        <v>120</v>
      </c>
      <c r="G18" s="83"/>
      <c r="H18" s="84"/>
      <c r="I18" s="85">
        <f>AL18</f>
        <v>74.999999999999986</v>
      </c>
      <c r="J18" s="83"/>
      <c r="K18" s="84"/>
      <c r="L18" s="85">
        <f>AM18</f>
        <v>74.999999999999972</v>
      </c>
      <c r="M18" s="83"/>
      <c r="N18" s="84"/>
      <c r="O18" s="83">
        <f>AN18</f>
        <v>0</v>
      </c>
      <c r="P18" s="83"/>
      <c r="Q18" s="84"/>
      <c r="R18" s="85">
        <f>AO18</f>
        <v>0</v>
      </c>
      <c r="S18" s="83"/>
      <c r="T18" s="84"/>
      <c r="U18" s="85">
        <f>AP18</f>
        <v>0</v>
      </c>
      <c r="V18" s="83"/>
      <c r="W18" s="84"/>
      <c r="X18" s="32">
        <f>AQ18</f>
        <v>375</v>
      </c>
      <c r="AJ18" s="4">
        <f t="shared" ref="AJ18:AP18" si="8">SUMPRODUCT(AJ1:AJ15,MOD((ROW(AJ1:AJ15)),2))</f>
        <v>105.00000000000003</v>
      </c>
      <c r="AK18" s="4">
        <f t="shared" si="8"/>
        <v>120</v>
      </c>
      <c r="AL18" s="4">
        <f t="shared" si="8"/>
        <v>74.999999999999986</v>
      </c>
      <c r="AM18" s="4">
        <f t="shared" si="8"/>
        <v>74.999999999999972</v>
      </c>
      <c r="AN18" s="4">
        <f t="shared" si="8"/>
        <v>0</v>
      </c>
      <c r="AO18" s="4">
        <f t="shared" si="8"/>
        <v>0</v>
      </c>
      <c r="AP18" s="4">
        <f t="shared" si="8"/>
        <v>0</v>
      </c>
      <c r="AQ18" s="4">
        <f>SUM(AJ18:AP18)</f>
        <v>375</v>
      </c>
    </row>
    <row r="19" spans="1:55" ht="23" customHeight="1">
      <c r="B19" s="43" t="s">
        <v>24</v>
      </c>
      <c r="C19" s="89">
        <v>0</v>
      </c>
      <c r="D19" s="89"/>
      <c r="E19" s="90"/>
      <c r="F19" s="91">
        <v>0</v>
      </c>
      <c r="G19" s="89"/>
      <c r="H19" s="90"/>
      <c r="I19" s="91">
        <v>0</v>
      </c>
      <c r="J19" s="89"/>
      <c r="K19" s="90"/>
      <c r="L19" s="91">
        <v>0</v>
      </c>
      <c r="M19" s="89"/>
      <c r="N19" s="90"/>
      <c r="O19" s="89">
        <v>0</v>
      </c>
      <c r="P19" s="89"/>
      <c r="Q19" s="90"/>
      <c r="R19" s="91">
        <v>0</v>
      </c>
      <c r="S19" s="89"/>
      <c r="T19" s="90"/>
      <c r="U19" s="91">
        <v>0</v>
      </c>
      <c r="V19" s="89"/>
      <c r="W19" s="90"/>
      <c r="X19" s="32">
        <v>0</v>
      </c>
    </row>
    <row r="20" spans="1:55" ht="23" customHeight="1">
      <c r="A20" s="6"/>
      <c r="B20" s="44" t="s">
        <v>25</v>
      </c>
      <c r="C20" s="77">
        <f>IF(C19&lt;&gt;0,C18/C19,0)</f>
        <v>0</v>
      </c>
      <c r="D20" s="78"/>
      <c r="E20" s="79"/>
      <c r="F20" s="77">
        <f t="shared" ref="F20" si="9">IF(F19&lt;&gt;0,F18/F19,0)</f>
        <v>0</v>
      </c>
      <c r="G20" s="78"/>
      <c r="H20" s="79"/>
      <c r="I20" s="77">
        <f t="shared" ref="I20" si="10">IF(I19&lt;&gt;0,I18/I19,0)</f>
        <v>0</v>
      </c>
      <c r="J20" s="78"/>
      <c r="K20" s="79"/>
      <c r="L20" s="77">
        <f t="shared" ref="L20" si="11">IF(L19&lt;&gt;0,L18/L19,0)</f>
        <v>0</v>
      </c>
      <c r="M20" s="78"/>
      <c r="N20" s="79"/>
      <c r="O20" s="78">
        <f t="shared" ref="O20" si="12">IF(O19&lt;&gt;0,O18/O19,0)</f>
        <v>0</v>
      </c>
      <c r="P20" s="78"/>
      <c r="Q20" s="79"/>
      <c r="R20" s="77">
        <f t="shared" ref="R20" si="13">IF(R19&lt;&gt;0,R18/R19,0)</f>
        <v>0</v>
      </c>
      <c r="S20" s="78"/>
      <c r="T20" s="78"/>
      <c r="U20" s="77">
        <f t="shared" ref="U20" si="14">IF(U19&lt;&gt;0,U18/U19,0)</f>
        <v>0</v>
      </c>
      <c r="V20" s="78"/>
      <c r="W20" s="79"/>
      <c r="X20" s="37">
        <f>IF(X19&lt;&gt;0,X18/X19,0)</f>
        <v>0</v>
      </c>
      <c r="BB20" s="6"/>
      <c r="BC20" s="6"/>
    </row>
    <row r="21" spans="1:55" ht="23" customHeight="1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34"/>
      <c r="R21" s="34"/>
      <c r="S21" s="18"/>
      <c r="T21" s="18"/>
      <c r="U21" s="18"/>
      <c r="V21" s="18"/>
      <c r="W21" s="18"/>
      <c r="X21" s="18"/>
    </row>
    <row r="23" spans="1:55" ht="23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55" ht="23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55" ht="23" customHeight="1">
      <c r="B25" s="50" t="s">
        <v>7</v>
      </c>
      <c r="F25" s="24"/>
      <c r="G25" s="24"/>
      <c r="H25" s="24"/>
      <c r="I25" s="24"/>
      <c r="J25" s="24"/>
      <c r="K25" s="24"/>
      <c r="L25" s="24"/>
    </row>
    <row r="26" spans="1:55" ht="23" customHeight="1">
      <c r="B26" s="51" t="s">
        <v>33</v>
      </c>
      <c r="C26" s="51"/>
      <c r="D26" s="51"/>
      <c r="E26" s="51"/>
      <c r="F26" s="24"/>
      <c r="G26" s="24"/>
      <c r="H26" s="24"/>
      <c r="I26" s="25"/>
      <c r="J26" s="25"/>
      <c r="K26" s="24"/>
      <c r="L26" s="24"/>
    </row>
    <row r="27" spans="1:55" ht="23" customHeight="1">
      <c r="B27" s="51" t="s">
        <v>34</v>
      </c>
      <c r="C27" s="51"/>
      <c r="D27" s="51"/>
      <c r="E27" s="51"/>
      <c r="F27" s="24"/>
      <c r="G27" s="24"/>
      <c r="H27" s="24"/>
      <c r="I27" s="24"/>
      <c r="J27" s="24"/>
      <c r="K27" s="24"/>
      <c r="L27" s="24"/>
    </row>
    <row r="28" spans="1:55" ht="23" customHeight="1">
      <c r="B28" s="51" t="s">
        <v>35</v>
      </c>
      <c r="C28" s="51"/>
      <c r="D28" s="51"/>
      <c r="E28" s="51"/>
      <c r="F28" s="24"/>
      <c r="G28" s="24"/>
      <c r="H28" s="24"/>
      <c r="I28" s="24"/>
      <c r="J28" s="24"/>
      <c r="K28" s="24"/>
      <c r="L28" s="24"/>
    </row>
    <row r="29" spans="1:55" ht="23" customHeight="1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31"/>
      <c r="N29" s="31"/>
      <c r="O29" s="31"/>
    </row>
    <row r="30" spans="1:55" ht="23" customHeight="1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6"/>
      <c r="N30" s="6"/>
    </row>
    <row r="31" spans="1:55" ht="23" customHeight="1">
      <c r="B31" s="50" t="s">
        <v>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55" ht="23" customHeight="1">
      <c r="B32" s="51" t="s">
        <v>36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2:12" ht="23" customHeight="1">
      <c r="B33" s="51" t="s">
        <v>9</v>
      </c>
      <c r="C33" s="24"/>
      <c r="D33" s="24"/>
      <c r="E33" s="24"/>
      <c r="F33" s="26"/>
      <c r="G33" s="26"/>
      <c r="H33" s="26"/>
      <c r="I33" s="26"/>
      <c r="J33" s="26"/>
      <c r="K33" s="24"/>
      <c r="L33" s="24"/>
    </row>
    <row r="34" spans="2:12" ht="23" customHeight="1">
      <c r="B34" s="51"/>
      <c r="C34" s="24"/>
      <c r="D34" s="24"/>
      <c r="E34" s="24"/>
      <c r="F34" s="26"/>
      <c r="G34" s="26"/>
      <c r="H34" s="26"/>
      <c r="I34" s="26"/>
      <c r="J34" s="26"/>
      <c r="K34" s="24"/>
      <c r="L34" s="24"/>
    </row>
    <row r="35" spans="2:12" ht="23" customHeight="1">
      <c r="B35" s="51" t="s">
        <v>10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7" spans="2:12" ht="23" customHeight="1">
      <c r="B37" s="50"/>
    </row>
    <row r="38" spans="2:12" ht="23" customHeight="1"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2:12" ht="23" customHeight="1"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2:12" ht="23" customHeight="1">
      <c r="B40" s="51"/>
      <c r="C40" s="51"/>
      <c r="D40" s="51"/>
      <c r="E40" s="51"/>
      <c r="F40" s="51"/>
      <c r="G40" s="51"/>
      <c r="H40" s="51"/>
      <c r="I40" s="51"/>
      <c r="J40" s="51"/>
      <c r="K40" s="51"/>
    </row>
    <row r="42" spans="2:12" ht="23" customHeight="1">
      <c r="B42" s="50"/>
    </row>
    <row r="43" spans="2:12" ht="23" customHeight="1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</row>
    <row r="44" spans="2:12" ht="23" customHeight="1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</row>
    <row r="45" spans="2:12" ht="23" customHeight="1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</row>
    <row r="46" spans="2:12" ht="23" customHeight="1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</sheetData>
  <sheetProtection insertRows="0" deleteRows="0"/>
  <mergeCells count="61">
    <mergeCell ref="F11:H11"/>
    <mergeCell ref="I11:K11"/>
    <mergeCell ref="L11:N11"/>
    <mergeCell ref="O11:Q11"/>
    <mergeCell ref="U20:W20"/>
    <mergeCell ref="O19:Q19"/>
    <mergeCell ref="R19:T19"/>
    <mergeCell ref="U19:W19"/>
    <mergeCell ref="R17:T17"/>
    <mergeCell ref="U17:W17"/>
    <mergeCell ref="R18:T18"/>
    <mergeCell ref="U18:W18"/>
    <mergeCell ref="R20:T20"/>
    <mergeCell ref="C2:F2"/>
    <mergeCell ref="C19:E19"/>
    <mergeCell ref="F19:H19"/>
    <mergeCell ref="I19:K19"/>
    <mergeCell ref="L19:N19"/>
    <mergeCell ref="C9:E9"/>
    <mergeCell ref="F9:H9"/>
    <mergeCell ref="I9:K9"/>
    <mergeCell ref="L9:N9"/>
    <mergeCell ref="C7:E7"/>
    <mergeCell ref="F7:H7"/>
    <mergeCell ref="C5:E5"/>
    <mergeCell ref="F5:H5"/>
    <mergeCell ref="C15:E15"/>
    <mergeCell ref="F15:H15"/>
    <mergeCell ref="C11:E11"/>
    <mergeCell ref="O9:Q9"/>
    <mergeCell ref="R9:T9"/>
    <mergeCell ref="R15:T15"/>
    <mergeCell ref="U2:X3"/>
    <mergeCell ref="I15:K15"/>
    <mergeCell ref="L15:N15"/>
    <mergeCell ref="O15:Q15"/>
    <mergeCell ref="R11:T11"/>
    <mergeCell ref="R7:T7"/>
    <mergeCell ref="I5:K5"/>
    <mergeCell ref="L5:N5"/>
    <mergeCell ref="O5:Q5"/>
    <mergeCell ref="R5:T5"/>
    <mergeCell ref="I7:K7"/>
    <mergeCell ref="L7:N7"/>
    <mergeCell ref="O7:Q7"/>
    <mergeCell ref="U5:W5"/>
    <mergeCell ref="C20:E20"/>
    <mergeCell ref="F20:H20"/>
    <mergeCell ref="I20:K20"/>
    <mergeCell ref="L20:N20"/>
    <mergeCell ref="O20:Q20"/>
    <mergeCell ref="C17:E17"/>
    <mergeCell ref="F17:H17"/>
    <mergeCell ref="I17:K17"/>
    <mergeCell ref="L17:N17"/>
    <mergeCell ref="O17:Q17"/>
    <mergeCell ref="C18:E18"/>
    <mergeCell ref="F18:H18"/>
    <mergeCell ref="I18:K18"/>
    <mergeCell ref="L18:N18"/>
    <mergeCell ref="O18:Q18"/>
  </mergeCells>
  <phoneticPr fontId="4" type="noConversion"/>
  <dataValidations count="2">
    <dataValidation type="list" allowBlank="1" showInputMessage="1" showErrorMessage="1" sqref="C13:W13 C15:W15 C7:W7 C9:W9 C11:W11" xr:uid="{5DCB9594-78B2-1541-92B9-C72EE5F231DD}">
      <formula1>INDIRECT("Positions[Position]")</formula1>
    </dataValidation>
    <dataValidation type="list" allowBlank="1" showInputMessage="1" showErrorMessage="1" sqref="B6 B12 B14 B8 B10" xr:uid="{6B33DFB9-441C-2D48-91C1-3DCC0C0D00BC}">
      <formula1>INDIRECT("Employees[Nom de l''employé]")</formula1>
    </dataValidation>
  </dataValidations>
  <hyperlinks>
    <hyperlink ref="X3" r:id="rId1" display="https://www.agendrix.com/fr/logiciel-gratuit-gestion-horaires-travail" xr:uid="{00000000-0004-0000-0000-000007000000}"/>
    <hyperlink ref="W3" r:id="rId2" display="https://www.agendrix.com/fr/logiciel-gratuit-gestion-horaires-travail" xr:uid="{00000000-0004-0000-0000-000006000000}"/>
    <hyperlink ref="V3" r:id="rId3" display="https://www.agendrix.com/fr/logiciel-gratuit-gestion-horaires-travail" xr:uid="{00000000-0004-0000-0000-000005000000}"/>
    <hyperlink ref="U3" r:id="rId4" display="https://www.agendrix.com/fr/logiciel-gratuit-gestion-horaires-travail" xr:uid="{00000000-0004-0000-0000-000004000000}"/>
    <hyperlink ref="X2" r:id="rId5" display="https://www.agendrix.com/fr/logiciel-gratuit-gestion-horaires-travail" xr:uid="{00000000-0004-0000-0000-000003000000}"/>
    <hyperlink ref="W2" r:id="rId6" display="https://www.agendrix.com/fr/logiciel-gratuit-gestion-horaires-travail" xr:uid="{00000000-0004-0000-0000-000002000000}"/>
    <hyperlink ref="V2" r:id="rId7" display="https://www.agendrix.com/fr/logiciel-gratuit-gestion-horaires-travail" xr:uid="{00000000-0004-0000-0000-000001000000}"/>
    <hyperlink ref="U2" r:id="rId8" display="Publier l'horaire" xr:uid="{00000000-0004-0000-0000-000000000000}"/>
    <hyperlink ref="U2:X3" r:id="rId9" display="Publish schedule" xr:uid="{D6447EF9-AF21-1348-97C1-4A22B2CFE7B6}"/>
  </hyperlinks>
  <printOptions horizontalCentered="1"/>
  <pageMargins left="0.39000000000000007" right="0.39000000000000007" top="0.39000000000000007" bottom="0.39000000000000007" header="0" footer="0"/>
  <pageSetup scale="63" orientation="landscape" horizontalDpi="4294967292" verticalDpi="4294967292"/>
  <ignoredErrors>
    <ignoredError sqref="F18 AJ7:AP7" formula="1"/>
  </ignoredError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DE4631"/>
  </sheetPr>
  <dimension ref="A1:B15"/>
  <sheetViews>
    <sheetView showGridLines="0" workbookViewId="0">
      <selection activeCell="B28" sqref="B28"/>
    </sheetView>
  </sheetViews>
  <sheetFormatPr baseColWidth="10" defaultRowHeight="23" customHeight="1"/>
  <cols>
    <col min="1" max="1" width="28.33203125" style="1" customWidth="1"/>
    <col min="2" max="2" width="25.5" style="19" customWidth="1"/>
    <col min="3" max="16384" width="10.83203125" style="1"/>
  </cols>
  <sheetData>
    <row r="1" spans="1:2" ht="44" customHeight="1">
      <c r="A1" s="59" t="s">
        <v>3</v>
      </c>
      <c r="B1" s="60" t="s">
        <v>4</v>
      </c>
    </row>
    <row r="2" spans="1:2" ht="23" customHeight="1">
      <c r="A2" s="54" t="s">
        <v>6</v>
      </c>
      <c r="B2" s="55">
        <v>15</v>
      </c>
    </row>
    <row r="3" spans="1:2" ht="23" customHeight="1">
      <c r="A3" s="54" t="s">
        <v>13</v>
      </c>
      <c r="B3" s="56">
        <v>15</v>
      </c>
    </row>
    <row r="4" spans="1:2" ht="23" customHeight="1">
      <c r="A4" s="62" t="s">
        <v>14</v>
      </c>
      <c r="B4" s="56">
        <v>15</v>
      </c>
    </row>
    <row r="5" spans="1:2" ht="23" customHeight="1">
      <c r="A5" s="62" t="s">
        <v>15</v>
      </c>
      <c r="B5" s="56">
        <v>15</v>
      </c>
    </row>
    <row r="6" spans="1:2" ht="23" customHeight="1">
      <c r="A6" s="62" t="s">
        <v>16</v>
      </c>
      <c r="B6" s="56">
        <v>15</v>
      </c>
    </row>
    <row r="7" spans="1:2" ht="23" customHeight="1">
      <c r="A7" s="62" t="s">
        <v>17</v>
      </c>
      <c r="B7" s="56">
        <v>15</v>
      </c>
    </row>
    <row r="8" spans="1:2" ht="23" customHeight="1">
      <c r="A8" s="62" t="s">
        <v>18</v>
      </c>
      <c r="B8" s="57">
        <v>15</v>
      </c>
    </row>
    <row r="9" spans="1:2" ht="23" customHeight="1">
      <c r="A9" s="62" t="s">
        <v>19</v>
      </c>
      <c r="B9" s="56">
        <v>15</v>
      </c>
    </row>
    <row r="10" spans="1:2" ht="23" customHeight="1">
      <c r="A10" s="62" t="s">
        <v>20</v>
      </c>
      <c r="B10" s="56">
        <v>15</v>
      </c>
    </row>
    <row r="11" spans="1:2" ht="23" customHeight="1">
      <c r="A11" s="62" t="s">
        <v>21</v>
      </c>
      <c r="B11" s="58">
        <v>15</v>
      </c>
    </row>
    <row r="12" spans="1:2" ht="35" customHeight="1">
      <c r="A12" s="22"/>
      <c r="B12" s="49"/>
    </row>
    <row r="13" spans="1:2" ht="23" customHeight="1">
      <c r="A13" s="50" t="s">
        <v>29</v>
      </c>
      <c r="B13" s="49"/>
    </row>
    <row r="14" spans="1:2" ht="23" customHeight="1">
      <c r="A14" s="51" t="s">
        <v>31</v>
      </c>
      <c r="B14" s="49"/>
    </row>
    <row r="15" spans="1:2" ht="23" customHeight="1">
      <c r="A15" s="51" t="s">
        <v>30</v>
      </c>
      <c r="B15" s="49"/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DE4631"/>
  </sheetPr>
  <dimension ref="A1:C9"/>
  <sheetViews>
    <sheetView showGridLines="0" workbookViewId="0">
      <selection activeCell="B14" sqref="B14"/>
    </sheetView>
  </sheetViews>
  <sheetFormatPr baseColWidth="10" defaultRowHeight="23" customHeight="1"/>
  <cols>
    <col min="1" max="1" width="30.83203125" style="1" customWidth="1"/>
    <col min="2" max="16384" width="10.83203125" style="1"/>
  </cols>
  <sheetData>
    <row r="1" spans="1:3" ht="44" customHeight="1">
      <c r="A1" s="61" t="s">
        <v>0</v>
      </c>
    </row>
    <row r="2" spans="1:3" ht="23" customHeight="1">
      <c r="A2" s="52" t="s">
        <v>12</v>
      </c>
    </row>
    <row r="3" spans="1:3" ht="23" customHeight="1">
      <c r="A3" s="52" t="s">
        <v>1</v>
      </c>
      <c r="B3" s="20"/>
      <c r="C3" s="21"/>
    </row>
    <row r="4" spans="1:3" ht="23" customHeight="1">
      <c r="A4" s="53" t="s">
        <v>26</v>
      </c>
    </row>
    <row r="7" spans="1:3" ht="23" customHeight="1">
      <c r="A7" s="50" t="s">
        <v>27</v>
      </c>
    </row>
    <row r="8" spans="1:3" ht="23" customHeight="1">
      <c r="A8" s="51" t="s">
        <v>32</v>
      </c>
    </row>
    <row r="9" spans="1:3" ht="23" customHeight="1">
      <c r="A9" s="51" t="s">
        <v>28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Horaire</vt:lpstr>
      <vt:lpstr>Employees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Microsoft Office User</cp:lastModifiedBy>
  <cp:lastPrinted>2016-09-08T18:03:36Z</cp:lastPrinted>
  <dcterms:created xsi:type="dcterms:W3CDTF">2016-03-31T15:16:04Z</dcterms:created>
  <dcterms:modified xsi:type="dcterms:W3CDTF">2019-08-20T13:06:37Z</dcterms:modified>
</cp:coreProperties>
</file>