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autoCompressPictures="0"/>
  <mc:AlternateContent xmlns:mc="http://schemas.openxmlformats.org/markup-compatibility/2006">
    <mc:Choice Requires="x15">
      <x15ac:absPath xmlns:x15ac="http://schemas.microsoft.com/office/spreadsheetml/2010/11/ac" url="/Users/ngzeweng/Documents/ICL Business analytics/week 16 Modelling Linear Programs Business/"/>
    </mc:Choice>
  </mc:AlternateContent>
  <xr:revisionPtr revIDLastSave="0" documentId="13_ncr:1_{0CF6CF28-F310-3A46-A0C1-B27C25080C6B}" xr6:coauthVersionLast="47" xr6:coauthVersionMax="47" xr10:uidLastSave="{00000000-0000-0000-0000-000000000000}"/>
  <bookViews>
    <workbookView xWindow="0" yWindow="500" windowWidth="28800" windowHeight="16640" tabRatio="500" xr2:uid="{00000000-000D-0000-FFFF-FFFF00000000}"/>
  </bookViews>
  <sheets>
    <sheet name="Task" sheetId="2" r:id="rId1"/>
    <sheet name="Solution" sheetId="1" r:id="rId2"/>
  </sheets>
  <definedNames>
    <definedName name="solver_adj" localSheetId="1" hidden="1">Solution!$B$23:$J$23</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Solution!$B$30</definedName>
    <definedName name="solver_lhs2" localSheetId="1" hidden="1">Solution!$B$31</definedName>
    <definedName name="solver_lhs3" localSheetId="1" hidden="1">Solution!$B$32</definedName>
    <definedName name="solver_lhs4" localSheetId="1" hidden="1">Solution!$B$33</definedName>
    <definedName name="solver_lhs5" localSheetId="1" hidden="1">Solution!$B$34</definedName>
    <definedName name="solver_lhs6" localSheetId="1" hidden="1">Solution!$B$35</definedName>
    <definedName name="solver_lhs7" localSheetId="1" hidden="1">Solution!$B$36</definedName>
    <definedName name="solver_lin" localSheetId="1" hidden="1">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7</definedName>
    <definedName name="solver_nwt" localSheetId="1" hidden="1">1</definedName>
    <definedName name="solver_opt" localSheetId="1" hidden="1">Solution!$B$26</definedName>
    <definedName name="solver_pre" localSheetId="1" hidden="1">0.000001</definedName>
    <definedName name="solver_rbv" localSheetId="1" hidden="1">1</definedName>
    <definedName name="solver_rel1" localSheetId="1" hidden="1">2</definedName>
    <definedName name="solver_rel2" localSheetId="1" hidden="1">1</definedName>
    <definedName name="solver_rel3" localSheetId="1" hidden="1">1</definedName>
    <definedName name="solver_rel4" localSheetId="1" hidden="1">1</definedName>
    <definedName name="solver_rel5" localSheetId="1" hidden="1">1</definedName>
    <definedName name="solver_rel6" localSheetId="1" hidden="1">3</definedName>
    <definedName name="solver_rel7" localSheetId="1" hidden="1">1</definedName>
    <definedName name="solver_rhs1" localSheetId="1" hidden="1">Solution!$C$30</definedName>
    <definedName name="solver_rhs2" localSheetId="1" hidden="1">Solution!$C$31</definedName>
    <definedName name="solver_rhs3" localSheetId="1" hidden="1">Solution!$C$32</definedName>
    <definedName name="solver_rhs4" localSheetId="1" hidden="1">Solution!$C$33</definedName>
    <definedName name="solver_rhs5" localSheetId="1" hidden="1">Solution!$C$34</definedName>
    <definedName name="solver_rhs6" localSheetId="1" hidden="1">Solution!$C$35</definedName>
    <definedName name="solver_rhs7" localSheetId="1" hidden="1">Solution!$C$36</definedName>
    <definedName name="solver_rlx" localSheetId="1" hidden="1">1</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4" i="1" l="1"/>
  <c r="B30" i="1"/>
  <c r="C30" i="1"/>
  <c r="C31" i="1"/>
  <c r="B35" i="1"/>
  <c r="B36" i="1"/>
  <c r="B33" i="1"/>
  <c r="B32" i="1"/>
  <c r="B31" i="1"/>
  <c r="C34" i="1"/>
  <c r="C33" i="1"/>
  <c r="C32" i="1"/>
  <c r="B26" i="1"/>
</calcChain>
</file>

<file path=xl/sharedStrings.xml><?xml version="1.0" encoding="utf-8"?>
<sst xmlns="http://schemas.openxmlformats.org/spreadsheetml/2006/main" count="49" uniqueCount="33">
  <si>
    <t>Peppers</t>
  </si>
  <si>
    <t>Tomatoes</t>
  </si>
  <si>
    <t>Eggplant</t>
  </si>
  <si>
    <t>Cucumbers</t>
  </si>
  <si>
    <t>Coconuts</t>
  </si>
  <si>
    <t>Bananas</t>
  </si>
  <si>
    <t>Mangoes</t>
  </si>
  <si>
    <t>Pineapples</t>
  </si>
  <si>
    <t>Oranges</t>
  </si>
  <si>
    <t>Price (£/seedling)</t>
  </si>
  <si>
    <t>Maintenance (hours/week/plant)</t>
  </si>
  <si>
    <t>Land use (square meters/plant)</t>
  </si>
  <si>
    <t>Yield (kg/week/plant)</t>
  </si>
  <si>
    <t>CO2/CH4 Emissions Risk Level (50-100)</t>
  </si>
  <si>
    <t>Time until fruit bearing (months)</t>
  </si>
  <si>
    <t>Plant type: vegetable</t>
  </si>
  <si>
    <t>Plant type: fruit</t>
  </si>
  <si>
    <t>Projected waste (% of crop)</t>
  </si>
  <si>
    <t>Limits</t>
  </si>
  <si>
    <t>Plant requirement</t>
  </si>
  <si>
    <t>Labor (hours/week)</t>
  </si>
  <si>
    <t>Available land (square meters)</t>
  </si>
  <si>
    <t>Weekly storage capacity (kg)</t>
  </si>
  <si>
    <t>Emissions Risk Ceiling</t>
  </si>
  <si>
    <t>Minimum Proportion Fruit</t>
  </si>
  <si>
    <t>Waste Ceiling</t>
  </si>
  <si>
    <t>Decision Variables</t>
  </si>
  <si>
    <t>Purchase Amount</t>
  </si>
  <si>
    <t>Objective Function Value</t>
  </si>
  <si>
    <t>Overall cost</t>
  </si>
  <si>
    <t>Constraints</t>
  </si>
  <si>
    <t>Actual Value</t>
  </si>
  <si>
    <t>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</si>
</sst>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00"/>
    <numFmt numFmtId="166" formatCode="&quot;£&quot;#,##0"/>
  </numFmts>
  <fonts count="8"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theme="1"/>
      <name val="Calibri"/>
      <family val="2"/>
    </font>
    <font>
      <i/>
      <sz val="12"/>
      <color theme="1"/>
      <name val="Calibri"/>
      <family val="2"/>
    </font>
    <font>
      <b/>
      <sz val="12"/>
      <name val="Calibri"/>
      <family val="2"/>
    </font>
    <font>
      <sz val="12"/>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s>
  <borders count="15">
    <border>
      <left/>
      <right/>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7">
    <xf numFmtId="0" fontId="0" fillId="0" borderId="0" xfId="0"/>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2" xfId="0" applyFont="1" applyFill="1" applyBorder="1" applyAlignment="1">
      <alignment horizontal="center"/>
    </xf>
    <xf numFmtId="0" fontId="3" fillId="0" borderId="0" xfId="0" applyFont="1"/>
    <xf numFmtId="0" fontId="4" fillId="3" borderId="5" xfId="0" applyFont="1" applyFill="1" applyBorder="1"/>
    <xf numFmtId="165" fontId="3" fillId="2" borderId="0" xfId="0" applyNumberFormat="1" applyFont="1" applyFill="1"/>
    <xf numFmtId="165" fontId="3" fillId="2" borderId="12" xfId="0" applyNumberFormat="1" applyFont="1" applyFill="1" applyBorder="1"/>
    <xf numFmtId="165" fontId="3" fillId="2" borderId="2" xfId="0" applyNumberFormat="1" applyFont="1" applyFill="1" applyBorder="1"/>
    <xf numFmtId="0" fontId="3" fillId="2" borderId="0" xfId="0" applyFont="1" applyFill="1" applyAlignment="1">
      <alignment horizontal="right"/>
    </xf>
    <xf numFmtId="0" fontId="3" fillId="2" borderId="2" xfId="0" applyFont="1" applyFill="1" applyBorder="1" applyAlignment="1">
      <alignment horizontal="right"/>
    </xf>
    <xf numFmtId="0" fontId="5" fillId="0" borderId="0" xfId="0" applyFont="1"/>
    <xf numFmtId="164" fontId="3" fillId="2" borderId="0" xfId="0" applyNumberFormat="1" applyFont="1" applyFill="1"/>
    <xf numFmtId="164" fontId="3" fillId="2" borderId="2" xfId="0" applyNumberFormat="1" applyFont="1" applyFill="1" applyBorder="1"/>
    <xf numFmtId="0" fontId="4" fillId="3" borderId="2" xfId="0" applyFont="1" applyFill="1" applyBorder="1"/>
    <xf numFmtId="0" fontId="4" fillId="3" borderId="6" xfId="0" applyFont="1" applyFill="1" applyBorder="1"/>
    <xf numFmtId="3" fontId="3" fillId="2" borderId="2" xfId="0" applyNumberFormat="1" applyFont="1" applyFill="1" applyBorder="1"/>
    <xf numFmtId="0" fontId="4" fillId="2" borderId="5" xfId="0" applyFont="1" applyFill="1" applyBorder="1"/>
    <xf numFmtId="9" fontId="3" fillId="2" borderId="2" xfId="0" applyNumberFormat="1" applyFont="1" applyFill="1" applyBorder="1"/>
    <xf numFmtId="0" fontId="4" fillId="2" borderId="6" xfId="0" applyFont="1" applyFill="1" applyBorder="1"/>
    <xf numFmtId="0" fontId="3" fillId="0" borderId="7" xfId="0" applyFont="1" applyBorder="1"/>
    <xf numFmtId="0" fontId="4" fillId="3" borderId="8" xfId="0" applyFont="1" applyFill="1" applyBorder="1"/>
    <xf numFmtId="0" fontId="4" fillId="2" borderId="8" xfId="0" applyFont="1" applyFill="1" applyBorder="1"/>
    <xf numFmtId="0" fontId="3" fillId="0" borderId="1" xfId="0" applyFont="1" applyBorder="1"/>
    <xf numFmtId="0" fontId="3" fillId="2" borderId="5" xfId="0" applyFont="1" applyFill="1" applyBorder="1"/>
    <xf numFmtId="0" fontId="3" fillId="2" borderId="2" xfId="0" applyFont="1" applyFill="1" applyBorder="1"/>
    <xf numFmtId="1" fontId="3" fillId="2" borderId="5" xfId="0" applyNumberFormat="1" applyFont="1" applyFill="1" applyBorder="1"/>
    <xf numFmtId="0" fontId="3" fillId="2" borderId="6" xfId="0" applyFont="1" applyFill="1" applyBorder="1"/>
    <xf numFmtId="0" fontId="4" fillId="0" borderId="0" xfId="0" applyFont="1"/>
    <xf numFmtId="0" fontId="4" fillId="3" borderId="0" xfId="0" applyFont="1" applyFill="1"/>
    <xf numFmtId="0" fontId="3" fillId="2" borderId="0" xfId="0" applyFont="1" applyFill="1"/>
    <xf numFmtId="0" fontId="3" fillId="2" borderId="1" xfId="0" applyFont="1" applyFill="1" applyBorder="1"/>
    <xf numFmtId="1" fontId="3" fillId="2" borderId="2" xfId="0" applyNumberFormat="1" applyFont="1" applyFill="1" applyBorder="1"/>
    <xf numFmtId="9" fontId="3" fillId="2" borderId="4" xfId="0" applyNumberFormat="1" applyFont="1" applyFill="1" applyBorder="1"/>
    <xf numFmtId="9" fontId="3" fillId="2" borderId="7" xfId="0" applyNumberFormat="1" applyFont="1" applyFill="1" applyBorder="1"/>
    <xf numFmtId="9" fontId="3" fillId="2" borderId="3" xfId="0" applyNumberFormat="1" applyFont="1" applyFill="1" applyBorder="1"/>
    <xf numFmtId="0" fontId="6" fillId="0" borderId="0" xfId="0" applyFont="1"/>
    <xf numFmtId="0" fontId="7" fillId="0" borderId="0" xfId="0" applyFont="1"/>
    <xf numFmtId="1" fontId="3" fillId="2" borderId="4" xfId="0" applyNumberFormat="1" applyFont="1" applyFill="1" applyBorder="1"/>
    <xf numFmtId="0" fontId="4" fillId="2" borderId="14" xfId="0" applyFont="1" applyFill="1" applyBorder="1"/>
    <xf numFmtId="164" fontId="3" fillId="0" borderId="0" xfId="0" applyNumberFormat="1" applyFont="1"/>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xf numFmtId="3" fontId="3" fillId="2" borderId="5" xfId="0" applyNumberFormat="1" applyFont="1" applyFill="1" applyBorder="1"/>
    <xf numFmtId="166" fontId="3" fillId="2" borderId="4" xfId="0" applyNumberFormat="1" applyFont="1" applyFill="1" applyBorder="1"/>
    <xf numFmtId="3" fontId="3" fillId="2" borderId="3" xfId="0" applyNumberFormat="1" applyFont="1" applyFill="1" applyBorder="1"/>
    <xf numFmtId="0" fontId="4" fillId="3" borderId="11" xfId="0" applyFont="1" applyFill="1" applyBorder="1" applyAlignment="1">
      <alignment horizontal="center"/>
    </xf>
    <xf numFmtId="0" fontId="3" fillId="0" borderId="8" xfId="0" applyFont="1" applyBorder="1"/>
    <xf numFmtId="0" fontId="4" fillId="4" borderId="9" xfId="0" applyFont="1" applyFill="1" applyBorder="1" applyAlignment="1">
      <alignment horizontal="center"/>
    </xf>
    <xf numFmtId="0" fontId="4" fillId="4" borderId="10" xfId="0" applyFont="1" applyFill="1" applyBorder="1" applyAlignment="1">
      <alignment horizontal="center"/>
    </xf>
    <xf numFmtId="0" fontId="4" fillId="4" borderId="12" xfId="0" applyFont="1" applyFill="1" applyBorder="1" applyAlignment="1">
      <alignment horizontal="center"/>
    </xf>
    <xf numFmtId="0" fontId="4" fillId="4" borderId="14" xfId="0" applyFont="1" applyFill="1" applyBorder="1" applyAlignment="1">
      <alignment horizontal="center"/>
    </xf>
    <xf numFmtId="0" fontId="4" fillId="3" borderId="13" xfId="0" applyFont="1" applyFill="1" applyBorder="1" applyAlignment="1">
      <alignment horizontal="center"/>
    </xf>
    <xf numFmtId="0" fontId="4" fillId="3" borderId="11" xfId="0" applyFont="1" applyFill="1" applyBorder="1" applyAlignment="1">
      <alignment horizontal="center"/>
    </xf>
    <xf numFmtId="0" fontId="4" fillId="4" borderId="11" xfId="0" applyFont="1" applyFill="1" applyBorder="1" applyAlignment="1">
      <alignment horizontal="center"/>
    </xf>
    <xf numFmtId="3" fontId="3" fillId="0" borderId="0" xfId="0" applyNumberFormat="1" applyFont="1"/>
  </cellXfs>
  <cellStyles count="33">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3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Hyperlink" xfId="17" builtinId="8" hidden="1"/>
    <cellStyle name="Hyperlink" xfId="23" builtinId="8" hidden="1"/>
    <cellStyle name="Hyperlink" xfId="25" builtinId="8" hidden="1"/>
    <cellStyle name="Hyperlink" xfId="27" builtinId="8" hidden="1"/>
    <cellStyle name="Hyperlink" xfId="29" builtinId="8" hidden="1"/>
    <cellStyle name="Hyperlink" xfId="19" builtinId="8" hidden="1"/>
    <cellStyle name="Hyperlink" xfId="21" builtinId="8" hidden="1"/>
    <cellStyle name="Hyperlink" xfId="1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571500</xdr:colOff>
      <xdr:row>0</xdr:row>
      <xdr:rowOff>165100</xdr:rowOff>
    </xdr:from>
    <xdr:to>
      <xdr:col>17</xdr:col>
      <xdr:colOff>330200</xdr:colOff>
      <xdr:row>22</xdr:row>
      <xdr:rowOff>88900</xdr:rowOff>
    </xdr:to>
    <xdr:sp macro="" textlink="">
      <xdr:nvSpPr>
        <xdr:cNvPr id="2" name="TextBox 1">
          <a:extLst>
            <a:ext uri="{FF2B5EF4-FFF2-40B4-BE49-F238E27FC236}">
              <a16:creationId xmlns:a16="http://schemas.microsoft.com/office/drawing/2014/main" id="{C030B9F6-B2ED-5E18-D429-03C2E76B85C2}"/>
            </a:ext>
          </a:extLst>
        </xdr:cNvPr>
        <xdr:cNvSpPr txBox="1"/>
      </xdr:nvSpPr>
      <xdr:spPr>
        <a:xfrm>
          <a:off x="571500" y="165100"/>
          <a:ext cx="13792200" cy="439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Imagine you are the chief executive in charge of the Agricultural Economics branch of </a:t>
          </a:r>
          <a:r>
            <a:rPr lang="en-GB" sz="1400" b="1">
              <a:hlinkClick xmlns:r="http://schemas.openxmlformats.org/officeDocument/2006/relationships" r:id=""/>
            </a:rPr>
            <a:t>Altaifresh</a:t>
          </a:r>
          <a:r>
            <a:rPr lang="en-GB" sz="1400"/>
            <a:t>, China, and it is your team’s responsibility to conduct an annual analysis of various factors involved in crop production—such as cost, waste management, crop demand, etc. and to advise the Agriculture Operations team on which seedlings to purchase and cultivate this year. The objective is to minimise company costs while remaining compliant with emissions and waste guidelines and meeting projected land use and production requirements when the plants begin bearing fruit.</a:t>
          </a:r>
        </a:p>
        <a:p>
          <a:endParaRPr lang="en-GB" sz="1400"/>
        </a:p>
        <a:p>
          <a:r>
            <a:rPr lang="en-GB" sz="1400"/>
            <a:t>There are a number of seedlings available for your purchase from various suppliers. Each of them has differing attributes, such as price, projected yield (how much of the grown crop is sellable), maintenance time required (for activities like watering and fertilising), grow time, effect on emissions, land use and more. You have gathered this information and compiled the following table to use as the basis of your analysis. Please take a moment to look it over (this table is in cells A1 to J10 of the Excel sheet).</a:t>
          </a:r>
        </a:p>
        <a:p>
          <a:endParaRPr lang="en-GB" sz="1400"/>
        </a:p>
        <a:p>
          <a:r>
            <a:rPr lang="en-GB" sz="1400"/>
            <a:t>In order to qualify for a government subsidy given annually to larger-scale agricultural operations, you need to meet the minimum designation of 300,000 plants purchased. You also have a large corps of maintenance workers tasked with watering, fertilising and harvesting the crops and they provide, collectively, up to 42,500 hours of maintenance per week. You have 1,645,300 square meters of land at your disposal for planting, and a weekly, refrigerated storage capacity of 645,200 kg of fruits or vegetables (to house harvested crops before they are shipped to grocery stores). Based on projected demand, at least 55 per cent of the plants you purchase and cultivate must be fruits. Finally, you are subject to two environmental impact guidelines: your crops must be, on average, at or below an emissions risk index score of 80 (50-100 scale), and your average projected waste (the percentage of the crops you cultivate that go bad before they can be sold) must be at or below 18 per cent.</a:t>
          </a:r>
        </a:p>
        <a:p>
          <a:r>
            <a:rPr lang="en-GB" sz="1400"/>
            <a:t>After taking an initial look at the variables involved and the various constraints, you determine that choosing the right crops to purchase this year is a problem best solved using linear programming in Excel!</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E4B19-D95E-9A4D-80BF-D20DB03EE0DC}">
  <dimension ref="A1"/>
  <sheetViews>
    <sheetView tabSelected="1" workbookViewId="0">
      <selection activeCell="F30" sqref="F30"/>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topLeftCell="A14" workbookViewId="0">
      <selection activeCell="E16" sqref="E16"/>
    </sheetView>
  </sheetViews>
  <sheetFormatPr baseColWidth="10" defaultColWidth="11" defaultRowHeight="16" x14ac:dyDescent="0.2"/>
  <cols>
    <col min="1" max="1" width="33" style="4" customWidth="1"/>
    <col min="2" max="2" width="12.5" style="4" customWidth="1"/>
    <col min="3" max="3" width="9.6640625" style="4" customWidth="1"/>
    <col min="4" max="4" width="9" style="4" customWidth="1"/>
    <col min="5" max="5" width="9.6640625" style="4" customWidth="1"/>
    <col min="6" max="6" width="9.83203125" style="4" customWidth="1"/>
    <col min="7" max="7" width="8.5" style="4" customWidth="1"/>
    <col min="8" max="8" width="9.33203125" style="4" customWidth="1"/>
    <col min="9" max="9" width="9.83203125" style="4" customWidth="1"/>
    <col min="10" max="10" width="9.33203125" style="4" customWidth="1"/>
    <col min="11" max="16384" width="11" style="4"/>
  </cols>
  <sheetData>
    <row r="1" spans="1:11" x14ac:dyDescent="0.2">
      <c r="A1" s="48"/>
      <c r="B1" s="1" t="s">
        <v>0</v>
      </c>
      <c r="C1" s="2" t="s">
        <v>1</v>
      </c>
      <c r="D1" s="2" t="s">
        <v>2</v>
      </c>
      <c r="E1" s="2" t="s">
        <v>3</v>
      </c>
      <c r="F1" s="2" t="s">
        <v>4</v>
      </c>
      <c r="G1" s="2" t="s">
        <v>5</v>
      </c>
      <c r="H1" s="2" t="s">
        <v>6</v>
      </c>
      <c r="I1" s="3" t="s">
        <v>7</v>
      </c>
      <c r="J1" s="47" t="s">
        <v>8</v>
      </c>
    </row>
    <row r="2" spans="1:11" x14ac:dyDescent="0.2">
      <c r="A2" s="5" t="s">
        <v>9</v>
      </c>
      <c r="B2" s="6">
        <v>2.2000000000000002</v>
      </c>
      <c r="C2" s="6">
        <v>2.8</v>
      </c>
      <c r="D2" s="6">
        <v>1.79</v>
      </c>
      <c r="E2" s="6">
        <v>1.89</v>
      </c>
      <c r="F2" s="6">
        <v>4.0999999999999996</v>
      </c>
      <c r="G2" s="6">
        <v>3.2</v>
      </c>
      <c r="H2" s="6">
        <v>3.25</v>
      </c>
      <c r="I2" s="7">
        <v>3.25</v>
      </c>
      <c r="J2" s="8">
        <v>2.95</v>
      </c>
    </row>
    <row r="3" spans="1:11" x14ac:dyDescent="0.2">
      <c r="A3" s="5" t="s">
        <v>10</v>
      </c>
      <c r="B3" s="9">
        <v>0.1</v>
      </c>
      <c r="C3" s="9">
        <v>0.1</v>
      </c>
      <c r="D3" s="9">
        <v>0.12</v>
      </c>
      <c r="E3" s="9">
        <v>0.15</v>
      </c>
      <c r="F3" s="9">
        <v>0.13</v>
      </c>
      <c r="G3" s="9">
        <v>0.2</v>
      </c>
      <c r="H3" s="9">
        <v>0.14000000000000001</v>
      </c>
      <c r="I3" s="9">
        <v>0.08</v>
      </c>
      <c r="J3" s="10">
        <v>0.2</v>
      </c>
      <c r="K3" s="11"/>
    </row>
    <row r="4" spans="1:11" x14ac:dyDescent="0.2">
      <c r="A4" s="5" t="s">
        <v>11</v>
      </c>
      <c r="B4" s="9">
        <v>0.6</v>
      </c>
      <c r="C4" s="9">
        <v>0.8</v>
      </c>
      <c r="D4" s="9">
        <v>1.3</v>
      </c>
      <c r="E4" s="9">
        <v>0.4</v>
      </c>
      <c r="F4" s="9">
        <v>3.8</v>
      </c>
      <c r="G4" s="9">
        <v>4</v>
      </c>
      <c r="H4" s="9">
        <v>3.9</v>
      </c>
      <c r="I4" s="9">
        <v>3.4</v>
      </c>
      <c r="J4" s="10">
        <v>2.8</v>
      </c>
    </row>
    <row r="5" spans="1:11" x14ac:dyDescent="0.2">
      <c r="A5" s="5" t="s">
        <v>12</v>
      </c>
      <c r="B5" s="12">
        <v>1.5</v>
      </c>
      <c r="C5" s="12">
        <v>2</v>
      </c>
      <c r="D5" s="12">
        <v>2.4</v>
      </c>
      <c r="E5" s="12">
        <v>1.2</v>
      </c>
      <c r="F5" s="12">
        <v>2.8</v>
      </c>
      <c r="G5" s="12">
        <v>3.1</v>
      </c>
      <c r="H5" s="12">
        <v>2.2999999999999998</v>
      </c>
      <c r="I5" s="12">
        <v>4</v>
      </c>
      <c r="J5" s="13">
        <v>2.9</v>
      </c>
    </row>
    <row r="6" spans="1:11" x14ac:dyDescent="0.2">
      <c r="A6" s="29" t="s">
        <v>13</v>
      </c>
      <c r="B6" s="31">
        <v>72</v>
      </c>
      <c r="C6" s="30">
        <v>81</v>
      </c>
      <c r="D6" s="30">
        <v>91</v>
      </c>
      <c r="E6" s="30">
        <v>78</v>
      </c>
      <c r="F6" s="30">
        <v>82</v>
      </c>
      <c r="G6" s="30">
        <v>87</v>
      </c>
      <c r="H6" s="30">
        <v>85</v>
      </c>
      <c r="I6" s="30">
        <v>72</v>
      </c>
      <c r="J6" s="25">
        <v>78</v>
      </c>
    </row>
    <row r="7" spans="1:11" x14ac:dyDescent="0.2">
      <c r="A7" s="14" t="s">
        <v>14</v>
      </c>
      <c r="B7" s="31">
        <v>3</v>
      </c>
      <c r="C7" s="30">
        <v>3.2</v>
      </c>
      <c r="D7" s="30">
        <v>2.9</v>
      </c>
      <c r="E7" s="30">
        <v>2.5</v>
      </c>
      <c r="F7" s="30">
        <v>40</v>
      </c>
      <c r="G7" s="30">
        <v>36</v>
      </c>
      <c r="H7" s="30">
        <v>34</v>
      </c>
      <c r="I7" s="30">
        <v>14</v>
      </c>
      <c r="J7" s="25">
        <v>48</v>
      </c>
    </row>
    <row r="8" spans="1:11" x14ac:dyDescent="0.2">
      <c r="A8" s="14" t="s">
        <v>15</v>
      </c>
      <c r="B8" s="31">
        <v>1</v>
      </c>
      <c r="C8" s="30">
        <v>1</v>
      </c>
      <c r="D8" s="30">
        <v>1</v>
      </c>
      <c r="E8" s="30">
        <v>1</v>
      </c>
      <c r="F8" s="30">
        <v>0</v>
      </c>
      <c r="G8" s="30">
        <v>0</v>
      </c>
      <c r="H8" s="30">
        <v>0</v>
      </c>
      <c r="I8" s="30">
        <v>0</v>
      </c>
      <c r="J8" s="25">
        <v>0</v>
      </c>
    </row>
    <row r="9" spans="1:11" x14ac:dyDescent="0.2">
      <c r="A9" s="14" t="s">
        <v>16</v>
      </c>
      <c r="B9" s="31">
        <v>0</v>
      </c>
      <c r="C9" s="30">
        <v>0</v>
      </c>
      <c r="D9" s="30">
        <v>0</v>
      </c>
      <c r="E9" s="30">
        <v>0</v>
      </c>
      <c r="F9" s="30">
        <v>1</v>
      </c>
      <c r="G9" s="30">
        <v>1</v>
      </c>
      <c r="H9" s="30">
        <v>1</v>
      </c>
      <c r="I9" s="30">
        <v>1</v>
      </c>
      <c r="J9" s="25">
        <v>1</v>
      </c>
    </row>
    <row r="10" spans="1:11" x14ac:dyDescent="0.2">
      <c r="A10" s="15" t="s">
        <v>17</v>
      </c>
      <c r="B10" s="34">
        <v>0.1</v>
      </c>
      <c r="C10" s="35">
        <v>0.15</v>
      </c>
      <c r="D10" s="35">
        <v>0.13</v>
      </c>
      <c r="E10" s="35">
        <v>0.27</v>
      </c>
      <c r="F10" s="35">
        <v>0.11</v>
      </c>
      <c r="G10" s="35">
        <v>0.14000000000000001</v>
      </c>
      <c r="H10" s="35">
        <v>0.15</v>
      </c>
      <c r="I10" s="35">
        <v>0.12</v>
      </c>
      <c r="J10" s="33">
        <v>0.1</v>
      </c>
    </row>
    <row r="12" spans="1:11" x14ac:dyDescent="0.2">
      <c r="A12" s="53" t="s">
        <v>18</v>
      </c>
      <c r="B12" s="54"/>
    </row>
    <row r="13" spans="1:11" x14ac:dyDescent="0.2">
      <c r="A13" s="39" t="s">
        <v>19</v>
      </c>
      <c r="B13" s="16">
        <v>300000</v>
      </c>
    </row>
    <row r="14" spans="1:11" x14ac:dyDescent="0.2">
      <c r="A14" s="17" t="s">
        <v>20</v>
      </c>
      <c r="B14" s="16">
        <v>42500</v>
      </c>
    </row>
    <row r="15" spans="1:11" x14ac:dyDescent="0.2">
      <c r="A15" s="17" t="s">
        <v>21</v>
      </c>
      <c r="B15" s="16">
        <v>1645300</v>
      </c>
    </row>
    <row r="16" spans="1:11" x14ac:dyDescent="0.2">
      <c r="A16" s="17" t="s">
        <v>22</v>
      </c>
      <c r="B16" s="16">
        <v>645200</v>
      </c>
      <c r="D16" s="40"/>
    </row>
    <row r="17" spans="1:10" x14ac:dyDescent="0.2">
      <c r="A17" s="17" t="s">
        <v>23</v>
      </c>
      <c r="B17" s="16">
        <v>80</v>
      </c>
    </row>
    <row r="18" spans="1:10" x14ac:dyDescent="0.2">
      <c r="A18" s="17" t="s">
        <v>24</v>
      </c>
      <c r="B18" s="18">
        <v>0.55000000000000004</v>
      </c>
    </row>
    <row r="19" spans="1:10" x14ac:dyDescent="0.2">
      <c r="A19" s="19" t="s">
        <v>25</v>
      </c>
      <c r="B19" s="33">
        <v>0.18</v>
      </c>
    </row>
    <row r="21" spans="1:10" x14ac:dyDescent="0.2">
      <c r="B21" s="49" t="s">
        <v>26</v>
      </c>
      <c r="C21" s="50"/>
      <c r="D21" s="50"/>
      <c r="E21" s="50"/>
      <c r="F21" s="50"/>
      <c r="G21" s="50"/>
      <c r="H21" s="50"/>
      <c r="I21" s="51"/>
      <c r="J21" s="52"/>
    </row>
    <row r="22" spans="1:10" x14ac:dyDescent="0.2">
      <c r="A22" s="20"/>
      <c r="B22" s="1" t="s">
        <v>0</v>
      </c>
      <c r="C22" s="2" t="s">
        <v>1</v>
      </c>
      <c r="D22" s="2" t="s">
        <v>2</v>
      </c>
      <c r="E22" s="2" t="s">
        <v>3</v>
      </c>
      <c r="F22" s="2" t="s">
        <v>4</v>
      </c>
      <c r="G22" s="2" t="s">
        <v>5</v>
      </c>
      <c r="H22" s="2" t="s">
        <v>6</v>
      </c>
      <c r="I22" s="2" t="s">
        <v>7</v>
      </c>
      <c r="J22" s="2" t="s">
        <v>8</v>
      </c>
    </row>
    <row r="23" spans="1:10" x14ac:dyDescent="0.2">
      <c r="A23" s="21" t="s">
        <v>27</v>
      </c>
      <c r="B23" s="46">
        <v>11507.168832772571</v>
      </c>
      <c r="C23" s="46">
        <v>0</v>
      </c>
      <c r="D23" s="46">
        <v>16753.572685456762</v>
      </c>
      <c r="E23" s="46">
        <v>106739.25848177065</v>
      </c>
      <c r="F23" s="46">
        <v>0</v>
      </c>
      <c r="G23" s="46">
        <v>0</v>
      </c>
      <c r="H23" s="46">
        <v>93492.828697558085</v>
      </c>
      <c r="I23" s="46">
        <v>33853.872132868149</v>
      </c>
      <c r="J23" s="46">
        <v>37653.299169573802</v>
      </c>
    </row>
    <row r="25" spans="1:10" x14ac:dyDescent="0.2">
      <c r="A25" s="1" t="s">
        <v>28</v>
      </c>
      <c r="B25" s="47"/>
    </row>
    <row r="26" spans="1:10" x14ac:dyDescent="0.2">
      <c r="A26" s="22" t="s">
        <v>29</v>
      </c>
      <c r="B26" s="45">
        <f>SUMPRODUCT(B2:J2,B23:J23)</f>
        <v>781995.87531874166</v>
      </c>
      <c r="F26" s="56"/>
    </row>
    <row r="28" spans="1:10" x14ac:dyDescent="0.2">
      <c r="B28" s="49" t="s">
        <v>30</v>
      </c>
      <c r="C28" s="55"/>
    </row>
    <row r="29" spans="1:10" x14ac:dyDescent="0.2">
      <c r="A29" s="23"/>
      <c r="B29" s="41" t="s">
        <v>31</v>
      </c>
      <c r="C29" s="42" t="s">
        <v>32</v>
      </c>
    </row>
    <row r="30" spans="1:10" x14ac:dyDescent="0.2">
      <c r="A30" s="43" t="s">
        <v>19</v>
      </c>
      <c r="B30" s="44">
        <f>SUM(B23:J23)</f>
        <v>300000.00000000006</v>
      </c>
      <c r="C30" s="16">
        <f>B13</f>
        <v>300000</v>
      </c>
    </row>
    <row r="31" spans="1:10" x14ac:dyDescent="0.2">
      <c r="A31" s="5" t="s">
        <v>20</v>
      </c>
      <c r="B31" s="44">
        <f>SUMPRODUCT(B23:J23,B3:J3)</f>
        <v>42500.000000000015</v>
      </c>
      <c r="C31" s="16">
        <f>B14</f>
        <v>42500</v>
      </c>
    </row>
    <row r="32" spans="1:10" x14ac:dyDescent="0.2">
      <c r="A32" s="5" t="s">
        <v>21</v>
      </c>
      <c r="B32" s="44">
        <f>SUMPRODUCT(B23:J23,B4:J4)</f>
        <v>656534.08403050038</v>
      </c>
      <c r="C32" s="16">
        <f>B15</f>
        <v>1645300</v>
      </c>
    </row>
    <row r="33" spans="1:3" x14ac:dyDescent="0.2">
      <c r="A33" s="5" t="s">
        <v>22</v>
      </c>
      <c r="B33" s="44">
        <f>SUMPRODUCT(B23:J23,B5:J5)</f>
        <v>645200.00000000012</v>
      </c>
      <c r="C33" s="16">
        <f>B16</f>
        <v>645200</v>
      </c>
    </row>
    <row r="34" spans="1:3" x14ac:dyDescent="0.2">
      <c r="A34" s="5" t="s">
        <v>23</v>
      </c>
      <c r="B34" s="24">
        <f>SUMPRODUCT(B23:J23,B6:J6)-(B17*SUM(B23:J23))</f>
        <v>79.99999999627471</v>
      </c>
      <c r="C34" s="16">
        <f>B17</f>
        <v>80</v>
      </c>
    </row>
    <row r="35" spans="1:3" x14ac:dyDescent="0.2">
      <c r="A35" s="5" t="s">
        <v>24</v>
      </c>
      <c r="B35" s="26">
        <f>SUMPRODUCT(B23:J23,B9:J9)-(B18*SUM(B23:J23))</f>
        <v>0</v>
      </c>
      <c r="C35" s="32">
        <v>0</v>
      </c>
    </row>
    <row r="36" spans="1:3" x14ac:dyDescent="0.2">
      <c r="A36" s="15" t="s">
        <v>25</v>
      </c>
      <c r="B36" s="27">
        <f>SUMPRODUCT(B23:J23,B10:J10)-(B19*SUM(B23:J23))</f>
        <v>0</v>
      </c>
      <c r="C36" s="38">
        <v>0</v>
      </c>
    </row>
    <row r="37" spans="1:3" x14ac:dyDescent="0.2">
      <c r="A37" s="36"/>
      <c r="B37" s="37"/>
      <c r="C37" s="37"/>
    </row>
    <row r="38" spans="1:3" x14ac:dyDescent="0.2">
      <c r="A38" s="36"/>
      <c r="B38" s="37"/>
      <c r="C38" s="37"/>
    </row>
    <row r="39" spans="1:3" x14ac:dyDescent="0.2">
      <c r="A39" s="36"/>
      <c r="B39" s="37"/>
      <c r="C39" s="37"/>
    </row>
    <row r="40" spans="1:3" x14ac:dyDescent="0.2">
      <c r="A40" s="36"/>
      <c r="B40" s="37"/>
      <c r="C40" s="37"/>
    </row>
    <row r="41" spans="1:3" x14ac:dyDescent="0.2">
      <c r="A41" s="36"/>
      <c r="B41" s="37"/>
      <c r="C41" s="37"/>
    </row>
    <row r="42" spans="1:3" x14ac:dyDescent="0.2">
      <c r="A42" s="28"/>
    </row>
    <row r="43" spans="1:3" x14ac:dyDescent="0.2">
      <c r="A43" s="28"/>
    </row>
    <row r="44" spans="1:3" x14ac:dyDescent="0.2">
      <c r="A44" s="28"/>
    </row>
    <row r="45" spans="1:3" x14ac:dyDescent="0.2">
      <c r="A45" s="28"/>
    </row>
    <row r="46" spans="1:3" x14ac:dyDescent="0.2">
      <c r="A46" s="28"/>
    </row>
    <row r="47" spans="1:3" x14ac:dyDescent="0.2">
      <c r="A47" s="28"/>
    </row>
    <row r="48" spans="1:3" x14ac:dyDescent="0.2">
      <c r="A48" s="28"/>
    </row>
    <row r="49" spans="1:1" x14ac:dyDescent="0.2">
      <c r="A49" s="28"/>
    </row>
  </sheetData>
  <mergeCells count="3">
    <mergeCell ref="B21:J21"/>
    <mergeCell ref="A12:B12"/>
    <mergeCell ref="B28:C28"/>
  </mergeCells>
  <pageMargins left="0.75" right="0.75" top="1" bottom="1" header="0.5" footer="0.5"/>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27700BC05D304EB84474FBEDD236A8" ma:contentTypeVersion="11" ma:contentTypeDescription="Create a new document." ma:contentTypeScope="" ma:versionID="af4489e070d22861244cccc7854fdfba">
  <xsd:schema xmlns:xsd="http://www.w3.org/2001/XMLSchema" xmlns:xs="http://www.w3.org/2001/XMLSchema" xmlns:p="http://schemas.microsoft.com/office/2006/metadata/properties" xmlns:ns2="e2999c35-b50f-46f4-b3ed-23a70c531532" xmlns:ns3="28d12d9c-ab9b-4dc2-bb53-20060a3cf0ae" targetNamespace="http://schemas.microsoft.com/office/2006/metadata/properties" ma:root="true" ma:fieldsID="c81d3e8b4707941fed332bbb60a70795" ns2:_="" ns3:_="">
    <xsd:import namespace="e2999c35-b50f-46f4-b3ed-23a70c531532"/>
    <xsd:import namespace="28d12d9c-ab9b-4dc2-bb53-20060a3cf0ae"/>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999c35-b50f-46f4-b3ed-23a70c5315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d12d9c-ab9b-4dc2-bb53-20060a3cf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9B56B4-4328-4BF4-9B58-F20E9707C9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999c35-b50f-46f4-b3ed-23a70c531532"/>
    <ds:schemaRef ds:uri="28d12d9c-ab9b-4dc2-bb53-20060a3cf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9FF9B1-2D8D-47A3-81B5-35C84A2589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519254D-7486-48A0-A735-BAEF131AAB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Task</vt:lpstr>
      <vt:lpstr>Solution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Wolfram Wiesemann</dc:creator>
  <cp:keywords/>
  <dc:description/>
  <cp:lastModifiedBy>Microsoft Office User</cp:lastModifiedBy>
  <cp:revision/>
  <dcterms:created xsi:type="dcterms:W3CDTF">2014-01-08T15:35:41Z</dcterms:created>
  <dcterms:modified xsi:type="dcterms:W3CDTF">2022-10-01T23:36:53Z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0x0101001827700BC05D304EB84474FBEDD236A8</vt:lpwstr>
  </property>
</Properties>
</file>