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limon/PycharmProjects/pythonProject/"/>
    </mc:Choice>
  </mc:AlternateContent>
  <xr:revisionPtr revIDLastSave="0" documentId="13_ncr:1_{E1BF6E2D-EC28-8441-8E36-83391EA09B47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Start" sheetId="2" r:id="rId1"/>
    <sheet name="Magic Items" sheetId="1" r:id="rId2"/>
    <sheet name="Loot" sheetId="3" r:id="rId3"/>
    <sheet name="Dice" sheetId="4" r:id="rId4"/>
  </sheets>
  <definedNames>
    <definedName name="_xlnm._FilterDatabase" localSheetId="1" hidden="1">'Magic Items'!$A$1:$D$344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3" l="1" a="1"/>
  <c r="N20" i="3" s="1"/>
  <c r="N4" i="3" a="1"/>
  <c r="N4" i="3" s="1"/>
  <c r="G34" i="3"/>
  <c r="G35" i="3"/>
  <c r="G33" i="3"/>
  <c r="G28" i="3"/>
  <c r="G29" i="3"/>
  <c r="G30" i="3"/>
  <c r="G27" i="3"/>
  <c r="G24" i="3"/>
  <c r="G23" i="3"/>
  <c r="G22" i="3"/>
  <c r="G21" i="3"/>
  <c r="G20" i="3"/>
  <c r="G14" i="3"/>
  <c r="G15" i="3"/>
  <c r="G16" i="3"/>
  <c r="G17" i="3"/>
  <c r="G13" i="3"/>
  <c r="G57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41" i="3"/>
  <c r="C3" i="4" a="1"/>
  <c r="C3" i="4" s="1"/>
  <c r="C15" i="4" s="1"/>
  <c r="C10" i="4" a="1"/>
  <c r="C10" i="4" s="1"/>
  <c r="C91" i="4" s="1"/>
  <c r="C9" i="4" a="1"/>
  <c r="C9" i="4" s="1"/>
  <c r="C80" i="4" s="1"/>
  <c r="C8" i="4" a="1"/>
  <c r="C8" i="4" s="1"/>
  <c r="C69" i="4" s="1"/>
  <c r="C7" i="4" a="1"/>
  <c r="C7" i="4" s="1"/>
  <c r="C58" i="4" s="1"/>
  <c r="C6" i="4" a="1"/>
  <c r="C6" i="4" s="1"/>
  <c r="C47" i="4" s="1"/>
  <c r="C5" i="4" a="1"/>
  <c r="C5" i="4" s="1"/>
  <c r="C36" i="4" s="1"/>
  <c r="L17" i="3" s="1"/>
  <c r="C4" i="4" a="1"/>
  <c r="C4" i="4" s="1"/>
  <c r="C25" i="4" s="1"/>
  <c r="C19" i="4" l="1"/>
  <c r="L34" i="3"/>
  <c r="K35" i="3"/>
  <c r="K34" i="3"/>
  <c r="L29" i="3"/>
  <c r="K28" i="3"/>
  <c r="J28" i="3"/>
  <c r="K27" i="3"/>
  <c r="J20" i="3"/>
  <c r="C100" i="4"/>
  <c r="C99" i="4"/>
  <c r="C98" i="4"/>
  <c r="C97" i="4"/>
  <c r="C96" i="4"/>
  <c r="C95" i="4"/>
  <c r="C94" i="4"/>
  <c r="C93" i="4"/>
  <c r="C92" i="4"/>
  <c r="C89" i="4"/>
  <c r="C88" i="4"/>
  <c r="C87" i="4"/>
  <c r="C86" i="4"/>
  <c r="C85" i="4"/>
  <c r="C84" i="4"/>
  <c r="C83" i="4"/>
  <c r="C82" i="4"/>
  <c r="C81" i="4"/>
  <c r="C78" i="4"/>
  <c r="C77" i="4"/>
  <c r="C76" i="4"/>
  <c r="C75" i="4"/>
  <c r="C74" i="4"/>
  <c r="C73" i="4"/>
  <c r="C72" i="4"/>
  <c r="C71" i="4"/>
  <c r="C70" i="4"/>
  <c r="C67" i="4"/>
  <c r="C66" i="4"/>
  <c r="C65" i="4"/>
  <c r="C64" i="4"/>
  <c r="C63" i="4"/>
  <c r="C62" i="4"/>
  <c r="C61" i="4"/>
  <c r="C60" i="4"/>
  <c r="C59" i="4"/>
  <c r="C52" i="4"/>
  <c r="C56" i="4"/>
  <c r="C55" i="4"/>
  <c r="C54" i="4"/>
  <c r="C53" i="4"/>
  <c r="C51" i="4"/>
  <c r="C50" i="4"/>
  <c r="C49" i="4"/>
  <c r="C48" i="4"/>
  <c r="C45" i="4"/>
  <c r="C44" i="4"/>
  <c r="C43" i="4"/>
  <c r="K33" i="3" s="1"/>
  <c r="C42" i="4"/>
  <c r="C41" i="4"/>
  <c r="C40" i="4"/>
  <c r="H13" i="3" s="1"/>
  <c r="C39" i="4"/>
  <c r="I27" i="3" s="1"/>
  <c r="C38" i="4"/>
  <c r="I39" i="3" s="1"/>
  <c r="C37" i="4"/>
  <c r="M42" i="3" s="1"/>
  <c r="C34" i="4"/>
  <c r="C33" i="4"/>
  <c r="C32" i="4"/>
  <c r="C31" i="4"/>
  <c r="C30" i="4"/>
  <c r="C29" i="4"/>
  <c r="C28" i="4"/>
  <c r="C27" i="4"/>
  <c r="C26" i="4"/>
  <c r="C23" i="4"/>
  <c r="C22" i="4"/>
  <c r="C21" i="4"/>
  <c r="C20" i="4"/>
  <c r="C18" i="4"/>
  <c r="C17" i="4"/>
  <c r="C16" i="4"/>
  <c r="C14" i="4"/>
  <c r="K39" i="3" l="1"/>
  <c r="I21" i="3"/>
  <c r="H39" i="3"/>
  <c r="J33" i="3"/>
  <c r="L35" i="3"/>
  <c r="K30" i="3"/>
  <c r="L30" i="3"/>
  <c r="K24" i="3"/>
  <c r="K29" i="3"/>
  <c r="J22" i="3"/>
  <c r="L24" i="3"/>
  <c r="H20" i="3"/>
  <c r="K23" i="3"/>
  <c r="K21" i="3"/>
  <c r="K22" i="3"/>
  <c r="I14" i="3"/>
  <c r="J15" i="3"/>
  <c r="K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 Limon</author>
  </authors>
  <commentList>
    <comment ref="H13" authorId="0" shapeId="0" xr:uid="{CF882337-1C5B-4634-A553-E5DC32FC4613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5d6 (17)</t>
        </r>
      </text>
    </comment>
    <comment ref="I14" authorId="0" shapeId="0" xr:uid="{E7FD6641-59D7-414D-A447-2E45BE10C159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4d6 (14)</t>
        </r>
      </text>
    </comment>
    <comment ref="J15" authorId="0" shapeId="0" xr:uid="{85FFD4B5-2FBB-4F06-B38D-98EBB086C41A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3d6 (10)</t>
        </r>
      </text>
    </comment>
    <comment ref="K16" authorId="0" shapeId="0" xr:uid="{E1280AA7-5635-44BB-B14A-4B8D8FC4722C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3d6 (10)</t>
        </r>
      </text>
    </comment>
    <comment ref="L17" authorId="0" shapeId="0" xr:uid="{E2011EBB-A2F4-4C41-9F59-C73A73676724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(3)</t>
        </r>
      </text>
    </comment>
    <comment ref="H20" authorId="0" shapeId="0" xr:uid="{76B5E97B-4391-4262-9B4F-8ACEC7C21412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4d6 x 100 (1,400)</t>
        </r>
      </text>
    </comment>
    <comment ref="J20" authorId="0" shapeId="0" xr:uid="{752E27FA-0DD5-4C24-9C67-D9F4602B1A58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 (35)</t>
        </r>
      </text>
    </comment>
    <comment ref="I21" authorId="0" shapeId="0" xr:uid="{98998897-10B6-41AF-926F-6DFE110D7E65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6d6 x 10 (210)</t>
        </r>
      </text>
    </comment>
    <comment ref="K21" authorId="0" shapeId="0" xr:uid="{C5C7314F-122B-4E56-B04F-0D404B477C85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 (70)
</t>
        </r>
      </text>
    </comment>
    <comment ref="J22" authorId="0" shapeId="0" xr:uid="{A0D68537-2E81-4758-BA3E-0BD4F0D0EC68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3d6 x 10 (105)</t>
        </r>
      </text>
    </comment>
    <comment ref="K22" authorId="0" shapeId="0" xr:uid="{C67ACD2E-39E1-483B-997A-13643D4827D9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2d6 x 10 (70)
</t>
        </r>
      </text>
    </comment>
    <comment ref="K23" authorId="0" shapeId="0" xr:uid="{F7D04173-A602-487D-AF00-B0F7E28A8795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4d6 x 10 (140)</t>
        </r>
      </text>
    </comment>
    <comment ref="K24" authorId="0" shapeId="0" xr:uid="{3EF12167-9C88-406C-9505-119BD1E2C0C5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x 10 (70)</t>
        </r>
      </text>
    </comment>
    <comment ref="L24" authorId="0" shapeId="0" xr:uid="{47773E17-7979-4018-929E-7003057B08C0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3d6 (10)</t>
        </r>
      </text>
    </comment>
    <comment ref="I27" authorId="0" shapeId="0" xr:uid="{CFED696E-31EE-4145-9572-7BD4F814B81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4d6 x 100 (1,400)</t>
        </r>
      </text>
    </comment>
    <comment ref="K27" authorId="0" shapeId="0" xr:uid="{A09CAC3F-FB4F-468C-B2B9-E2CE7828A8A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100 (350)</t>
        </r>
      </text>
    </comment>
    <comment ref="J28" authorId="0" shapeId="0" xr:uid="{5CBBA99D-B359-43EA-BA5B-8B82C78E126A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100 (350)</t>
        </r>
      </text>
    </comment>
    <comment ref="K28" authorId="0" shapeId="0" xr:uid="{28239971-1787-47B7-A32C-B2885B13BF8E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100 (350)</t>
        </r>
      </text>
    </comment>
    <comment ref="K29" authorId="0" shapeId="0" xr:uid="{AFEA37CD-0D25-4023-8985-96A3C23A712B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x 100 (700)</t>
        </r>
      </text>
    </comment>
    <comment ref="L29" authorId="0" shapeId="0" xr:uid="{97D43C11-0275-482C-95CB-C666ED0ECDDF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1d6 x 100 (350)</t>
        </r>
      </text>
    </comment>
    <comment ref="K30" authorId="0" shapeId="0" xr:uid="{2B683DF2-8C9D-49C9-8BC0-567B9BE275BD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100 (700)</t>
        </r>
      </text>
    </comment>
    <comment ref="L30" authorId="0" shapeId="0" xr:uid="{A84B4354-F0C1-4EA9-B2A5-78EC1E2793AD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 (70)</t>
        </r>
      </text>
    </comment>
    <comment ref="J33" authorId="0" shapeId="0" xr:uid="{92DE2F90-83F4-45CA-87F1-831034B624D8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1,000 (7,000)</t>
        </r>
      </text>
    </comment>
    <comment ref="K33" authorId="0" shapeId="0" xr:uid="{D0BFFAA3-47F7-4F0B-9F37-1D3A92339ABA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8d6 x 100 (2,800)</t>
        </r>
      </text>
    </comment>
    <comment ref="K34" authorId="0" shapeId="0" xr:uid="{E21ED635-BBE7-4035-9733-F52FB8F2779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1,000 (3,500)</t>
        </r>
      </text>
    </comment>
    <comment ref="L34" authorId="0" shapeId="0" xr:uid="{2CAA6C9E-2E08-4F24-A3C7-4F4207677DD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1,000 (3,500)</t>
        </r>
      </text>
    </comment>
    <comment ref="K35" authorId="0" shapeId="0" xr:uid="{D796B54C-807E-419E-980E-2A57C5E629C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1,000 (3,500)</t>
        </r>
      </text>
    </comment>
    <comment ref="L35" authorId="0" shapeId="0" xr:uid="{29EFA3BF-8F6A-44A7-883A-CD45C177539C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100 (700)</t>
        </r>
      </text>
    </comment>
    <comment ref="H42" authorId="0" shapeId="0" xr:uid="{1C0E1FC1-C055-4F06-A95F-73EF4843BFF4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(7) 10 gp gems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<sst xmlns="http://schemas.openxmlformats.org/spreadsheetml/2006/main" count="1657" uniqueCount="670">
  <si>
    <t>Item Name</t>
  </si>
  <si>
    <t>Rarity</t>
  </si>
  <si>
    <t>Type</t>
  </si>
  <si>
    <t>Attunement</t>
  </si>
  <si>
    <t>Adamantine armor</t>
  </si>
  <si>
    <t>uncommon</t>
  </si>
  <si>
    <t>armor</t>
  </si>
  <si>
    <t>Alchemy jug</t>
  </si>
  <si>
    <t>wondrous item</t>
  </si>
  <si>
    <t>Ammunition +1</t>
  </si>
  <si>
    <t>ammunition</t>
  </si>
  <si>
    <t>Ammunition +2</t>
  </si>
  <si>
    <t>rare</t>
  </si>
  <si>
    <t>Ammunition +3</t>
  </si>
  <si>
    <t>very rare</t>
  </si>
  <si>
    <t>Amulet of health</t>
  </si>
  <si>
    <t>attunement required</t>
  </si>
  <si>
    <t>Amulet of proof against detection and location</t>
  </si>
  <si>
    <t>Amulet of the planes</t>
  </si>
  <si>
    <t>Animated shield</t>
  </si>
  <si>
    <t>Apparatus of Kwalish</t>
  </si>
  <si>
    <t>legendary</t>
  </si>
  <si>
    <t>Armor +1</t>
  </si>
  <si>
    <t>Armor +2</t>
  </si>
  <si>
    <t>Armor +3</t>
  </si>
  <si>
    <t>Armor of invulnerability</t>
  </si>
  <si>
    <t>Armor of resistance</t>
  </si>
  <si>
    <t>Armor of vulnerability</t>
  </si>
  <si>
    <t>Arrow of slaying</t>
  </si>
  <si>
    <t>Arrow-catching shield</t>
  </si>
  <si>
    <t>Axe of the Dwarvish Lords</t>
  </si>
  <si>
    <t>artifact</t>
  </si>
  <si>
    <t>weapon</t>
  </si>
  <si>
    <t>Bag of beans</t>
  </si>
  <si>
    <t>Bag of devouring</t>
  </si>
  <si>
    <t>Bag of holding</t>
  </si>
  <si>
    <t>Bag of tricks</t>
  </si>
  <si>
    <t>Bead of force</t>
  </si>
  <si>
    <t>Belt of dwarvenkind</t>
  </si>
  <si>
    <t>Belt of giant strength (cloud giant)</t>
  </si>
  <si>
    <t>Belt of giant strength (fire giant)</t>
  </si>
  <si>
    <t>Belt of giant strength (frost or stone giant)</t>
  </si>
  <si>
    <t>Belt of giant strength (hill giant)</t>
  </si>
  <si>
    <t>Belt of giant strength (storm giant)</t>
  </si>
  <si>
    <t>Berserker axe</t>
  </si>
  <si>
    <t>Blackrazor</t>
  </si>
  <si>
    <t>sentient</t>
  </si>
  <si>
    <t>Book of Exalted Deeds</t>
  </si>
  <si>
    <t>Book of Vile Darkness</t>
  </si>
  <si>
    <t>Boots of elvenkind</t>
  </si>
  <si>
    <t>Boots of levitation</t>
  </si>
  <si>
    <t>Boots of speed</t>
  </si>
  <si>
    <t>Boots of striding and springing</t>
  </si>
  <si>
    <t>Boots of the winterlands</t>
  </si>
  <si>
    <t>Bowl of commanding water elementals</t>
  </si>
  <si>
    <t>Bracers of archery</t>
  </si>
  <si>
    <t>Bracers of defense</t>
  </si>
  <si>
    <t>Brazier of commanding fire elementals</t>
  </si>
  <si>
    <t>Brooch of shielding</t>
  </si>
  <si>
    <t>Broom of flying</t>
  </si>
  <si>
    <t>Candle of invocation</t>
  </si>
  <si>
    <t>Cap of water breathing</t>
  </si>
  <si>
    <t>Cape of the mountebank</t>
  </si>
  <si>
    <t>Carpet of flying</t>
  </si>
  <si>
    <t>Censer of controlling air elementals</t>
  </si>
  <si>
    <t>Chime of opening</t>
  </si>
  <si>
    <t>Circlet of blasting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</si>
  <si>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</si>
  <si>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</si>
  <si>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</si>
  <si>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</si>
  <si>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</si>
  <si>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</si>
  <si>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</si>
  <si>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</si>
  <si>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</si>
  <si>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</si>
  <si>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</si>
  <si>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</si>
  <si>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</si>
  <si>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Daern’s instant fortress</t>
  </si>
  <si>
    <t>Dagger of venom</t>
  </si>
  <si>
    <t>Dancing sword</t>
  </si>
  <si>
    <t>Decanter of endless water</t>
  </si>
  <si>
    <t>Deck of illusions</t>
  </si>
  <si>
    <t>Deck of many things</t>
  </si>
  <si>
    <t>Defender</t>
  </si>
  <si>
    <t>Demon armor</t>
  </si>
  <si>
    <t>Dimensional shackles</t>
  </si>
  <si>
    <t>Dragon scale mail</t>
  </si>
  <si>
    <t>Dragon slayer</t>
  </si>
  <si>
    <t>Driftglobe</t>
  </si>
  <si>
    <t>Dust of disappearance</t>
  </si>
  <si>
    <t>Dust of dryness</t>
  </si>
  <si>
    <t>Dust of sneezing and choking</t>
  </si>
  <si>
    <t>Dwarven plate</t>
  </si>
  <si>
    <t>Dwarven thrower</t>
  </si>
  <si>
    <t>Efreeti bottle</t>
  </si>
  <si>
    <t>Efreeti chain</t>
  </si>
  <si>
    <t>Elemental gem</t>
  </si>
  <si>
    <t>Elixir of health</t>
  </si>
  <si>
    <t>potion</t>
  </si>
  <si>
    <t>Elven chain</t>
  </si>
  <si>
    <t>Eversmoking bottle</t>
  </si>
  <si>
    <t>Eye and Hand of Vecna</t>
  </si>
  <si>
    <t>Eyes of charming</t>
  </si>
  <si>
    <t>Eyes of minute seeing</t>
  </si>
  <si>
    <t>Eyes of the eagle</t>
  </si>
  <si>
    <t>Figurine of wondrous power (bronze griffon)</t>
  </si>
  <si>
    <t>Figurine of wondrous power (ebony fly)</t>
  </si>
  <si>
    <t>Figurine of wondrous power (golden lions)</t>
  </si>
  <si>
    <t>Figurine of wondrous power (ivory goats)</t>
  </si>
  <si>
    <t>Figurine of wondrous power (marble elephant)</t>
  </si>
  <si>
    <t>Figurine of wondrous power (obsidian steed)</t>
  </si>
  <si>
    <t>Figurine of wondrous power (onyx dog)</t>
  </si>
  <si>
    <t>Figurine of wondrous power (serpentine owl)</t>
  </si>
  <si>
    <t>Figurine of wondrous power (silver raven)</t>
  </si>
  <si>
    <t>Flame tongue</t>
  </si>
  <si>
    <t>Folding boat</t>
  </si>
  <si>
    <t>Frost brand</t>
  </si>
  <si>
    <t>Gauntlets of ogre power</t>
  </si>
  <si>
    <t>Gem of brightness</t>
  </si>
  <si>
    <t>Gem of seeing</t>
  </si>
  <si>
    <t>Giant slayer</t>
  </si>
  <si>
    <t>Glamoured studded leather</t>
  </si>
  <si>
    <t>Gloves of missile snaring</t>
  </si>
  <si>
    <t>Gloves of swimming and climbing</t>
  </si>
  <si>
    <t>Gloves of thievery</t>
  </si>
  <si>
    <t>Goggles of night</t>
  </si>
  <si>
    <t>Hammer of thunderbolts</t>
  </si>
  <si>
    <t>optional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</si>
  <si>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</si>
  <si>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</si>
  <si>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</si>
  <si>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</si>
  <si>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</si>
  <si>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</si>
  <si>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Heward’s handy haversack</t>
  </si>
  <si>
    <t>Holy avenger</t>
  </si>
  <si>
    <t>Horn of blasting</t>
  </si>
  <si>
    <t>Horn of valhalla (brass)</t>
  </si>
  <si>
    <t>Horn of valhalla (bronze)</t>
  </si>
  <si>
    <t>Horn of valhalla (iron)</t>
  </si>
  <si>
    <t>Horn of valhalla (silver)</t>
  </si>
  <si>
    <t>Horseshoes of a zephyr</t>
  </si>
  <si>
    <t>Horseshoes of speed</t>
  </si>
  <si>
    <t>Immovable rod</t>
  </si>
  <si>
    <t>rod</t>
  </si>
  <si>
    <t>Instrument of the bard (Anstruth harp)</t>
  </si>
  <si>
    <t>Instrument of the bard (Canaith mandolin)</t>
  </si>
  <si>
    <t>Instrument of the bard (Cli lyre)</t>
  </si>
  <si>
    <t>Instrument of the bard (Doss lute)</t>
  </si>
  <si>
    <t>Instrument of the bard (Fochlucan bandore)</t>
  </si>
  <si>
    <t>Instrument of the bard (Mac-Fuirmidh cittern)</t>
  </si>
  <si>
    <t>Instrument of the bard (Ollamh harp)</t>
  </si>
  <si>
    <t>Ioun stone (absorption)</t>
  </si>
  <si>
    <t>Ioun stone (agility)</t>
  </si>
  <si>
    <t>Ioun stone (awareness)</t>
  </si>
  <si>
    <t>Ioun stone (fortitude)</t>
  </si>
  <si>
    <t>Ioun stone (greater absorption)</t>
  </si>
  <si>
    <t>Ioun stone (insight)</t>
  </si>
  <si>
    <t>Ioun stone (intellect)</t>
  </si>
  <si>
    <t>Ioun stone (leadership)</t>
  </si>
  <si>
    <t>Ioun stone (mastery)</t>
  </si>
  <si>
    <t>Ioun stone (protection)</t>
  </si>
  <si>
    <t>Ioun stone (regeneration)</t>
  </si>
  <si>
    <t>Ioun stone (reserve)</t>
  </si>
  <si>
    <t>Ioun stone (strength)</t>
  </si>
  <si>
    <t>Ioun stone (sustenance)</t>
  </si>
  <si>
    <t>Iron bands of bilarro</t>
  </si>
  <si>
    <t>Iron flask</t>
  </si>
  <si>
    <t>Javelin of lightning</t>
  </si>
  <si>
    <t>Keoghtom’s ointment</t>
  </si>
  <si>
    <t>Lantern of revealing</t>
  </si>
  <si>
    <t>Luck blade</t>
  </si>
  <si>
    <t>Mace of disruption</t>
  </si>
  <si>
    <t>Mace of smiting</t>
  </si>
  <si>
    <t>Mace of terror</t>
  </si>
  <si>
    <t>Mantle of spell resistance</t>
  </si>
  <si>
    <t>Manual of bodily health</t>
  </si>
  <si>
    <t>Manual of gainful exercise</t>
  </si>
  <si>
    <t>Manual of golems</t>
  </si>
  <si>
    <t>Manual of quickness of action</t>
  </si>
  <si>
    <t>Mariner’s armor</t>
  </si>
  <si>
    <t>Medallion of thoughts</t>
  </si>
  <si>
    <t>Mirror of life trapping</t>
  </si>
  <si>
    <t>Mithral armor</t>
  </si>
  <si>
    <t>Moonblade</t>
  </si>
  <si>
    <t>Necklace of adaptation</t>
  </si>
  <si>
    <t>Necklace of fireballs</t>
  </si>
  <si>
    <t>Necklace of prayer beads</t>
  </si>
  <si>
    <t>Nine lives stealer</t>
  </si>
  <si>
    <t>Nolzur’s marvelous pigments</t>
  </si>
  <si>
    <t>Oathbow</t>
  </si>
  <si>
    <t>Oil of etherealness</t>
  </si>
  <si>
    <t>Oil of sharpness</t>
  </si>
  <si>
    <t>Oil of slipperiness</t>
  </si>
  <si>
    <t>Orb of Dragonkind</t>
  </si>
  <si>
    <t>Pearl of power</t>
  </si>
  <si>
    <t>Periapt of health</t>
  </si>
  <si>
    <t>Periapt of proof against poison</t>
  </si>
  <si>
    <t>Periapt of wound closure</t>
  </si>
  <si>
    <t>Philter of love</t>
  </si>
  <si>
    <t>Pipes of haunting</t>
  </si>
  <si>
    <t>Pipes of the sewers</t>
  </si>
  <si>
    <t>Plate armor of etherealness</t>
  </si>
  <si>
    <t>Portable hole</t>
  </si>
  <si>
    <t>Potion of animal friendship</t>
  </si>
  <si>
    <t>Potion of clairvoyance</t>
  </si>
  <si>
    <t>Potion of climbing</t>
  </si>
  <si>
    <t>common</t>
  </si>
  <si>
    <t>Potion of diminution</t>
  </si>
  <si>
    <t>Potion of fire breath</t>
  </si>
  <si>
    <t>Potion of flying</t>
  </si>
  <si>
    <t>Potion of gaseous form</t>
  </si>
  <si>
    <t>Potion of giant strength (cloud giant)</t>
  </si>
  <si>
    <t>Potion of giant strength (fire giant)</t>
  </si>
  <si>
    <t>Potion of giant strength (frost or stone giant)</t>
  </si>
  <si>
    <t>Potion of giant strength (hill giant)</t>
  </si>
  <si>
    <t>Potion of giant strength (storm giant)</t>
  </si>
  <si>
    <t>Potion of greater healing</t>
  </si>
  <si>
    <t>Potion of growth</t>
  </si>
  <si>
    <t>Potion of healing</t>
  </si>
  <si>
    <t>Potion of heroism</t>
  </si>
  <si>
    <t>Potion of invisibility</t>
  </si>
  <si>
    <t>Potion of invulnerability</t>
  </si>
  <si>
    <t>Potion of longevity</t>
  </si>
  <si>
    <t>Potion of mind reading</t>
  </si>
  <si>
    <t>Potion of poison</t>
  </si>
  <si>
    <t>Potion of resistance</t>
  </si>
  <si>
    <t>Potion of speed</t>
  </si>
  <si>
    <t>Potion of superior healing</t>
  </si>
  <si>
    <t>Potion of supreme healing</t>
  </si>
  <si>
    <t>Potion of vitality</t>
  </si>
  <si>
    <t>Potion of water breathing</t>
  </si>
  <si>
    <t>Quaal’s feather token</t>
  </si>
  <si>
    <t>Quiver of Ehlonna</t>
  </si>
  <si>
    <t>Ring of air elemental command</t>
  </si>
  <si>
    <t>ring</t>
  </si>
  <si>
    <t>Ring of animal influence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</si>
  <si>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</si>
  <si>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</si>
  <si>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</si>
  <si>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</si>
  <si>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</si>
  <si>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free action</t>
  </si>
  <si>
    <t>Ring of invisibility</t>
  </si>
  <si>
    <t>Ring of jumping</t>
  </si>
  <si>
    <t>Ring of mind shielding</t>
  </si>
  <si>
    <t>Ring of protection</t>
  </si>
  <si>
    <t>Ring of regeneration</t>
  </si>
  <si>
    <t>Ring of resistance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</si>
  <si>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</si>
  <si>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</si>
  <si>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</si>
  <si>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</si>
  <si>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</si>
  <si>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</si>
  <si>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</si>
  <si>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</si>
  <si>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</si>
  <si>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</si>
  <si>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</si>
  <si>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</si>
  <si>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</si>
  <si>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</si>
  <si>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</si>
  <si>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</si>
  <si>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</si>
  <si>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</si>
  <si>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</si>
  <si>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</si>
  <si>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</si>
  <si>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</si>
  <si>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Rod of the pact keeper +1</t>
  </si>
  <si>
    <t>Rod of the pact keeper +2</t>
  </si>
  <si>
    <t>Rod of the pact keeper +3</t>
  </si>
  <si>
    <t>Rope of climbing</t>
  </si>
  <si>
    <t>Rope of entanglement</t>
  </si>
  <si>
    <t>Saddle of the cavalier</t>
  </si>
  <si>
    <t>Scarab of protection</t>
  </si>
  <si>
    <t>Scimitar of speed</t>
  </si>
  <si>
    <t>Scroll of protection</t>
  </si>
  <si>
    <t>scroll</t>
  </si>
  <si>
    <t>Sending stones</t>
  </si>
  <si>
    <t>Sentinel shield</t>
  </si>
  <si>
    <t>Shield +1</t>
  </si>
  <si>
    <t>Shield +2</t>
  </si>
  <si>
    <t>Shield +3</t>
  </si>
  <si>
    <t>Shield of missile attraction</t>
  </si>
  <si>
    <t>Slippers of spider climbing</t>
  </si>
  <si>
    <t>Sovereign glue</t>
  </si>
  <si>
    <t>Spell scroll (1st level)</t>
  </si>
  <si>
    <t>Spell scroll (2nd level)</t>
  </si>
  <si>
    <t>Spell scroll (3rd level)</t>
  </si>
  <si>
    <t>Spell scroll (4th level)</t>
  </si>
  <si>
    <t>Spell scroll (5th level)</t>
  </si>
  <si>
    <t>Spell scroll (6th level)</t>
  </si>
  <si>
    <t>Spell scroll (7th level)</t>
  </si>
  <si>
    <t>Spell scroll (8th level)</t>
  </si>
  <si>
    <t>Spell scroll (9th level)</t>
  </si>
  <si>
    <t>Spell scroll (cantrip)</t>
  </si>
  <si>
    <t>Spellguard shield</t>
  </si>
  <si>
    <t>Sphere of annihilation</t>
  </si>
  <si>
    <t>Staff of charming</t>
  </si>
  <si>
    <t>staff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</si>
  <si>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</si>
  <si>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</si>
  <si>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</si>
  <si>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</si>
  <si>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</si>
  <si>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</si>
  <si>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</si>
  <si>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</si>
  <si>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</si>
  <si>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</si>
  <si>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</si>
  <si>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</si>
  <si>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Stone of controlling earth elementals</t>
  </si>
  <si>
    <t>Stone of good luck (luckstone)</t>
  </si>
  <si>
    <t>Sun blade</t>
  </si>
  <si>
    <t>Sword of answering</t>
  </si>
  <si>
    <t>Sword of Kas</t>
  </si>
  <si>
    <t>Sword of life stealing</t>
  </si>
  <si>
    <t>Sword of sharpness</t>
  </si>
  <si>
    <t>Sword of vengeance</t>
  </si>
  <si>
    <t>Sword of wounding</t>
  </si>
  <si>
    <t>Talisman of pure good</t>
  </si>
  <si>
    <t>Talisman of the sphere</t>
  </si>
  <si>
    <t>Talisman of ultimate evil</t>
  </si>
  <si>
    <t>Tentacle rod</t>
  </si>
  <si>
    <t>Tome of clear thought</t>
  </si>
  <si>
    <t>Tome of leadership and influence</t>
  </si>
  <si>
    <t>Tome of the stilled tongue</t>
  </si>
  <si>
    <t>Tome of understanding</t>
  </si>
  <si>
    <t>Trident of fish command</t>
  </si>
  <si>
    <t>Universal solvent</t>
  </si>
  <si>
    <t>Vicious weapon</t>
  </si>
  <si>
    <t>Vorpal sword</t>
  </si>
  <si>
    <t>Wand of binding</t>
  </si>
  <si>
    <t>wand</t>
  </si>
  <si>
    <t>Wand of enemy detection</t>
  </si>
  <si>
    <t>Wand of fear</t>
  </si>
  <si>
    <t>Wand of fireballs</t>
  </si>
  <si>
    <t>Wand of lightning bolts</t>
  </si>
  <si>
    <t>Wand of magic detection</t>
  </si>
  <si>
    <t>Wand of magic missiles</t>
  </si>
  <si>
    <t>Wand of Orcus</t>
  </si>
  <si>
    <t>Wand of paralysis</t>
  </si>
  <si>
    <t>Wand of polymorph</t>
  </si>
  <si>
    <t>Wand of secrets</t>
  </si>
  <si>
    <t>Wand of the war mage +1</t>
  </si>
  <si>
    <t>Wand of the war mage +2</t>
  </si>
  <si>
    <t>Wand of the war mage +3</t>
  </si>
  <si>
    <t>Wand of web</t>
  </si>
  <si>
    <t>Wand of wonder</t>
  </si>
  <si>
    <t>Wave</t>
  </si>
  <si>
    <t>Weapon +1</t>
  </si>
  <si>
    <t>Weapon +2</t>
  </si>
  <si>
    <t>Weapon +3</t>
  </si>
  <si>
    <t>Weapon of warning</t>
  </si>
  <si>
    <t>Well of many worlds</t>
  </si>
  <si>
    <t>Whelm</t>
  </si>
  <si>
    <t>Wind fan</t>
  </si>
  <si>
    <t>Winged boots</t>
  </si>
  <si>
    <t>Wings of flying</t>
  </si>
  <si>
    <t>D&amp;D 5e Weapon Table</t>
  </si>
  <si>
    <t>Weapon Name</t>
  </si>
  <si>
    <t>Properties</t>
  </si>
  <si>
    <t>Simple Melee Weapons</t>
  </si>
  <si>
    <t>Club</t>
  </si>
  <si>
    <t>Dagger</t>
  </si>
  <si>
    <t>Handaxe</t>
  </si>
  <si>
    <t>Javelin</t>
  </si>
  <si>
    <t>Light Hammer</t>
  </si>
  <si>
    <t>Mace</t>
  </si>
  <si>
    <t>Quaterstaff</t>
  </si>
  <si>
    <t>Sickle</t>
  </si>
  <si>
    <t>Spear</t>
  </si>
  <si>
    <t>Simple Ranged Weapons</t>
  </si>
  <si>
    <t>Crossbow, Light</t>
  </si>
  <si>
    <t>Dart</t>
  </si>
  <si>
    <t>Shortbow</t>
  </si>
  <si>
    <t>Sling</t>
  </si>
  <si>
    <t>Martial Mellee Weapons</t>
  </si>
  <si>
    <t>Battleaxe</t>
  </si>
  <si>
    <t>Flail</t>
  </si>
  <si>
    <t>Glaive</t>
  </si>
  <si>
    <t>Greataxe</t>
  </si>
  <si>
    <t>Halberd</t>
  </si>
  <si>
    <t>Lance</t>
  </si>
  <si>
    <t>Longsword</t>
  </si>
  <si>
    <t>Maul</t>
  </si>
  <si>
    <t>Morningstar</t>
  </si>
  <si>
    <t>Pike</t>
  </si>
  <si>
    <t>Rapier</t>
  </si>
  <si>
    <t>Scimitar</t>
  </si>
  <si>
    <t>Shortsword</t>
  </si>
  <si>
    <t>Trident</t>
  </si>
  <si>
    <t>War Pick</t>
  </si>
  <si>
    <t>Warhammer</t>
  </si>
  <si>
    <t>Whip</t>
  </si>
  <si>
    <t>Martial Ranged Weapons</t>
  </si>
  <si>
    <t>Blowgun</t>
  </si>
  <si>
    <t>Crossbow, Hand</t>
  </si>
  <si>
    <t>Crossbow, Heavy</t>
  </si>
  <si>
    <t>Longbow</t>
  </si>
  <si>
    <t>Net</t>
  </si>
  <si>
    <t>Light</t>
  </si>
  <si>
    <t>Greatclub</t>
  </si>
  <si>
    <t>Two-Handed</t>
  </si>
  <si>
    <t>Light Thrown</t>
  </si>
  <si>
    <t>Finesse Light Thrown</t>
  </si>
  <si>
    <t>Thrown</t>
  </si>
  <si>
    <t>--</t>
  </si>
  <si>
    <t>Versatile</t>
  </si>
  <si>
    <t>Ammunition</t>
  </si>
  <si>
    <t>Finesse</t>
  </si>
  <si>
    <t>Heavy Reach Two-Handed</t>
  </si>
  <si>
    <t>Heavy Two-Handed</t>
  </si>
  <si>
    <t>Reach Special</t>
  </si>
  <si>
    <t>Finesse Light</t>
  </si>
  <si>
    <t>Finesse Reach</t>
  </si>
  <si>
    <t>Ammunition Loading</t>
  </si>
  <si>
    <t>Ammunition, Light Loading</t>
  </si>
  <si>
    <t>Ammunition Heavy Loading Two-Handed</t>
  </si>
  <si>
    <t>Ammunition Heavy Two-Handed</t>
  </si>
  <si>
    <t>Special Thrown</t>
  </si>
  <si>
    <t>Currrency</t>
  </si>
  <si>
    <t>Coin</t>
  </si>
  <si>
    <t>Copper</t>
  </si>
  <si>
    <t>Silver</t>
  </si>
  <si>
    <t>Electrum</t>
  </si>
  <si>
    <t>Gold</t>
  </si>
  <si>
    <t>Platinum</t>
  </si>
  <si>
    <t>Cp</t>
  </si>
  <si>
    <t>Sp</t>
  </si>
  <si>
    <t>Ep</t>
  </si>
  <si>
    <t>Gp</t>
  </si>
  <si>
    <t>Pp</t>
  </si>
  <si>
    <t>Gemstones</t>
  </si>
  <si>
    <t>10 gp Gemstones</t>
  </si>
  <si>
    <t>d12</t>
  </si>
  <si>
    <t>Azurite</t>
  </si>
  <si>
    <t>Banded agate</t>
  </si>
  <si>
    <t>Blue quartz</t>
  </si>
  <si>
    <t>Eye agate</t>
  </si>
  <si>
    <t>Hematite</t>
  </si>
  <si>
    <t>Lapis lazuli</t>
  </si>
  <si>
    <t>Malachite</t>
  </si>
  <si>
    <t>Moss agate</t>
  </si>
  <si>
    <t>Obsidian</t>
  </si>
  <si>
    <t>Rhodochrosite</t>
  </si>
  <si>
    <t>Tiger eye</t>
  </si>
  <si>
    <t>Turquoise</t>
  </si>
  <si>
    <t>50 gp Gemstones</t>
  </si>
  <si>
    <t>Bloodstone</t>
  </si>
  <si>
    <t>Carnelian</t>
  </si>
  <si>
    <t>Chalcedony</t>
  </si>
  <si>
    <t>Chrysoprase</t>
  </si>
  <si>
    <t>Citrine</t>
  </si>
  <si>
    <t>Jasper</t>
  </si>
  <si>
    <t>Moonstone</t>
  </si>
  <si>
    <t>Obyx</t>
  </si>
  <si>
    <t>Quartz</t>
  </si>
  <si>
    <t>Sardonyx</t>
  </si>
  <si>
    <t>Star rose quartz</t>
  </si>
  <si>
    <t>Zircon</t>
  </si>
  <si>
    <t>100 gp Gemstones</t>
  </si>
  <si>
    <t>Amber</t>
  </si>
  <si>
    <t>Amethyst</t>
  </si>
  <si>
    <t>Chrysoberyl</t>
  </si>
  <si>
    <t>Coral</t>
  </si>
  <si>
    <t>Garnet</t>
  </si>
  <si>
    <t>Jade</t>
  </si>
  <si>
    <t>Jet</t>
  </si>
  <si>
    <t>Pearl</t>
  </si>
  <si>
    <t>Spinel</t>
  </si>
  <si>
    <t>Tourmaline</t>
  </si>
  <si>
    <t>500 gp Gemstones</t>
  </si>
  <si>
    <t>Alexandrite</t>
  </si>
  <si>
    <t>Aquamarine</t>
  </si>
  <si>
    <t>Black pearl</t>
  </si>
  <si>
    <t>Blue spinel</t>
  </si>
  <si>
    <t>Peridot</t>
  </si>
  <si>
    <t>Topaz</t>
  </si>
  <si>
    <t>1,000 gp Gemstones</t>
  </si>
  <si>
    <t>Black sapphire</t>
  </si>
  <si>
    <t>Diamond</t>
  </si>
  <si>
    <t>Jacinth</t>
  </si>
  <si>
    <t>Ruby</t>
  </si>
  <si>
    <t>5,000 gp Gemstones</t>
  </si>
  <si>
    <t>Black opal</t>
  </si>
  <si>
    <t>Blue sapphire</t>
  </si>
  <si>
    <t>Emerald</t>
  </si>
  <si>
    <t>Fire opal</t>
  </si>
  <si>
    <t>Opal</t>
  </si>
  <si>
    <t>Star ruby</t>
  </si>
  <si>
    <t>Star sapphire</t>
  </si>
  <si>
    <t>Yellow sapphire</t>
  </si>
  <si>
    <t>Art Objects</t>
  </si>
  <si>
    <t>d10</t>
  </si>
  <si>
    <t>250 gp Art Objects</t>
  </si>
  <si>
    <t>750 gp Art Objects</t>
  </si>
  <si>
    <t>25 gp Art Objects</t>
  </si>
  <si>
    <t>2,500 gp Art Objects</t>
  </si>
  <si>
    <t>7,500 gp Art Objects</t>
  </si>
  <si>
    <t>Gold ring set with bloodstone</t>
  </si>
  <si>
    <t>Carved ivory statuette</t>
  </si>
  <si>
    <t>Large gold bracelet</t>
  </si>
  <si>
    <t>Silver necklace with a gemstone pendant</t>
  </si>
  <si>
    <t>Bronze crown</t>
  </si>
  <si>
    <t>Silk robe with gold embroidery</t>
  </si>
  <si>
    <t>Large well-made tapestry</t>
  </si>
  <si>
    <t>Brass mug with jade inlay</t>
  </si>
  <si>
    <t>Box of turquoise animal figurines</t>
  </si>
  <si>
    <t>Gold bird cage with electrum filigree</t>
  </si>
  <si>
    <t>Silver ewer</t>
  </si>
  <si>
    <t>Carved bone statuette</t>
  </si>
  <si>
    <t>Small gold bracelet</t>
  </si>
  <si>
    <t>Cloth-of-gold vestments</t>
  </si>
  <si>
    <t>Black velvet mask stitched with silver thread</t>
  </si>
  <si>
    <t>Copper chalice with silver filigree</t>
  </si>
  <si>
    <t>Pair of engraved bone dice</t>
  </si>
  <si>
    <t>Small mirror set in painted wooden frame</t>
  </si>
  <si>
    <t>Embroidered silk handkercheif</t>
  </si>
  <si>
    <t>Gold locket with a painted portrait inside</t>
  </si>
  <si>
    <t>Silver chalice set with moonstones</t>
  </si>
  <si>
    <t>Silver-plated steel longsword with jet set in hilt</t>
  </si>
  <si>
    <t>Carved harp of exotic wood with ivory inlay and zircon gems</t>
  </si>
  <si>
    <t>Small gold idol</t>
  </si>
  <si>
    <t xml:space="preserve">	Gold dragon comb set with red garnets as eyes</t>
  </si>
  <si>
    <t>Bottle stopper cork embossed with gold leaf and set with amethysts</t>
  </si>
  <si>
    <t>Ceremonial electrum dagger with a black pearl in the pommel</t>
  </si>
  <si>
    <t>Silver and gold brooch</t>
  </si>
  <si>
    <t>Obsidian statuette with gold fittings and inlay</t>
  </si>
  <si>
    <t>Painted gold war mask</t>
  </si>
  <si>
    <t>Fine gold chain set with a fire opal</t>
  </si>
  <si>
    <t>Old masterpiece painting</t>
  </si>
  <si>
    <t>Embroidered silk and velvet mantle set with numerous moonstones</t>
  </si>
  <si>
    <t>Platinum bracelet set with a sapphire</t>
  </si>
  <si>
    <t>Embroidered glove set with jewel chips</t>
  </si>
  <si>
    <t>Jeweled anklet</t>
  </si>
  <si>
    <t>Gold music box</t>
  </si>
  <si>
    <t>Gold circlet set with four aquamarines</t>
  </si>
  <si>
    <t>Eye patch with a mock eye set in blue sapphire and moonstone</t>
  </si>
  <si>
    <t>A necklace string of small pink pearls</t>
  </si>
  <si>
    <t xml:space="preserve">	Jeweled gold crown</t>
  </si>
  <si>
    <t>Jeweled platinum ring</t>
  </si>
  <si>
    <t>Small gold statuette set with rubies</t>
  </si>
  <si>
    <t>Gold cup set with emeralds</t>
  </si>
  <si>
    <t>Gold jewelry box with platinum filigree</t>
  </si>
  <si>
    <t>Painted gold child’s sarcophagus</t>
  </si>
  <si>
    <t>Jade game board with solid gold playing pieces</t>
  </si>
  <si>
    <t>Bejeweled ivory drinking horn with gold filigree</t>
  </si>
  <si>
    <t>Conversion Rates</t>
  </si>
  <si>
    <t>Individual Treasure</t>
  </si>
  <si>
    <t>CR 0-4</t>
  </si>
  <si>
    <t>CP</t>
  </si>
  <si>
    <t>SP</t>
  </si>
  <si>
    <t>EP</t>
  </si>
  <si>
    <t>GP</t>
  </si>
  <si>
    <t>PP</t>
  </si>
  <si>
    <t>5d6</t>
  </si>
  <si>
    <t>4d6</t>
  </si>
  <si>
    <t>3d6</t>
  </si>
  <si>
    <t>1d6</t>
  </si>
  <si>
    <t>CR 5-10</t>
  </si>
  <si>
    <t>CR 11-16</t>
  </si>
  <si>
    <t>CR 17+</t>
  </si>
  <si>
    <t>d4</t>
  </si>
  <si>
    <t>d6</t>
  </si>
  <si>
    <t>d8</t>
  </si>
  <si>
    <t>d20</t>
  </si>
  <si>
    <t>1d4</t>
  </si>
  <si>
    <t>Dice #1</t>
  </si>
  <si>
    <t>Dice #2</t>
  </si>
  <si>
    <t>Dice #3</t>
  </si>
  <si>
    <t>Dice #4</t>
  </si>
  <si>
    <t>Dice #5</t>
  </si>
  <si>
    <t>Dice #6</t>
  </si>
  <si>
    <t>Dice #7</t>
  </si>
  <si>
    <t>Dice #8</t>
  </si>
  <si>
    <t>Dice #9</t>
  </si>
  <si>
    <t>Dice #10</t>
  </si>
  <si>
    <t>d100</t>
  </si>
  <si>
    <t>Dice Rolls</t>
  </si>
  <si>
    <t>2d4</t>
  </si>
  <si>
    <t>2d6</t>
  </si>
  <si>
    <t>3d4</t>
  </si>
  <si>
    <t>5d4</t>
  </si>
  <si>
    <t>6d4</t>
  </si>
  <si>
    <t>7d4</t>
  </si>
  <si>
    <t>8d4</t>
  </si>
  <si>
    <t>9d4</t>
  </si>
  <si>
    <t>10d4</t>
  </si>
  <si>
    <t>6d6</t>
  </si>
  <si>
    <t>7d6</t>
  </si>
  <si>
    <t>8d6</t>
  </si>
  <si>
    <t>9d6</t>
  </si>
  <si>
    <t>10d6</t>
  </si>
  <si>
    <t>1d8</t>
  </si>
  <si>
    <t>2d8</t>
  </si>
  <si>
    <t>3d8</t>
  </si>
  <si>
    <t>5d8</t>
  </si>
  <si>
    <t>6d8</t>
  </si>
  <si>
    <t>7d8</t>
  </si>
  <si>
    <t>8d8</t>
  </si>
  <si>
    <t>9d8</t>
  </si>
  <si>
    <t>10d8</t>
  </si>
  <si>
    <t>1d10</t>
  </si>
  <si>
    <t>2d10</t>
  </si>
  <si>
    <t>3d10</t>
  </si>
  <si>
    <t>5d10</t>
  </si>
  <si>
    <t>6d10</t>
  </si>
  <si>
    <t>7d10</t>
  </si>
  <si>
    <t>8d10</t>
  </si>
  <si>
    <t>9d10</t>
  </si>
  <si>
    <t>10d10</t>
  </si>
  <si>
    <t>d3</t>
  </si>
  <si>
    <t>1d3</t>
  </si>
  <si>
    <t>2d3</t>
  </si>
  <si>
    <t>3d3</t>
  </si>
  <si>
    <t>5d3</t>
  </si>
  <si>
    <t>6d3</t>
  </si>
  <si>
    <t>7d3</t>
  </si>
  <si>
    <t>8d3</t>
  </si>
  <si>
    <t>9d3</t>
  </si>
  <si>
    <t>10d3</t>
  </si>
  <si>
    <t>1d12</t>
  </si>
  <si>
    <t>2d12</t>
  </si>
  <si>
    <t>3d12</t>
  </si>
  <si>
    <t>5d12</t>
  </si>
  <si>
    <t>6d12</t>
  </si>
  <si>
    <t>7d12</t>
  </si>
  <si>
    <t>8d12</t>
  </si>
  <si>
    <t>9d12</t>
  </si>
  <si>
    <t>10d12</t>
  </si>
  <si>
    <t>1d20</t>
  </si>
  <si>
    <t>2d20</t>
  </si>
  <si>
    <t>3d20</t>
  </si>
  <si>
    <t>5d20</t>
  </si>
  <si>
    <t>6d20</t>
  </si>
  <si>
    <t>7d20</t>
  </si>
  <si>
    <t>8d20</t>
  </si>
  <si>
    <t>9d20</t>
  </si>
  <si>
    <t>10d20</t>
  </si>
  <si>
    <t>1d100</t>
  </si>
  <si>
    <t>2d100</t>
  </si>
  <si>
    <t>3d100</t>
  </si>
  <si>
    <t>5d100</t>
  </si>
  <si>
    <t>6d100</t>
  </si>
  <si>
    <t>7d100</t>
  </si>
  <si>
    <t>8d100</t>
  </si>
  <si>
    <t>9d100</t>
  </si>
  <si>
    <t>10d100</t>
  </si>
  <si>
    <t>4d3</t>
  </si>
  <si>
    <t>4d4</t>
  </si>
  <si>
    <t>4d8</t>
  </si>
  <si>
    <t>4d10</t>
  </si>
  <si>
    <t>4d12</t>
  </si>
  <si>
    <t>4d20</t>
  </si>
  <si>
    <t>4d100</t>
  </si>
  <si>
    <t>Treasure Hoard</t>
  </si>
  <si>
    <t>Gems or Art Objects</t>
  </si>
  <si>
    <t>Magic Items</t>
  </si>
  <si>
    <t>Loot Array</t>
  </si>
  <si>
    <t># of items</t>
  </si>
  <si>
    <t>Rolled d12</t>
  </si>
  <si>
    <t>Rolled 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</si>
</sst>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_(&quot;$&quot;* #,##0.000_);_(&quot;$&quot;* \(#,##0.000\);_(&quot;$&quot;* &quot;-&quot;??_);_(@_)"/>
  </numFmts>
  <fonts count="16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42527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8F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EDEAE8"/>
      </left>
      <right style="medium">
        <color rgb="FFEDEAE8"/>
      </right>
      <top style="medium">
        <color rgb="FFEDEAE8"/>
      </top>
      <bottom style="medium">
        <color rgb="FFEDEAE8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5" fillId="2" borderId="2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5" fillId="0" borderId="13" xfId="0" applyFont="1" applyBorder="1"/>
    <xf numFmtId="164" fontId="5" fillId="0" borderId="9" xfId="2" applyNumberFormat="1" applyFont="1" applyBorder="1"/>
    <xf numFmtId="0" fontId="3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9" fontId="5" fillId="0" borderId="9" xfId="2" applyFont="1" applyBorder="1"/>
    <xf numFmtId="0" fontId="3" fillId="0" borderId="18" xfId="0" applyFont="1" applyBorder="1" applyAlignment="1">
      <alignment vertical="center"/>
    </xf>
    <xf numFmtId="9" fontId="5" fillId="0" borderId="0" xfId="0" applyNumberFormat="1" applyFont="1"/>
    <xf numFmtId="9" fontId="5" fillId="0" borderId="13" xfId="2" applyFont="1" applyBorder="1"/>
    <xf numFmtId="164" fontId="5" fillId="0" borderId="13" xfId="0" applyNumberFormat="1" applyFont="1" applyBorder="1"/>
    <xf numFmtId="1" fontId="5" fillId="0" borderId="0" xfId="0" applyNumberFormat="1" applyFont="1"/>
    <xf numFmtId="9" fontId="5" fillId="0" borderId="11" xfId="2" applyFont="1" applyBorder="1"/>
    <xf numFmtId="9" fontId="5" fillId="0" borderId="15" xfId="2" applyFont="1" applyBorder="1"/>
    <xf numFmtId="164" fontId="3" fillId="0" borderId="18" xfId="2" applyNumberFormat="1" applyFont="1" applyBorder="1"/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/>
    <xf numFmtId="0" fontId="5" fillId="0" borderId="18" xfId="0" applyFont="1" applyBorder="1"/>
    <xf numFmtId="165" fontId="5" fillId="5" borderId="5" xfId="1" applyNumberFormat="1" applyFont="1" applyFill="1" applyBorder="1" applyAlignment="1">
      <alignment horizontal="center"/>
    </xf>
    <xf numFmtId="165" fontId="5" fillId="4" borderId="5" xfId="1" quotePrefix="1" applyNumberFormat="1" applyFont="1" applyFill="1" applyBorder="1" applyAlignment="1">
      <alignment horizontal="center"/>
    </xf>
    <xf numFmtId="165" fontId="5" fillId="4" borderId="10" xfId="1" quotePrefix="1" applyNumberFormat="1" applyFont="1" applyFill="1" applyBorder="1" applyAlignment="1">
      <alignment horizontal="center"/>
    </xf>
    <xf numFmtId="165" fontId="5" fillId="4" borderId="4" xfId="1" quotePrefix="1" applyNumberFormat="1" applyFont="1" applyFill="1" applyBorder="1" applyAlignment="1">
      <alignment horizontal="center"/>
    </xf>
    <xf numFmtId="165" fontId="5" fillId="5" borderId="4" xfId="1" applyNumberFormat="1" applyFont="1" applyFill="1" applyBorder="1" applyAlignment="1">
      <alignment horizontal="center"/>
    </xf>
    <xf numFmtId="165" fontId="5" fillId="4" borderId="12" xfId="1" quotePrefix="1" applyNumberFormat="1" applyFont="1" applyFill="1" applyBorder="1" applyAlignment="1">
      <alignment horizontal="center"/>
    </xf>
    <xf numFmtId="165" fontId="5" fillId="5" borderId="12" xfId="1" applyNumberFormat="1" applyFont="1" applyFill="1" applyBorder="1" applyAlignment="1">
      <alignment horizontal="center"/>
    </xf>
    <xf numFmtId="165" fontId="5" fillId="0" borderId="0" xfId="0" quotePrefix="1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4" xfId="0" applyNumberFormat="1" applyFont="1" applyBorder="1" applyAlignment="1">
      <alignment horizontal="center"/>
    </xf>
    <xf numFmtId="165" fontId="5" fillId="4" borderId="16" xfId="1" quotePrefix="1" applyNumberFormat="1" applyFont="1" applyFill="1" applyBorder="1" applyAlignment="1">
      <alignment horizontal="center"/>
    </xf>
    <xf numFmtId="165" fontId="5" fillId="5" borderId="16" xfId="1" applyNumberFormat="1" applyFont="1" applyFill="1" applyBorder="1" applyAlignment="1">
      <alignment horizontal="center"/>
    </xf>
    <xf numFmtId="165" fontId="5" fillId="5" borderId="17" xfId="1" applyNumberFormat="1" applyFont="1" applyFill="1" applyBorder="1" applyAlignment="1">
      <alignment horizontal="center"/>
    </xf>
    <xf numFmtId="165" fontId="5" fillId="0" borderId="19" xfId="0" applyNumberFormat="1" applyFont="1" applyBorder="1" applyAlignment="1">
      <alignment horizontal="center"/>
    </xf>
    <xf numFmtId="165" fontId="5" fillId="0" borderId="20" xfId="0" applyNumberFormat="1" applyFont="1" applyBorder="1" applyAlignment="1">
      <alignment horizontal="center"/>
    </xf>
    <xf numFmtId="165" fontId="5" fillId="5" borderId="22" xfId="1" applyNumberFormat="1" applyFont="1" applyFill="1" applyBorder="1"/>
    <xf numFmtId="165" fontId="5" fillId="4" borderId="22" xfId="1" quotePrefix="1" applyNumberFormat="1" applyFont="1" applyFill="1" applyBorder="1" applyAlignment="1">
      <alignment horizontal="center" vertical="center"/>
    </xf>
    <xf numFmtId="165" fontId="5" fillId="4" borderId="26" xfId="1" quotePrefix="1" applyNumberFormat="1" applyFont="1" applyFill="1" applyBorder="1" applyAlignment="1">
      <alignment horizontal="center" vertical="center"/>
    </xf>
    <xf numFmtId="166" fontId="5" fillId="0" borderId="0" xfId="1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4" fontId="3" fillId="0" borderId="23" xfId="2" applyNumberFormat="1" applyFont="1" applyBorder="1" applyAlignment="1">
      <alignment horizontal="center"/>
    </xf>
    <xf numFmtId="164" fontId="3" fillId="0" borderId="24" xfId="2" applyNumberFormat="1" applyFont="1" applyBorder="1" applyAlignment="1">
      <alignment horizontal="center"/>
    </xf>
    <xf numFmtId="164" fontId="3" fillId="0" borderId="25" xfId="2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quotePrefix="1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10" xfId="0" quotePrefix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41E9-664D-4130-B926-BC1B85E55EB7}">
  <sheetPr codeName="Sheet1"/>
  <dimension ref="A1"/>
  <sheetViews>
    <sheetView workbookViewId="0">
      <selection activeCell="S39" sqref="S39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D344"/>
  <sheetViews>
    <sheetView topLeftCell="A35" workbookViewId="0">
      <selection activeCell="C12" sqref="C12"/>
    </sheetView>
  </sheetViews>
  <sheetFormatPr baseColWidth="10" defaultColWidth="12.5" defaultRowHeight="15.75" customHeight="1" x14ac:dyDescent="0.15"/>
  <cols>
    <col min="1" max="1" width="43.6640625" bestFit="1" customWidth="1"/>
    <col min="2" max="2" width="11" bestFit="1" customWidth="1"/>
    <col min="3" max="3" width="14.5" bestFit="1" customWidth="1"/>
    <col min="4" max="4" width="20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30</v>
      </c>
      <c r="B2" s="1" t="s">
        <v>31</v>
      </c>
      <c r="C2" s="1" t="s">
        <v>32</v>
      </c>
      <c r="D2" s="1" t="s">
        <v>16</v>
      </c>
    </row>
    <row r="3" spans="1:4" ht="15.75" customHeight="1" x14ac:dyDescent="0.2">
      <c r="A3" s="1" t="s">
        <v>47</v>
      </c>
      <c r="B3" s="1" t="s">
        <v>31</v>
      </c>
      <c r="C3" s="1" t="s">
        <v>8</v>
      </c>
      <c r="D3" s="1" t="s">
        <v>16</v>
      </c>
    </row>
    <row r="4" spans="1:4" ht="15.75" customHeight="1" x14ac:dyDescent="0.2">
      <c r="A4" s="1" t="s">
        <v>48</v>
      </c>
      <c r="B4" s="1" t="s">
        <v>31</v>
      </c>
      <c r="C4" s="1" t="s">
        <v>8</v>
      </c>
      <c r="D4" s="1" t="s">
        <v>16</v>
      </c>
    </row>
    <row r="5" spans="1:4" ht="15.75" customHeight="1" x14ac:dyDescent="0.2">
      <c r="A5" s="1" t="s">
        <v>104</v>
      </c>
      <c r="B5" s="1" t="s">
        <v>31</v>
      </c>
      <c r="C5" s="1" t="s">
        <v>8</v>
      </c>
      <c r="D5" s="1" t="s">
        <v>16</v>
      </c>
    </row>
    <row r="6" spans="1:4" ht="15.75" customHeight="1" x14ac:dyDescent="0.2">
      <c r="A6" s="1" t="s">
        <v>197</v>
      </c>
      <c r="B6" s="1" t="s">
        <v>31</v>
      </c>
      <c r="C6" s="1" t="s">
        <v>8</v>
      </c>
      <c r="D6" s="1" t="s">
        <v>16</v>
      </c>
    </row>
    <row r="7" spans="1:4" ht="15.75" customHeight="1" x14ac:dyDescent="0.2">
      <c r="A7" s="1" t="s">
        <v>322</v>
      </c>
      <c r="B7" s="1" t="s">
        <v>31</v>
      </c>
      <c r="C7" s="1" t="s">
        <v>32</v>
      </c>
      <c r="D7" s="1" t="s">
        <v>16</v>
      </c>
    </row>
    <row r="8" spans="1:4" ht="15.75" customHeight="1" x14ac:dyDescent="0.2">
      <c r="A8" s="1" t="s">
        <v>347</v>
      </c>
      <c r="B8" s="1" t="s">
        <v>31</v>
      </c>
      <c r="C8" s="1" t="s">
        <v>340</v>
      </c>
      <c r="D8" s="1" t="s">
        <v>16</v>
      </c>
    </row>
    <row r="9" spans="1:4" ht="15.75" customHeight="1" x14ac:dyDescent="0.2">
      <c r="A9" s="1" t="s">
        <v>209</v>
      </c>
      <c r="B9" s="1" t="s">
        <v>210</v>
      </c>
      <c r="C9" s="1" t="s">
        <v>101</v>
      </c>
      <c r="D9" s="1"/>
    </row>
    <row r="10" spans="1:4" ht="15.75" customHeight="1" x14ac:dyDescent="0.2">
      <c r="A10" s="1" t="s">
        <v>222</v>
      </c>
      <c r="B10" s="1" t="s">
        <v>210</v>
      </c>
      <c r="C10" s="1" t="s">
        <v>101</v>
      </c>
      <c r="D10" s="1"/>
    </row>
    <row r="11" spans="1:4" ht="15.75" customHeight="1" x14ac:dyDescent="0.2">
      <c r="A11" s="1" t="s">
        <v>292</v>
      </c>
      <c r="B11" s="1" t="s">
        <v>210</v>
      </c>
      <c r="C11" s="1" t="s">
        <v>283</v>
      </c>
      <c r="D11" s="1"/>
    </row>
    <row r="12" spans="1:4" ht="15.75" customHeight="1" x14ac:dyDescent="0.2">
      <c r="A12" s="1" t="s">
        <v>301</v>
      </c>
      <c r="B12" s="1" t="s">
        <v>210</v>
      </c>
      <c r="C12" s="1" t="s">
        <v>283</v>
      </c>
      <c r="D12" s="1"/>
    </row>
    <row r="13" spans="1:4" ht="15.75" customHeight="1" x14ac:dyDescent="0.2">
      <c r="A13" s="1" t="s">
        <v>20</v>
      </c>
      <c r="B13" s="1" t="s">
        <v>21</v>
      </c>
      <c r="C13" s="1" t="s">
        <v>8</v>
      </c>
      <c r="D13" s="1"/>
    </row>
    <row r="14" spans="1:4" ht="15.75" customHeight="1" x14ac:dyDescent="0.2">
      <c r="A14" s="1" t="s">
        <v>24</v>
      </c>
      <c r="B14" s="1" t="s">
        <v>21</v>
      </c>
      <c r="C14" s="1" t="s">
        <v>6</v>
      </c>
      <c r="D14" s="1"/>
    </row>
    <row r="15" spans="1:4" ht="15.75" customHeight="1" x14ac:dyDescent="0.2">
      <c r="A15" s="1" t="s">
        <v>25</v>
      </c>
      <c r="B15" s="1" t="s">
        <v>21</v>
      </c>
      <c r="C15" s="1" t="s">
        <v>6</v>
      </c>
      <c r="D15" s="1" t="s">
        <v>16</v>
      </c>
    </row>
    <row r="16" spans="1:4" ht="15.75" customHeight="1" x14ac:dyDescent="0.2">
      <c r="A16" s="1" t="s">
        <v>39</v>
      </c>
      <c r="B16" s="1" t="s">
        <v>21</v>
      </c>
      <c r="C16" s="1" t="s">
        <v>8</v>
      </c>
      <c r="D16" s="1" t="s">
        <v>16</v>
      </c>
    </row>
    <row r="17" spans="1:4" ht="15.75" customHeight="1" x14ac:dyDescent="0.2">
      <c r="A17" s="1" t="s">
        <v>43</v>
      </c>
      <c r="B17" s="1" t="s">
        <v>21</v>
      </c>
      <c r="C17" s="1" t="s">
        <v>8</v>
      </c>
      <c r="D17" s="1" t="s">
        <v>16</v>
      </c>
    </row>
    <row r="18" spans="1:4" ht="15.75" customHeight="1" x14ac:dyDescent="0.2">
      <c r="A18" s="1" t="s">
        <v>70</v>
      </c>
      <c r="B18" s="1" t="s">
        <v>21</v>
      </c>
      <c r="C18" s="1" t="s">
        <v>8</v>
      </c>
      <c r="D18" s="1" t="s">
        <v>16</v>
      </c>
    </row>
    <row r="19" spans="1:4" ht="15.75" customHeight="1" x14ac:dyDescent="0.2">
      <c r="A19" s="1" t="s">
        <v>75</v>
      </c>
      <c r="B19" s="1" t="s">
        <v>21</v>
      </c>
      <c r="C19" s="1" t="s">
        <v>8</v>
      </c>
      <c r="D19" s="1" t="s">
        <v>16</v>
      </c>
    </row>
    <row r="20" spans="1:4" ht="15.75" customHeight="1" x14ac:dyDescent="0.2">
      <c r="A20" s="1" t="s">
        <v>76</v>
      </c>
      <c r="B20" s="1" t="s">
        <v>21</v>
      </c>
      <c r="C20" s="1" t="s">
        <v>8</v>
      </c>
      <c r="D20" s="1" t="s">
        <v>16</v>
      </c>
    </row>
    <row r="21" spans="1:4" ht="15.75" customHeight="1" x14ac:dyDescent="0.2">
      <c r="A21" s="1" t="s">
        <v>77</v>
      </c>
      <c r="B21" s="1" t="s">
        <v>21</v>
      </c>
      <c r="C21" s="1" t="s">
        <v>8</v>
      </c>
      <c r="D21" s="1" t="s">
        <v>16</v>
      </c>
    </row>
    <row r="22" spans="1:4" ht="15.75" customHeight="1" x14ac:dyDescent="0.2">
      <c r="A22" s="1" t="s">
        <v>79</v>
      </c>
      <c r="B22" s="1" t="s">
        <v>21</v>
      </c>
      <c r="C22" s="1" t="s">
        <v>8</v>
      </c>
      <c r="D22" s="1"/>
    </row>
    <row r="23" spans="1:4" ht="15.75" customHeight="1" x14ac:dyDescent="0.2">
      <c r="A23" s="1" t="s">
        <v>85</v>
      </c>
      <c r="B23" s="1" t="s">
        <v>21</v>
      </c>
      <c r="C23" s="1" t="s">
        <v>8</v>
      </c>
      <c r="D23" s="1"/>
    </row>
    <row r="24" spans="1:4" ht="15.75" customHeight="1" x14ac:dyDescent="0.2">
      <c r="A24" s="1" t="s">
        <v>86</v>
      </c>
      <c r="B24" s="1" t="s">
        <v>21</v>
      </c>
      <c r="C24" s="1" t="s">
        <v>32</v>
      </c>
      <c r="D24" s="1" t="s">
        <v>16</v>
      </c>
    </row>
    <row r="25" spans="1:4" ht="15.75" customHeight="1" x14ac:dyDescent="0.2">
      <c r="A25" s="1" t="s">
        <v>98</v>
      </c>
      <c r="B25" s="1" t="s">
        <v>21</v>
      </c>
      <c r="C25" s="1" t="s">
        <v>6</v>
      </c>
      <c r="D25" s="1" t="s">
        <v>16</v>
      </c>
    </row>
    <row r="26" spans="1:4" ht="15.75" customHeight="1" x14ac:dyDescent="0.2">
      <c r="A26" s="1" t="s">
        <v>129</v>
      </c>
      <c r="B26" s="1" t="s">
        <v>21</v>
      </c>
      <c r="C26" s="1" t="s">
        <v>32</v>
      </c>
      <c r="D26" s="1" t="s">
        <v>130</v>
      </c>
    </row>
    <row r="27" spans="1:4" ht="15.75" customHeight="1" x14ac:dyDescent="0.2">
      <c r="A27" s="1" t="s">
        <v>138</v>
      </c>
      <c r="B27" s="1" t="s">
        <v>21</v>
      </c>
      <c r="C27" s="1" t="s">
        <v>32</v>
      </c>
      <c r="D27" s="1" t="s">
        <v>16</v>
      </c>
    </row>
    <row r="28" spans="1:4" ht="15.75" customHeight="1" x14ac:dyDescent="0.2">
      <c r="A28" s="1" t="s">
        <v>142</v>
      </c>
      <c r="B28" s="1" t="s">
        <v>21</v>
      </c>
      <c r="C28" s="1" t="s">
        <v>8</v>
      </c>
      <c r="D28" s="1"/>
    </row>
    <row r="29" spans="1:4" ht="15.75" customHeight="1" x14ac:dyDescent="0.2">
      <c r="A29" s="1" t="s">
        <v>154</v>
      </c>
      <c r="B29" s="1" t="s">
        <v>21</v>
      </c>
      <c r="C29" s="1" t="s">
        <v>8</v>
      </c>
      <c r="D29" s="1" t="s">
        <v>16</v>
      </c>
    </row>
    <row r="30" spans="1:4" ht="15.75" customHeight="1" x14ac:dyDescent="0.2">
      <c r="A30" s="1" t="s">
        <v>159</v>
      </c>
      <c r="B30" s="1" t="s">
        <v>21</v>
      </c>
      <c r="C30" s="1" t="s">
        <v>8</v>
      </c>
      <c r="D30" s="1" t="s">
        <v>16</v>
      </c>
    </row>
    <row r="31" spans="1:4" ht="15.75" customHeight="1" x14ac:dyDescent="0.2">
      <c r="A31" s="1" t="s">
        <v>163</v>
      </c>
      <c r="B31" s="1" t="s">
        <v>21</v>
      </c>
      <c r="C31" s="1" t="s">
        <v>8</v>
      </c>
      <c r="D31" s="1" t="s">
        <v>16</v>
      </c>
    </row>
    <row r="32" spans="1:4" ht="15.75" customHeight="1" x14ac:dyDescent="0.2">
      <c r="A32" s="1" t="s">
        <v>165</v>
      </c>
      <c r="B32" s="1" t="s">
        <v>21</v>
      </c>
      <c r="C32" s="1" t="s">
        <v>8</v>
      </c>
      <c r="D32" s="1" t="s">
        <v>16</v>
      </c>
    </row>
    <row r="33" spans="1:4" ht="15.75" customHeight="1" x14ac:dyDescent="0.2">
      <c r="A33" s="1" t="s">
        <v>170</v>
      </c>
      <c r="B33" s="1" t="s">
        <v>21</v>
      </c>
      <c r="C33" s="1" t="s">
        <v>8</v>
      </c>
      <c r="D33" s="1"/>
    </row>
    <row r="34" spans="1:4" ht="15.75" customHeight="1" x14ac:dyDescent="0.2">
      <c r="A34" s="1" t="s">
        <v>174</v>
      </c>
      <c r="B34" s="1" t="s">
        <v>21</v>
      </c>
      <c r="C34" s="1" t="s">
        <v>32</v>
      </c>
      <c r="D34" s="1" t="s">
        <v>16</v>
      </c>
    </row>
    <row r="35" spans="1:4" ht="15.75" customHeight="1" x14ac:dyDescent="0.2">
      <c r="A35" s="1" t="s">
        <v>205</v>
      </c>
      <c r="B35" s="1" t="s">
        <v>21</v>
      </c>
      <c r="C35" s="1" t="s">
        <v>6</v>
      </c>
      <c r="D35" s="1" t="s">
        <v>16</v>
      </c>
    </row>
    <row r="36" spans="1:4" ht="15.75" customHeight="1" x14ac:dyDescent="0.2">
      <c r="A36" s="1" t="s">
        <v>219</v>
      </c>
      <c r="B36" s="1" t="s">
        <v>21</v>
      </c>
      <c r="C36" s="1" t="s">
        <v>101</v>
      </c>
      <c r="D36" s="1"/>
    </row>
    <row r="37" spans="1:4" ht="15.75" customHeight="1" x14ac:dyDescent="0.2">
      <c r="A37" s="1" t="s">
        <v>237</v>
      </c>
      <c r="B37" s="1" t="s">
        <v>21</v>
      </c>
      <c r="C37" s="1" t="s">
        <v>238</v>
      </c>
      <c r="D37" s="1" t="s">
        <v>16</v>
      </c>
    </row>
    <row r="38" spans="1:4" ht="15.75" customHeight="1" x14ac:dyDescent="0.2">
      <c r="A38" s="1" t="s">
        <v>240</v>
      </c>
      <c r="B38" s="1" t="s">
        <v>21</v>
      </c>
      <c r="C38" s="1" t="s">
        <v>238</v>
      </c>
      <c r="D38" s="1" t="s">
        <v>16</v>
      </c>
    </row>
    <row r="39" spans="1:4" ht="15.75" customHeight="1" x14ac:dyDescent="0.2">
      <c r="A39" s="1" t="s">
        <v>241</v>
      </c>
      <c r="B39" s="1" t="s">
        <v>21</v>
      </c>
      <c r="C39" s="1" t="s">
        <v>238</v>
      </c>
      <c r="D39" s="1" t="s">
        <v>16</v>
      </c>
    </row>
    <row r="40" spans="1:4" ht="15.75" customHeight="1" x14ac:dyDescent="0.2">
      <c r="A40" s="1" t="s">
        <v>244</v>
      </c>
      <c r="B40" s="1" t="s">
        <v>21</v>
      </c>
      <c r="C40" s="1" t="s">
        <v>238</v>
      </c>
      <c r="D40" s="1" t="s">
        <v>16</v>
      </c>
    </row>
    <row r="41" spans="1:4" ht="15.75" customHeight="1" x14ac:dyDescent="0.2">
      <c r="A41" s="1" t="s">
        <v>246</v>
      </c>
      <c r="B41" s="1" t="s">
        <v>21</v>
      </c>
      <c r="C41" s="1" t="s">
        <v>238</v>
      </c>
      <c r="D41" s="1" t="s">
        <v>16</v>
      </c>
    </row>
    <row r="42" spans="1:4" ht="15.75" customHeight="1" x14ac:dyDescent="0.2">
      <c r="A42" s="1" t="s">
        <v>254</v>
      </c>
      <c r="B42" s="1" t="s">
        <v>21</v>
      </c>
      <c r="C42" s="1" t="s">
        <v>238</v>
      </c>
      <c r="D42" s="1" t="s">
        <v>16</v>
      </c>
    </row>
    <row r="43" spans="1:4" ht="15.75" customHeight="1" x14ac:dyDescent="0.2">
      <c r="A43" s="1" t="s">
        <v>258</v>
      </c>
      <c r="B43" s="1" t="s">
        <v>21</v>
      </c>
      <c r="C43" s="1" t="s">
        <v>238</v>
      </c>
      <c r="D43" s="1"/>
    </row>
    <row r="44" spans="1:4" ht="15.75" customHeight="1" x14ac:dyDescent="0.2">
      <c r="A44" s="1" t="s">
        <v>260</v>
      </c>
      <c r="B44" s="1" t="s">
        <v>21</v>
      </c>
      <c r="C44" s="1" t="s">
        <v>238</v>
      </c>
      <c r="D44" s="1" t="s">
        <v>16</v>
      </c>
    </row>
    <row r="45" spans="1:4" ht="15.75" customHeight="1" x14ac:dyDescent="0.2">
      <c r="A45" s="1" t="s">
        <v>266</v>
      </c>
      <c r="B45" s="1" t="s">
        <v>21</v>
      </c>
      <c r="C45" s="1" t="s">
        <v>8</v>
      </c>
      <c r="D45" s="1" t="s">
        <v>16</v>
      </c>
    </row>
    <row r="46" spans="1:4" ht="15" x14ac:dyDescent="0.2">
      <c r="A46" s="1" t="s">
        <v>270</v>
      </c>
      <c r="B46" s="1" t="s">
        <v>21</v>
      </c>
      <c r="C46" s="1" t="s">
        <v>147</v>
      </c>
      <c r="D46" s="1" t="s">
        <v>16</v>
      </c>
    </row>
    <row r="47" spans="1:4" ht="15" x14ac:dyDescent="0.2">
      <c r="A47" s="1" t="s">
        <v>271</v>
      </c>
      <c r="B47" s="1" t="s">
        <v>21</v>
      </c>
      <c r="C47" s="1" t="s">
        <v>147</v>
      </c>
      <c r="D47" s="1" t="s">
        <v>16</v>
      </c>
    </row>
    <row r="48" spans="1:4" ht="15" x14ac:dyDescent="0.2">
      <c r="A48" s="1" t="s">
        <v>280</v>
      </c>
      <c r="B48" s="1" t="s">
        <v>21</v>
      </c>
      <c r="C48" s="1" t="s">
        <v>8</v>
      </c>
      <c r="D48" s="1" t="s">
        <v>16</v>
      </c>
    </row>
    <row r="49" spans="1:4" ht="15" x14ac:dyDescent="0.2">
      <c r="A49" s="1" t="s">
        <v>291</v>
      </c>
      <c r="B49" s="1" t="s">
        <v>21</v>
      </c>
      <c r="C49" s="1" t="s">
        <v>8</v>
      </c>
      <c r="D49" s="1"/>
    </row>
    <row r="50" spans="1:4" ht="15" x14ac:dyDescent="0.2">
      <c r="A50" s="1" t="s">
        <v>300</v>
      </c>
      <c r="B50" s="1" t="s">
        <v>21</v>
      </c>
      <c r="C50" s="1" t="s">
        <v>283</v>
      </c>
      <c r="D50" s="1"/>
    </row>
    <row r="51" spans="1:4" ht="15" x14ac:dyDescent="0.2">
      <c r="A51" s="1" t="s">
        <v>303</v>
      </c>
      <c r="B51" s="1" t="s">
        <v>21</v>
      </c>
      <c r="C51" s="1" t="s">
        <v>8</v>
      </c>
      <c r="D51" s="1"/>
    </row>
    <row r="52" spans="1:4" ht="15" x14ac:dyDescent="0.2">
      <c r="A52" s="1" t="s">
        <v>313</v>
      </c>
      <c r="B52" s="1" t="s">
        <v>21</v>
      </c>
      <c r="C52" s="1" t="s">
        <v>305</v>
      </c>
      <c r="D52" s="1" t="s">
        <v>16</v>
      </c>
    </row>
    <row r="53" spans="1:4" ht="15" x14ac:dyDescent="0.2">
      <c r="A53" s="1" t="s">
        <v>321</v>
      </c>
      <c r="B53" s="1" t="s">
        <v>21</v>
      </c>
      <c r="C53" s="1" t="s">
        <v>32</v>
      </c>
      <c r="D53" s="1" t="s">
        <v>16</v>
      </c>
    </row>
    <row r="54" spans="1:4" ht="15" x14ac:dyDescent="0.2">
      <c r="A54" s="1" t="s">
        <v>327</v>
      </c>
      <c r="B54" s="1" t="s">
        <v>21</v>
      </c>
      <c r="C54" s="1" t="s">
        <v>8</v>
      </c>
      <c r="D54" s="1" t="s">
        <v>16</v>
      </c>
    </row>
    <row r="55" spans="1:4" ht="15" x14ac:dyDescent="0.2">
      <c r="A55" s="1" t="s">
        <v>328</v>
      </c>
      <c r="B55" s="1" t="s">
        <v>21</v>
      </c>
      <c r="C55" s="1" t="s">
        <v>8</v>
      </c>
      <c r="D55" s="1" t="s">
        <v>16</v>
      </c>
    </row>
    <row r="56" spans="1:4" ht="15" x14ac:dyDescent="0.2">
      <c r="A56" s="1" t="s">
        <v>329</v>
      </c>
      <c r="B56" s="1" t="s">
        <v>21</v>
      </c>
      <c r="C56" s="1" t="s">
        <v>8</v>
      </c>
      <c r="D56" s="1" t="s">
        <v>16</v>
      </c>
    </row>
    <row r="57" spans="1:4" ht="15" x14ac:dyDescent="0.2">
      <c r="A57" s="1" t="s">
        <v>333</v>
      </c>
      <c r="B57" s="1" t="s">
        <v>21</v>
      </c>
      <c r="C57" s="1" t="s">
        <v>8</v>
      </c>
      <c r="D57" s="1" t="s">
        <v>16</v>
      </c>
    </row>
    <row r="58" spans="1:4" ht="15" x14ac:dyDescent="0.2">
      <c r="A58" s="1" t="s">
        <v>336</v>
      </c>
      <c r="B58" s="1" t="s">
        <v>21</v>
      </c>
      <c r="C58" s="1" t="s">
        <v>8</v>
      </c>
      <c r="D58" s="1"/>
    </row>
    <row r="59" spans="1:4" ht="15" x14ac:dyDescent="0.2">
      <c r="A59" s="1" t="s">
        <v>338</v>
      </c>
      <c r="B59" s="1" t="s">
        <v>21</v>
      </c>
      <c r="C59" s="1" t="s">
        <v>32</v>
      </c>
      <c r="D59" s="1" t="s">
        <v>16</v>
      </c>
    </row>
    <row r="60" spans="1:4" ht="15" x14ac:dyDescent="0.2">
      <c r="A60" s="1" t="s">
        <v>361</v>
      </c>
      <c r="B60" s="1" t="s">
        <v>21</v>
      </c>
      <c r="C60" s="1" t="s">
        <v>8</v>
      </c>
      <c r="D60" s="1"/>
    </row>
    <row r="61" spans="1:4" ht="15" x14ac:dyDescent="0.2">
      <c r="A61" s="1" t="s">
        <v>11</v>
      </c>
      <c r="B61" s="1" t="s">
        <v>12</v>
      </c>
      <c r="C61" s="1" t="s">
        <v>10</v>
      </c>
      <c r="D61" s="1"/>
    </row>
    <row r="62" spans="1:4" ht="15" x14ac:dyDescent="0.2">
      <c r="A62" s="1" t="s">
        <v>15</v>
      </c>
      <c r="B62" s="1" t="s">
        <v>12</v>
      </c>
      <c r="C62" s="1" t="s">
        <v>8</v>
      </c>
      <c r="D62" s="1" t="s">
        <v>16</v>
      </c>
    </row>
    <row r="63" spans="1:4" ht="15" x14ac:dyDescent="0.2">
      <c r="A63" s="1" t="s">
        <v>22</v>
      </c>
      <c r="B63" s="1" t="s">
        <v>12</v>
      </c>
      <c r="C63" s="1" t="s">
        <v>6</v>
      </c>
      <c r="D63" s="1"/>
    </row>
    <row r="64" spans="1:4" ht="15" x14ac:dyDescent="0.2">
      <c r="A64" s="1" t="s">
        <v>26</v>
      </c>
      <c r="B64" s="1" t="s">
        <v>12</v>
      </c>
      <c r="C64" s="1" t="s">
        <v>6</v>
      </c>
      <c r="D64" s="1" t="s">
        <v>16</v>
      </c>
    </row>
    <row r="65" spans="1:4" ht="15" x14ac:dyDescent="0.2">
      <c r="A65" s="1" t="s">
        <v>27</v>
      </c>
      <c r="B65" s="1" t="s">
        <v>12</v>
      </c>
      <c r="C65" s="1" t="s">
        <v>6</v>
      </c>
      <c r="D65" s="1" t="s">
        <v>16</v>
      </c>
    </row>
    <row r="66" spans="1:4" ht="15" x14ac:dyDescent="0.2">
      <c r="A66" s="1" t="s">
        <v>29</v>
      </c>
      <c r="B66" s="1" t="s">
        <v>12</v>
      </c>
      <c r="C66" s="1" t="s">
        <v>6</v>
      </c>
      <c r="D66" s="1"/>
    </row>
    <row r="67" spans="1:4" ht="15" x14ac:dyDescent="0.2">
      <c r="A67" s="1" t="s">
        <v>33</v>
      </c>
      <c r="B67" s="1" t="s">
        <v>12</v>
      </c>
      <c r="C67" s="1" t="s">
        <v>8</v>
      </c>
      <c r="D67" s="1"/>
    </row>
    <row r="68" spans="1:4" ht="15" x14ac:dyDescent="0.2">
      <c r="A68" s="1" t="s">
        <v>37</v>
      </c>
      <c r="B68" s="1" t="s">
        <v>12</v>
      </c>
      <c r="C68" s="1" t="s">
        <v>8</v>
      </c>
      <c r="D68" s="1"/>
    </row>
    <row r="69" spans="1:4" ht="15" x14ac:dyDescent="0.2">
      <c r="A69" s="1" t="s">
        <v>38</v>
      </c>
      <c r="B69" s="1" t="s">
        <v>12</v>
      </c>
      <c r="C69" s="1" t="s">
        <v>8</v>
      </c>
      <c r="D69" s="1" t="s">
        <v>16</v>
      </c>
    </row>
    <row r="70" spans="1:4" ht="15" x14ac:dyDescent="0.2">
      <c r="A70" s="1" t="s">
        <v>42</v>
      </c>
      <c r="B70" s="1" t="s">
        <v>12</v>
      </c>
      <c r="C70" s="1" t="s">
        <v>8</v>
      </c>
      <c r="D70" s="1" t="s">
        <v>16</v>
      </c>
    </row>
    <row r="71" spans="1:4" ht="15" x14ac:dyDescent="0.2">
      <c r="A71" s="1" t="s">
        <v>44</v>
      </c>
      <c r="B71" s="1" t="s">
        <v>12</v>
      </c>
      <c r="C71" s="1" t="s">
        <v>32</v>
      </c>
      <c r="D71" s="1" t="s">
        <v>16</v>
      </c>
    </row>
    <row r="72" spans="1:4" ht="15" x14ac:dyDescent="0.2">
      <c r="A72" s="1" t="s">
        <v>50</v>
      </c>
      <c r="B72" s="1" t="s">
        <v>12</v>
      </c>
      <c r="C72" s="1" t="s">
        <v>8</v>
      </c>
      <c r="D72" s="1" t="s">
        <v>16</v>
      </c>
    </row>
    <row r="73" spans="1:4" ht="15" x14ac:dyDescent="0.2">
      <c r="A73" s="1" t="s">
        <v>51</v>
      </c>
      <c r="B73" s="1" t="s">
        <v>12</v>
      </c>
      <c r="C73" s="1" t="s">
        <v>8</v>
      </c>
      <c r="D73" s="1" t="s">
        <v>16</v>
      </c>
    </row>
    <row r="74" spans="1:4" ht="15" x14ac:dyDescent="0.2">
      <c r="A74" s="1" t="s">
        <v>54</v>
      </c>
      <c r="B74" s="1" t="s">
        <v>12</v>
      </c>
      <c r="C74" s="1" t="s">
        <v>8</v>
      </c>
      <c r="D74" s="1"/>
    </row>
    <row r="75" spans="1:4" ht="15" x14ac:dyDescent="0.2">
      <c r="A75" s="1" t="s">
        <v>56</v>
      </c>
      <c r="B75" s="1" t="s">
        <v>12</v>
      </c>
      <c r="C75" s="1" t="s">
        <v>8</v>
      </c>
      <c r="D75" s="1" t="s">
        <v>16</v>
      </c>
    </row>
    <row r="76" spans="1:4" ht="15" x14ac:dyDescent="0.2">
      <c r="A76" s="1" t="s">
        <v>57</v>
      </c>
      <c r="B76" s="1" t="s">
        <v>12</v>
      </c>
      <c r="C76" s="1" t="s">
        <v>8</v>
      </c>
      <c r="D76" s="1"/>
    </row>
    <row r="77" spans="1:4" ht="15" x14ac:dyDescent="0.2">
      <c r="A77" s="1" t="s">
        <v>62</v>
      </c>
      <c r="B77" s="1" t="s">
        <v>12</v>
      </c>
      <c r="C77" s="1" t="s">
        <v>8</v>
      </c>
      <c r="D77" s="1"/>
    </row>
    <row r="78" spans="1:4" ht="15" x14ac:dyDescent="0.2">
      <c r="A78" s="1" t="s">
        <v>64</v>
      </c>
      <c r="B78" s="1" t="s">
        <v>12</v>
      </c>
      <c r="C78" s="1" t="s">
        <v>8</v>
      </c>
      <c r="D78" s="1"/>
    </row>
    <row r="79" spans="1:4" ht="15" x14ac:dyDescent="0.2">
      <c r="A79" s="1" t="s">
        <v>65</v>
      </c>
      <c r="B79" s="1" t="s">
        <v>12</v>
      </c>
      <c r="C79" s="1" t="s">
        <v>8</v>
      </c>
      <c r="D79" s="1"/>
    </row>
    <row r="80" spans="1:4" ht="15" x14ac:dyDescent="0.2">
      <c r="A80" s="1" t="s">
        <v>68</v>
      </c>
      <c r="B80" s="1" t="s">
        <v>12</v>
      </c>
      <c r="C80" s="1" t="s">
        <v>8</v>
      </c>
      <c r="D80" s="1" t="s">
        <v>16</v>
      </c>
    </row>
    <row r="81" spans="1:4" ht="15" x14ac:dyDescent="0.2">
      <c r="A81" s="1" t="s">
        <v>72</v>
      </c>
      <c r="B81" s="1" t="s">
        <v>12</v>
      </c>
      <c r="C81" s="1" t="s">
        <v>8</v>
      </c>
      <c r="D81" s="1" t="s">
        <v>16</v>
      </c>
    </row>
    <row r="82" spans="1:4" ht="15" x14ac:dyDescent="0.2">
      <c r="A82" s="1" t="s">
        <v>78</v>
      </c>
      <c r="B82" s="1" t="s">
        <v>12</v>
      </c>
      <c r="C82" s="1" t="s">
        <v>8</v>
      </c>
      <c r="D82" s="1" t="s">
        <v>16</v>
      </c>
    </row>
    <row r="83" spans="1:4" ht="15" x14ac:dyDescent="0.2">
      <c r="A83" s="1" t="s">
        <v>80</v>
      </c>
      <c r="B83" s="1" t="s">
        <v>12</v>
      </c>
      <c r="C83" s="1" t="s">
        <v>8</v>
      </c>
      <c r="D83" s="1"/>
    </row>
    <row r="84" spans="1:4" ht="15" x14ac:dyDescent="0.2">
      <c r="A84" s="1" t="s">
        <v>81</v>
      </c>
      <c r="B84" s="1" t="s">
        <v>12</v>
      </c>
      <c r="C84" s="1" t="s">
        <v>32</v>
      </c>
      <c r="D84" s="1"/>
    </row>
    <row r="85" spans="1:4" ht="15" x14ac:dyDescent="0.2">
      <c r="A85" s="1" t="s">
        <v>88</v>
      </c>
      <c r="B85" s="1" t="s">
        <v>12</v>
      </c>
      <c r="C85" s="1" t="s">
        <v>8</v>
      </c>
      <c r="D85" s="1"/>
    </row>
    <row r="86" spans="1:4" ht="15" x14ac:dyDescent="0.2">
      <c r="A86" s="1" t="s">
        <v>90</v>
      </c>
      <c r="B86" s="1" t="s">
        <v>12</v>
      </c>
      <c r="C86" s="1" t="s">
        <v>32</v>
      </c>
      <c r="D86" s="1"/>
    </row>
    <row r="87" spans="1:4" ht="15" x14ac:dyDescent="0.2">
      <c r="A87" s="1" t="s">
        <v>100</v>
      </c>
      <c r="B87" s="1" t="s">
        <v>12</v>
      </c>
      <c r="C87" s="1" t="s">
        <v>101</v>
      </c>
      <c r="D87" s="1"/>
    </row>
    <row r="88" spans="1:4" ht="15" x14ac:dyDescent="0.2">
      <c r="A88" s="1" t="s">
        <v>102</v>
      </c>
      <c r="B88" s="1" t="s">
        <v>12</v>
      </c>
      <c r="C88" s="1" t="s">
        <v>6</v>
      </c>
      <c r="D88" s="1"/>
    </row>
    <row r="89" spans="1:4" ht="15" x14ac:dyDescent="0.2">
      <c r="A89" s="1" t="s">
        <v>108</v>
      </c>
      <c r="B89" s="1" t="s">
        <v>12</v>
      </c>
      <c r="C89" s="1" t="s">
        <v>8</v>
      </c>
      <c r="D89" s="1"/>
    </row>
    <row r="90" spans="1:4" ht="15" x14ac:dyDescent="0.2">
      <c r="A90" s="1" t="s">
        <v>109</v>
      </c>
      <c r="B90" s="1" t="s">
        <v>12</v>
      </c>
      <c r="C90" s="1" t="s">
        <v>8</v>
      </c>
      <c r="D90" s="1"/>
    </row>
    <row r="91" spans="1:4" ht="15" x14ac:dyDescent="0.2">
      <c r="A91" s="1" t="s">
        <v>110</v>
      </c>
      <c r="B91" s="1" t="s">
        <v>12</v>
      </c>
      <c r="C91" s="1" t="s">
        <v>8</v>
      </c>
      <c r="D91" s="1"/>
    </row>
    <row r="92" spans="1:4" ht="15" x14ac:dyDescent="0.2">
      <c r="A92" s="1" t="s">
        <v>111</v>
      </c>
      <c r="B92" s="1" t="s">
        <v>12</v>
      </c>
      <c r="C92" s="1" t="s">
        <v>8</v>
      </c>
      <c r="D92" s="1"/>
    </row>
    <row r="93" spans="1:4" ht="15" x14ac:dyDescent="0.2">
      <c r="A93" s="1" t="s">
        <v>112</v>
      </c>
      <c r="B93" s="1" t="s">
        <v>12</v>
      </c>
      <c r="C93" s="1" t="s">
        <v>8</v>
      </c>
      <c r="D93" s="1"/>
    </row>
    <row r="94" spans="1:4" ht="15" x14ac:dyDescent="0.2">
      <c r="A94" s="1" t="s">
        <v>114</v>
      </c>
      <c r="B94" s="1" t="s">
        <v>12</v>
      </c>
      <c r="C94" s="1" t="s">
        <v>8</v>
      </c>
      <c r="D94" s="1"/>
    </row>
    <row r="95" spans="1:4" ht="15" x14ac:dyDescent="0.2">
      <c r="A95" s="1" t="s">
        <v>115</v>
      </c>
      <c r="B95" s="1" t="s">
        <v>12</v>
      </c>
      <c r="C95" s="1" t="s">
        <v>8</v>
      </c>
      <c r="D95" s="1"/>
    </row>
    <row r="96" spans="1:4" ht="15" x14ac:dyDescent="0.2">
      <c r="A96" s="1" t="s">
        <v>117</v>
      </c>
      <c r="B96" s="1" t="s">
        <v>12</v>
      </c>
      <c r="C96" s="1" t="s">
        <v>32</v>
      </c>
      <c r="D96" s="1" t="s">
        <v>16</v>
      </c>
    </row>
    <row r="97" spans="1:4" ht="15" x14ac:dyDescent="0.2">
      <c r="A97" s="1" t="s">
        <v>118</v>
      </c>
      <c r="B97" s="1" t="s">
        <v>12</v>
      </c>
      <c r="C97" s="1" t="s">
        <v>8</v>
      </c>
      <c r="D97" s="1"/>
    </row>
    <row r="98" spans="1:4" ht="15" x14ac:dyDescent="0.2">
      <c r="A98" s="1" t="s">
        <v>122</v>
      </c>
      <c r="B98" s="1" t="s">
        <v>12</v>
      </c>
      <c r="C98" s="1" t="s">
        <v>8</v>
      </c>
      <c r="D98" s="1" t="s">
        <v>16</v>
      </c>
    </row>
    <row r="99" spans="1:4" ht="15" x14ac:dyDescent="0.2">
      <c r="A99" s="1" t="s">
        <v>123</v>
      </c>
      <c r="B99" s="1" t="s">
        <v>12</v>
      </c>
      <c r="C99" s="1" t="s">
        <v>32</v>
      </c>
      <c r="D99" s="1"/>
    </row>
    <row r="100" spans="1:4" ht="15" x14ac:dyDescent="0.2">
      <c r="A100" s="1" t="s">
        <v>124</v>
      </c>
      <c r="B100" s="1" t="s">
        <v>12</v>
      </c>
      <c r="C100" s="1" t="s">
        <v>6</v>
      </c>
      <c r="D100" s="1"/>
    </row>
    <row r="101" spans="1:4" ht="15" x14ac:dyDescent="0.2">
      <c r="A101" s="1" t="s">
        <v>136</v>
      </c>
      <c r="B101" s="1" t="s">
        <v>12</v>
      </c>
      <c r="C101" s="1" t="s">
        <v>8</v>
      </c>
      <c r="D101" s="1" t="s">
        <v>16</v>
      </c>
    </row>
    <row r="102" spans="1:4" ht="15" x14ac:dyDescent="0.2">
      <c r="A102" s="1" t="s">
        <v>137</v>
      </c>
      <c r="B102" s="1" t="s">
        <v>12</v>
      </c>
      <c r="C102" s="1" t="s">
        <v>8</v>
      </c>
      <c r="D102" s="1"/>
    </row>
    <row r="103" spans="1:4" ht="15" x14ac:dyDescent="0.2">
      <c r="A103" s="1" t="s">
        <v>139</v>
      </c>
      <c r="B103" s="1" t="s">
        <v>12</v>
      </c>
      <c r="C103" s="1" t="s">
        <v>8</v>
      </c>
      <c r="D103" s="1"/>
    </row>
    <row r="104" spans="1:4" ht="15" x14ac:dyDescent="0.2">
      <c r="A104" s="1" t="s">
        <v>140</v>
      </c>
      <c r="B104" s="1" t="s">
        <v>12</v>
      </c>
      <c r="C104" s="1" t="s">
        <v>8</v>
      </c>
      <c r="D104" s="1"/>
    </row>
    <row r="105" spans="1:4" ht="15" x14ac:dyDescent="0.2">
      <c r="A105" s="1" t="s">
        <v>143</v>
      </c>
      <c r="B105" s="1" t="s">
        <v>12</v>
      </c>
      <c r="C105" s="1" t="s">
        <v>8</v>
      </c>
      <c r="D105" s="1"/>
    </row>
    <row r="106" spans="1:4" ht="15" x14ac:dyDescent="0.2">
      <c r="A106" s="1" t="s">
        <v>145</v>
      </c>
      <c r="B106" s="1" t="s">
        <v>12</v>
      </c>
      <c r="C106" s="1" t="s">
        <v>8</v>
      </c>
      <c r="D106" s="1"/>
    </row>
    <row r="107" spans="1:4" ht="15" x14ac:dyDescent="0.2">
      <c r="A107" s="1" t="s">
        <v>149</v>
      </c>
      <c r="B107" s="1" t="s">
        <v>12</v>
      </c>
      <c r="C107" s="1" t="s">
        <v>8</v>
      </c>
      <c r="D107" s="1" t="s">
        <v>16</v>
      </c>
    </row>
    <row r="108" spans="1:4" ht="15" x14ac:dyDescent="0.2">
      <c r="A108" s="1" t="s">
        <v>150</v>
      </c>
      <c r="B108" s="1" t="s">
        <v>12</v>
      </c>
      <c r="C108" s="1" t="s">
        <v>8</v>
      </c>
      <c r="D108" s="1" t="s">
        <v>16</v>
      </c>
    </row>
    <row r="109" spans="1:4" ht="15" x14ac:dyDescent="0.2">
      <c r="A109" s="1" t="s">
        <v>157</v>
      </c>
      <c r="B109" s="1" t="s">
        <v>12</v>
      </c>
      <c r="C109" s="1" t="s">
        <v>8</v>
      </c>
      <c r="D109" s="1" t="s">
        <v>16</v>
      </c>
    </row>
    <row r="110" spans="1:4" ht="15" x14ac:dyDescent="0.2">
      <c r="A110" s="1" t="s">
        <v>164</v>
      </c>
      <c r="B110" s="1" t="s">
        <v>12</v>
      </c>
      <c r="C110" s="1" t="s">
        <v>8</v>
      </c>
      <c r="D110" s="1" t="s">
        <v>16</v>
      </c>
    </row>
    <row r="111" spans="1:4" ht="15" x14ac:dyDescent="0.2">
      <c r="A111" s="1" t="s">
        <v>166</v>
      </c>
      <c r="B111" s="1" t="s">
        <v>12</v>
      </c>
      <c r="C111" s="1" t="s">
        <v>8</v>
      </c>
      <c r="D111" s="1" t="s">
        <v>16</v>
      </c>
    </row>
    <row r="112" spans="1:4" ht="15" x14ac:dyDescent="0.2">
      <c r="A112" s="1" t="s">
        <v>168</v>
      </c>
      <c r="B112" s="1" t="s">
        <v>12</v>
      </c>
      <c r="C112" s="1" t="s">
        <v>8</v>
      </c>
      <c r="D112" s="1" t="s">
        <v>16</v>
      </c>
    </row>
    <row r="113" spans="1:4" ht="15" x14ac:dyDescent="0.2">
      <c r="A113" s="1" t="s">
        <v>169</v>
      </c>
      <c r="B113" s="1" t="s">
        <v>12</v>
      </c>
      <c r="C113" s="1" t="s">
        <v>8</v>
      </c>
      <c r="D113" s="1"/>
    </row>
    <row r="114" spans="1:4" ht="15" x14ac:dyDescent="0.2">
      <c r="A114" s="1" t="s">
        <v>175</v>
      </c>
      <c r="B114" s="1" t="s">
        <v>12</v>
      </c>
      <c r="C114" s="1" t="s">
        <v>32</v>
      </c>
      <c r="D114" s="1" t="s">
        <v>16</v>
      </c>
    </row>
    <row r="115" spans="1:4" ht="15" x14ac:dyDescent="0.2">
      <c r="A115" s="1" t="s">
        <v>176</v>
      </c>
      <c r="B115" s="1" t="s">
        <v>12</v>
      </c>
      <c r="C115" s="1" t="s">
        <v>32</v>
      </c>
      <c r="D115" s="1"/>
    </row>
    <row r="116" spans="1:4" ht="15" x14ac:dyDescent="0.2">
      <c r="A116" s="1" t="s">
        <v>177</v>
      </c>
      <c r="B116" s="1" t="s">
        <v>12</v>
      </c>
      <c r="C116" s="1" t="s">
        <v>32</v>
      </c>
      <c r="D116" s="1" t="s">
        <v>16</v>
      </c>
    </row>
    <row r="117" spans="1:4" ht="15" x14ac:dyDescent="0.2">
      <c r="A117" s="1" t="s">
        <v>178</v>
      </c>
      <c r="B117" s="1" t="s">
        <v>12</v>
      </c>
      <c r="C117" s="1" t="s">
        <v>8</v>
      </c>
      <c r="D117" s="1" t="s">
        <v>16</v>
      </c>
    </row>
    <row r="118" spans="1:4" ht="15" x14ac:dyDescent="0.2">
      <c r="A118" s="1" t="s">
        <v>189</v>
      </c>
      <c r="B118" s="1" t="s">
        <v>12</v>
      </c>
      <c r="C118" s="1" t="s">
        <v>8</v>
      </c>
      <c r="D118" s="1"/>
    </row>
    <row r="119" spans="1:4" ht="15" x14ac:dyDescent="0.2">
      <c r="A119" s="1" t="s">
        <v>190</v>
      </c>
      <c r="B119" s="1" t="s">
        <v>12</v>
      </c>
      <c r="C119" s="1" t="s">
        <v>8</v>
      </c>
      <c r="D119" s="1" t="s">
        <v>16</v>
      </c>
    </row>
    <row r="120" spans="1:4" ht="15" x14ac:dyDescent="0.2">
      <c r="A120" s="1" t="s">
        <v>194</v>
      </c>
      <c r="B120" s="1" t="s">
        <v>12</v>
      </c>
      <c r="C120" s="1" t="s">
        <v>101</v>
      </c>
      <c r="D120" s="1"/>
    </row>
    <row r="121" spans="1:4" ht="15" x14ac:dyDescent="0.2">
      <c r="A121" s="1" t="s">
        <v>200</v>
      </c>
      <c r="B121" s="1" t="s">
        <v>12</v>
      </c>
      <c r="C121" s="1" t="s">
        <v>8</v>
      </c>
      <c r="D121" s="1"/>
    </row>
    <row r="122" spans="1:4" ht="15" x14ac:dyDescent="0.2">
      <c r="A122" s="1" t="s">
        <v>206</v>
      </c>
      <c r="B122" s="1" t="s">
        <v>12</v>
      </c>
      <c r="C122" s="1" t="s">
        <v>8</v>
      </c>
      <c r="D122" s="1"/>
    </row>
    <row r="123" spans="1:4" ht="15" x14ac:dyDescent="0.2">
      <c r="A123" s="1" t="s">
        <v>208</v>
      </c>
      <c r="B123" s="1" t="s">
        <v>12</v>
      </c>
      <c r="C123" s="1" t="s">
        <v>101</v>
      </c>
      <c r="D123" s="1"/>
    </row>
    <row r="124" spans="1:4" ht="15" x14ac:dyDescent="0.2">
      <c r="A124" s="1" t="s">
        <v>211</v>
      </c>
      <c r="B124" s="1" t="s">
        <v>12</v>
      </c>
      <c r="C124" s="1" t="s">
        <v>101</v>
      </c>
      <c r="D124" s="1"/>
    </row>
    <row r="125" spans="1:4" ht="15" x14ac:dyDescent="0.2">
      <c r="A125" s="1" t="s">
        <v>214</v>
      </c>
      <c r="B125" s="1" t="s">
        <v>12</v>
      </c>
      <c r="C125" s="1" t="s">
        <v>101</v>
      </c>
      <c r="D125" s="1"/>
    </row>
    <row r="126" spans="1:4" ht="15" x14ac:dyDescent="0.2">
      <c r="A126" s="1" t="s">
        <v>216</v>
      </c>
      <c r="B126" s="1" t="s">
        <v>12</v>
      </c>
      <c r="C126" s="1" t="s">
        <v>101</v>
      </c>
      <c r="D126" s="1"/>
    </row>
    <row r="127" spans="1:4" ht="15" x14ac:dyDescent="0.2">
      <c r="A127" s="1" t="s">
        <v>217</v>
      </c>
      <c r="B127" s="1" t="s">
        <v>12</v>
      </c>
      <c r="C127" s="1" t="s">
        <v>101</v>
      </c>
      <c r="D127" s="1"/>
    </row>
    <row r="128" spans="1:4" ht="15" x14ac:dyDescent="0.2">
      <c r="A128" s="1" t="s">
        <v>223</v>
      </c>
      <c r="B128" s="1" t="s">
        <v>12</v>
      </c>
      <c r="C128" s="1" t="s">
        <v>101</v>
      </c>
      <c r="D128" s="1"/>
    </row>
    <row r="129" spans="1:4" ht="15" x14ac:dyDescent="0.2">
      <c r="A129" s="1" t="s">
        <v>225</v>
      </c>
      <c r="B129" s="1" t="s">
        <v>12</v>
      </c>
      <c r="C129" s="1" t="s">
        <v>101</v>
      </c>
      <c r="D129" s="1"/>
    </row>
    <row r="130" spans="1:4" ht="15" x14ac:dyDescent="0.2">
      <c r="A130" s="1" t="s">
        <v>227</v>
      </c>
      <c r="B130" s="1" t="s">
        <v>12</v>
      </c>
      <c r="C130" s="1" t="s">
        <v>101</v>
      </c>
      <c r="D130" s="1"/>
    </row>
    <row r="131" spans="1:4" ht="15" x14ac:dyDescent="0.2">
      <c r="A131" s="1" t="s">
        <v>231</v>
      </c>
      <c r="B131" s="1" t="s">
        <v>12</v>
      </c>
      <c r="C131" s="1" t="s">
        <v>101</v>
      </c>
      <c r="D131" s="1"/>
    </row>
    <row r="132" spans="1:4" ht="15" x14ac:dyDescent="0.2">
      <c r="A132" s="1" t="s">
        <v>235</v>
      </c>
      <c r="B132" s="1" t="s">
        <v>12</v>
      </c>
      <c r="C132" s="1" t="s">
        <v>8</v>
      </c>
      <c r="D132" s="1"/>
    </row>
    <row r="133" spans="1:4" ht="15" x14ac:dyDescent="0.2">
      <c r="A133" s="1" t="s">
        <v>239</v>
      </c>
      <c r="B133" s="1" t="s">
        <v>12</v>
      </c>
      <c r="C133" s="1" t="s">
        <v>238</v>
      </c>
      <c r="D133" s="1"/>
    </row>
    <row r="134" spans="1:4" ht="15" x14ac:dyDescent="0.2">
      <c r="A134" s="1" t="s">
        <v>242</v>
      </c>
      <c r="B134" s="1" t="s">
        <v>12</v>
      </c>
      <c r="C134" s="1" t="s">
        <v>238</v>
      </c>
      <c r="D134" s="1" t="s">
        <v>16</v>
      </c>
    </row>
    <row r="135" spans="1:4" ht="15" x14ac:dyDescent="0.2">
      <c r="A135" s="1" t="s">
        <v>243</v>
      </c>
      <c r="B135" s="1" t="s">
        <v>12</v>
      </c>
      <c r="C135" s="1" t="s">
        <v>238</v>
      </c>
      <c r="D135" s="1" t="s">
        <v>16</v>
      </c>
    </row>
    <row r="136" spans="1:4" ht="15" x14ac:dyDescent="0.2">
      <c r="A136" s="1" t="s">
        <v>245</v>
      </c>
      <c r="B136" s="1" t="s">
        <v>12</v>
      </c>
      <c r="C136" s="1" t="s">
        <v>238</v>
      </c>
      <c r="D136" s="1" t="s">
        <v>16</v>
      </c>
    </row>
    <row r="137" spans="1:4" ht="15" x14ac:dyDescent="0.2">
      <c r="A137" s="1" t="s">
        <v>249</v>
      </c>
      <c r="B137" s="1" t="s">
        <v>12</v>
      </c>
      <c r="C137" s="1" t="s">
        <v>238</v>
      </c>
      <c r="D137" s="1" t="s">
        <v>16</v>
      </c>
    </row>
    <row r="138" spans="1:4" ht="15" x14ac:dyDescent="0.2">
      <c r="A138" s="1" t="s">
        <v>251</v>
      </c>
      <c r="B138" s="1" t="s">
        <v>12</v>
      </c>
      <c r="C138" s="1" t="s">
        <v>238</v>
      </c>
      <c r="D138" s="1" t="s">
        <v>16</v>
      </c>
    </row>
    <row r="139" spans="1:4" ht="15" x14ac:dyDescent="0.2">
      <c r="A139" s="1" t="s">
        <v>253</v>
      </c>
      <c r="B139" s="1" t="s">
        <v>12</v>
      </c>
      <c r="C139" s="1" t="s">
        <v>238</v>
      </c>
      <c r="D139" s="1" t="s">
        <v>16</v>
      </c>
    </row>
    <row r="140" spans="1:4" ht="15" x14ac:dyDescent="0.2">
      <c r="A140" s="1" t="s">
        <v>257</v>
      </c>
      <c r="B140" s="1" t="s">
        <v>12</v>
      </c>
      <c r="C140" s="1" t="s">
        <v>238</v>
      </c>
      <c r="D140" s="1" t="s">
        <v>16</v>
      </c>
    </row>
    <row r="141" spans="1:4" ht="15" x14ac:dyDescent="0.2">
      <c r="A141" s="1" t="s">
        <v>262</v>
      </c>
      <c r="B141" s="1" t="s">
        <v>12</v>
      </c>
      <c r="C141" s="1" t="s">
        <v>238</v>
      </c>
      <c r="D141" s="1" t="s">
        <v>16</v>
      </c>
    </row>
    <row r="142" spans="1:4" ht="15" x14ac:dyDescent="0.2">
      <c r="A142" s="1" t="s">
        <v>263</v>
      </c>
      <c r="B142" s="1" t="s">
        <v>12</v>
      </c>
      <c r="C142" s="1" t="s">
        <v>8</v>
      </c>
      <c r="D142" s="1" t="s">
        <v>16</v>
      </c>
    </row>
    <row r="143" spans="1:4" ht="15" x14ac:dyDescent="0.2">
      <c r="A143" s="1" t="s">
        <v>272</v>
      </c>
      <c r="B143" s="1" t="s">
        <v>12</v>
      </c>
      <c r="C143" s="1" t="s">
        <v>147</v>
      </c>
      <c r="D143" s="1" t="s">
        <v>16</v>
      </c>
    </row>
    <row r="144" spans="1:4" ht="15" x14ac:dyDescent="0.2">
      <c r="A144" s="1" t="s">
        <v>275</v>
      </c>
      <c r="B144" s="1" t="s">
        <v>12</v>
      </c>
      <c r="C144" s="1" t="s">
        <v>147</v>
      </c>
      <c r="D144" s="1" t="s">
        <v>16</v>
      </c>
    </row>
    <row r="145" spans="1:4" ht="15" x14ac:dyDescent="0.2">
      <c r="A145" s="1" t="s">
        <v>278</v>
      </c>
      <c r="B145" s="1" t="s">
        <v>12</v>
      </c>
      <c r="C145" s="1" t="s">
        <v>8</v>
      </c>
      <c r="D145" s="1"/>
    </row>
    <row r="146" spans="1:4" ht="15" x14ac:dyDescent="0.2">
      <c r="A146" s="1" t="s">
        <v>282</v>
      </c>
      <c r="B146" s="1" t="s">
        <v>12</v>
      </c>
      <c r="C146" s="1" t="s">
        <v>283</v>
      </c>
      <c r="D146" s="1"/>
    </row>
    <row r="147" spans="1:4" ht="15" x14ac:dyDescent="0.2">
      <c r="A147" s="1" t="s">
        <v>287</v>
      </c>
      <c r="B147" s="1" t="s">
        <v>12</v>
      </c>
      <c r="C147" s="1" t="s">
        <v>6</v>
      </c>
      <c r="D147" s="1"/>
    </row>
    <row r="148" spans="1:4" ht="15" x14ac:dyDescent="0.2">
      <c r="A148" s="1" t="s">
        <v>289</v>
      </c>
      <c r="B148" s="1" t="s">
        <v>12</v>
      </c>
      <c r="C148" s="1" t="s">
        <v>6</v>
      </c>
      <c r="D148" s="1" t="s">
        <v>16</v>
      </c>
    </row>
    <row r="149" spans="1:4" ht="15" x14ac:dyDescent="0.2">
      <c r="A149" s="1" t="s">
        <v>295</v>
      </c>
      <c r="B149" s="1" t="s">
        <v>12</v>
      </c>
      <c r="C149" s="1" t="s">
        <v>283</v>
      </c>
      <c r="D149" s="1"/>
    </row>
    <row r="150" spans="1:4" ht="15" x14ac:dyDescent="0.2">
      <c r="A150" s="1" t="s">
        <v>296</v>
      </c>
      <c r="B150" s="1" t="s">
        <v>12</v>
      </c>
      <c r="C150" s="1" t="s">
        <v>283</v>
      </c>
      <c r="D150" s="1"/>
    </row>
    <row r="151" spans="1:4" ht="15" x14ac:dyDescent="0.2">
      <c r="A151" s="1" t="s">
        <v>304</v>
      </c>
      <c r="B151" s="1" t="s">
        <v>12</v>
      </c>
      <c r="C151" s="1" t="s">
        <v>305</v>
      </c>
      <c r="D151" s="1" t="s">
        <v>16</v>
      </c>
    </row>
    <row r="152" spans="1:4" ht="15" x14ac:dyDescent="0.2">
      <c r="A152" s="1" t="s">
        <v>308</v>
      </c>
      <c r="B152" s="1" t="s">
        <v>12</v>
      </c>
      <c r="C152" s="1" t="s">
        <v>305</v>
      </c>
      <c r="D152" s="1" t="s">
        <v>16</v>
      </c>
    </row>
    <row r="153" spans="1:4" ht="15" x14ac:dyDescent="0.2">
      <c r="A153" s="1" t="s">
        <v>311</v>
      </c>
      <c r="B153" s="1" t="s">
        <v>12</v>
      </c>
      <c r="C153" s="1" t="s">
        <v>305</v>
      </c>
      <c r="D153" s="1" t="s">
        <v>16</v>
      </c>
    </row>
    <row r="154" spans="1:4" ht="15" x14ac:dyDescent="0.2">
      <c r="A154" s="1" t="s">
        <v>315</v>
      </c>
      <c r="B154" s="1" t="s">
        <v>12</v>
      </c>
      <c r="C154" s="1" t="s">
        <v>305</v>
      </c>
      <c r="D154" s="1" t="s">
        <v>16</v>
      </c>
    </row>
    <row r="155" spans="1:4" ht="15" x14ac:dyDescent="0.2">
      <c r="A155" s="1" t="s">
        <v>317</v>
      </c>
      <c r="B155" s="1" t="s">
        <v>12</v>
      </c>
      <c r="C155" s="1" t="s">
        <v>305</v>
      </c>
      <c r="D155" s="1" t="s">
        <v>16</v>
      </c>
    </row>
    <row r="156" spans="1:4" ht="15" x14ac:dyDescent="0.2">
      <c r="A156" s="1" t="s">
        <v>318</v>
      </c>
      <c r="B156" s="1" t="s">
        <v>12</v>
      </c>
      <c r="C156" s="1" t="s">
        <v>8</v>
      </c>
      <c r="D156" s="1"/>
    </row>
    <row r="157" spans="1:4" ht="15" x14ac:dyDescent="0.2">
      <c r="A157" s="1" t="s">
        <v>320</v>
      </c>
      <c r="B157" s="1" t="s">
        <v>12</v>
      </c>
      <c r="C157" s="1" t="s">
        <v>32</v>
      </c>
      <c r="D157" s="1" t="s">
        <v>16</v>
      </c>
    </row>
    <row r="158" spans="1:4" ht="15" x14ac:dyDescent="0.2">
      <c r="A158" s="1" t="s">
        <v>323</v>
      </c>
      <c r="B158" s="1" t="s">
        <v>12</v>
      </c>
      <c r="C158" s="1" t="s">
        <v>32</v>
      </c>
      <c r="D158" s="1" t="s">
        <v>16</v>
      </c>
    </row>
    <row r="159" spans="1:4" ht="15" x14ac:dyDescent="0.2">
      <c r="A159" s="1" t="s">
        <v>326</v>
      </c>
      <c r="B159" s="1" t="s">
        <v>12</v>
      </c>
      <c r="C159" s="1" t="s">
        <v>32</v>
      </c>
      <c r="D159" s="1" t="s">
        <v>16</v>
      </c>
    </row>
    <row r="160" spans="1:4" ht="15" x14ac:dyDescent="0.2">
      <c r="A160" s="1" t="s">
        <v>330</v>
      </c>
      <c r="B160" s="1" t="s">
        <v>12</v>
      </c>
      <c r="C160" s="1" t="s">
        <v>147</v>
      </c>
      <c r="D160" s="1" t="s">
        <v>16</v>
      </c>
    </row>
    <row r="161" spans="1:4" ht="15" x14ac:dyDescent="0.2">
      <c r="A161" s="1" t="s">
        <v>337</v>
      </c>
      <c r="B161" s="1" t="s">
        <v>12</v>
      </c>
      <c r="C161" s="1" t="s">
        <v>32</v>
      </c>
      <c r="D161" s="1"/>
    </row>
    <row r="162" spans="1:4" ht="15" x14ac:dyDescent="0.2">
      <c r="A162" s="1" t="s">
        <v>339</v>
      </c>
      <c r="B162" s="1" t="s">
        <v>12</v>
      </c>
      <c r="C162" s="1" t="s">
        <v>340</v>
      </c>
      <c r="D162" s="1" t="s">
        <v>16</v>
      </c>
    </row>
    <row r="163" spans="1:4" ht="15" x14ac:dyDescent="0.2">
      <c r="A163" s="1" t="s">
        <v>341</v>
      </c>
      <c r="B163" s="1" t="s">
        <v>12</v>
      </c>
      <c r="C163" s="1" t="s">
        <v>340</v>
      </c>
      <c r="D163" s="1" t="s">
        <v>16</v>
      </c>
    </row>
    <row r="164" spans="1:4" ht="15" x14ac:dyDescent="0.2">
      <c r="A164" s="1" t="s">
        <v>342</v>
      </c>
      <c r="B164" s="1" t="s">
        <v>12</v>
      </c>
      <c r="C164" s="1" t="s">
        <v>340</v>
      </c>
      <c r="D164" s="1" t="s">
        <v>16</v>
      </c>
    </row>
    <row r="165" spans="1:4" ht="15" x14ac:dyDescent="0.2">
      <c r="A165" s="1" t="s">
        <v>343</v>
      </c>
      <c r="B165" s="1" t="s">
        <v>12</v>
      </c>
      <c r="C165" s="1" t="s">
        <v>340</v>
      </c>
      <c r="D165" s="1" t="s">
        <v>16</v>
      </c>
    </row>
    <row r="166" spans="1:4" ht="15" x14ac:dyDescent="0.2">
      <c r="A166" s="1" t="s">
        <v>344</v>
      </c>
      <c r="B166" s="1" t="s">
        <v>12</v>
      </c>
      <c r="C166" s="1" t="s">
        <v>340</v>
      </c>
      <c r="D166" s="1" t="s">
        <v>16</v>
      </c>
    </row>
    <row r="167" spans="1:4" ht="15" x14ac:dyDescent="0.2">
      <c r="A167" s="1" t="s">
        <v>348</v>
      </c>
      <c r="B167" s="1" t="s">
        <v>12</v>
      </c>
      <c r="C167" s="1" t="s">
        <v>340</v>
      </c>
      <c r="D167" s="1" t="s">
        <v>16</v>
      </c>
    </row>
    <row r="168" spans="1:4" ht="15" x14ac:dyDescent="0.2">
      <c r="A168" s="1" t="s">
        <v>352</v>
      </c>
      <c r="B168" s="1" t="s">
        <v>12</v>
      </c>
      <c r="C168" s="1" t="s">
        <v>340</v>
      </c>
      <c r="D168" s="1" t="s">
        <v>16</v>
      </c>
    </row>
    <row r="169" spans="1:4" ht="15" x14ac:dyDescent="0.2">
      <c r="A169" s="1" t="s">
        <v>355</v>
      </c>
      <c r="B169" s="1" t="s">
        <v>12</v>
      </c>
      <c r="C169" s="1" t="s">
        <v>340</v>
      </c>
      <c r="D169" s="1" t="s">
        <v>16</v>
      </c>
    </row>
    <row r="170" spans="1:4" ht="15" x14ac:dyDescent="0.2">
      <c r="A170" s="1" t="s">
        <v>358</v>
      </c>
      <c r="B170" s="1" t="s">
        <v>12</v>
      </c>
      <c r="C170" s="1" t="s">
        <v>32</v>
      </c>
      <c r="D170" s="1"/>
    </row>
    <row r="171" spans="1:4" ht="15" x14ac:dyDescent="0.2">
      <c r="A171" s="1" t="s">
        <v>365</v>
      </c>
      <c r="B171" s="1" t="s">
        <v>12</v>
      </c>
      <c r="C171" s="1" t="s">
        <v>8</v>
      </c>
      <c r="D171" s="1" t="s">
        <v>16</v>
      </c>
    </row>
    <row r="172" spans="1:4" ht="15" x14ac:dyDescent="0.2">
      <c r="A172" s="1" t="s">
        <v>45</v>
      </c>
      <c r="B172" s="1" t="s">
        <v>46</v>
      </c>
      <c r="C172" s="1" t="s">
        <v>32</v>
      </c>
      <c r="D172" s="1" t="s">
        <v>16</v>
      </c>
    </row>
    <row r="173" spans="1:4" ht="15" x14ac:dyDescent="0.2">
      <c r="A173" s="1" t="s">
        <v>187</v>
      </c>
      <c r="B173" s="1" t="s">
        <v>46</v>
      </c>
      <c r="C173" s="1" t="s">
        <v>32</v>
      </c>
      <c r="D173" s="1" t="s">
        <v>16</v>
      </c>
    </row>
    <row r="174" spans="1:4" ht="15" x14ac:dyDescent="0.2">
      <c r="A174" s="1" t="s">
        <v>356</v>
      </c>
      <c r="B174" s="1" t="s">
        <v>46</v>
      </c>
      <c r="C174" s="1" t="s">
        <v>32</v>
      </c>
      <c r="D174" s="1" t="s">
        <v>16</v>
      </c>
    </row>
    <row r="175" spans="1:4" ht="15" x14ac:dyDescent="0.2">
      <c r="A175" s="1" t="s">
        <v>362</v>
      </c>
      <c r="B175" s="1" t="s">
        <v>46</v>
      </c>
      <c r="C175" s="1" t="s">
        <v>32</v>
      </c>
      <c r="D175" s="1" t="s">
        <v>16</v>
      </c>
    </row>
    <row r="176" spans="1:4" ht="15" x14ac:dyDescent="0.2">
      <c r="A176" s="1" t="s">
        <v>4</v>
      </c>
      <c r="B176" s="1" t="s">
        <v>5</v>
      </c>
      <c r="C176" s="1" t="s">
        <v>6</v>
      </c>
      <c r="D176" s="1"/>
    </row>
    <row r="177" spans="1:4" ht="15" x14ac:dyDescent="0.2">
      <c r="A177" s="1" t="s">
        <v>7</v>
      </c>
      <c r="B177" s="1" t="s">
        <v>5</v>
      </c>
      <c r="C177" s="1" t="s">
        <v>8</v>
      </c>
      <c r="D177" s="1"/>
    </row>
    <row r="178" spans="1:4" ht="15" x14ac:dyDescent="0.2">
      <c r="A178" s="1" t="s">
        <v>9</v>
      </c>
      <c r="B178" s="1" t="s">
        <v>5</v>
      </c>
      <c r="C178" s="1" t="s">
        <v>10</v>
      </c>
      <c r="D178" s="1"/>
    </row>
    <row r="179" spans="1:4" ht="15" x14ac:dyDescent="0.2">
      <c r="A179" s="1" t="s">
        <v>17</v>
      </c>
      <c r="B179" s="1" t="s">
        <v>5</v>
      </c>
      <c r="C179" s="1" t="s">
        <v>8</v>
      </c>
      <c r="D179" s="1" t="s">
        <v>16</v>
      </c>
    </row>
    <row r="180" spans="1:4" ht="15" x14ac:dyDescent="0.2">
      <c r="A180" s="1" t="s">
        <v>35</v>
      </c>
      <c r="B180" s="1" t="s">
        <v>5</v>
      </c>
      <c r="C180" s="1" t="s">
        <v>8</v>
      </c>
      <c r="D180" s="1"/>
    </row>
    <row r="181" spans="1:4" ht="15" x14ac:dyDescent="0.2">
      <c r="A181" s="1" t="s">
        <v>36</v>
      </c>
      <c r="B181" s="1" t="s">
        <v>5</v>
      </c>
      <c r="C181" s="1" t="s">
        <v>8</v>
      </c>
      <c r="D181" s="1"/>
    </row>
    <row r="182" spans="1:4" ht="15" x14ac:dyDescent="0.2">
      <c r="A182" s="1" t="s">
        <v>49</v>
      </c>
      <c r="B182" s="1" t="s">
        <v>5</v>
      </c>
      <c r="C182" s="1" t="s">
        <v>8</v>
      </c>
      <c r="D182" s="1"/>
    </row>
    <row r="183" spans="1:4" ht="15" x14ac:dyDescent="0.2">
      <c r="A183" s="1" t="s">
        <v>52</v>
      </c>
      <c r="B183" s="1" t="s">
        <v>5</v>
      </c>
      <c r="C183" s="1" t="s">
        <v>8</v>
      </c>
      <c r="D183" s="1" t="s">
        <v>16</v>
      </c>
    </row>
    <row r="184" spans="1:4" ht="15" x14ac:dyDescent="0.2">
      <c r="A184" s="1" t="s">
        <v>53</v>
      </c>
      <c r="B184" s="1" t="s">
        <v>5</v>
      </c>
      <c r="C184" s="1" t="s">
        <v>8</v>
      </c>
      <c r="D184" s="1" t="s">
        <v>16</v>
      </c>
    </row>
    <row r="185" spans="1:4" ht="15" x14ac:dyDescent="0.2">
      <c r="A185" s="1" t="s">
        <v>55</v>
      </c>
      <c r="B185" s="1" t="s">
        <v>5</v>
      </c>
      <c r="C185" s="1" t="s">
        <v>8</v>
      </c>
      <c r="D185" s="1" t="s">
        <v>16</v>
      </c>
    </row>
    <row r="186" spans="1:4" ht="15" x14ac:dyDescent="0.2">
      <c r="A186" s="1" t="s">
        <v>58</v>
      </c>
      <c r="B186" s="1" t="s">
        <v>5</v>
      </c>
      <c r="C186" s="1" t="s">
        <v>8</v>
      </c>
      <c r="D186" s="1" t="s">
        <v>16</v>
      </c>
    </row>
    <row r="187" spans="1:4" ht="15" x14ac:dyDescent="0.2">
      <c r="A187" s="1" t="s">
        <v>59</v>
      </c>
      <c r="B187" s="1" t="s">
        <v>5</v>
      </c>
      <c r="C187" s="1" t="s">
        <v>8</v>
      </c>
      <c r="D187" s="1"/>
    </row>
    <row r="188" spans="1:4" ht="15" x14ac:dyDescent="0.2">
      <c r="A188" s="1" t="s">
        <v>61</v>
      </c>
      <c r="B188" s="1" t="s">
        <v>5</v>
      </c>
      <c r="C188" s="1" t="s">
        <v>8</v>
      </c>
      <c r="D188" s="1"/>
    </row>
    <row r="189" spans="1:4" ht="15" x14ac:dyDescent="0.2">
      <c r="A189" s="1" t="s">
        <v>66</v>
      </c>
      <c r="B189" s="1" t="s">
        <v>5</v>
      </c>
      <c r="C189" s="1" t="s">
        <v>8</v>
      </c>
      <c r="D189" s="1"/>
    </row>
    <row r="190" spans="1:4" ht="15" x14ac:dyDescent="0.2">
      <c r="A190" s="1" t="s">
        <v>69</v>
      </c>
      <c r="B190" s="1" t="s">
        <v>5</v>
      </c>
      <c r="C190" s="1" t="s">
        <v>8</v>
      </c>
      <c r="D190" s="1" t="s">
        <v>16</v>
      </c>
    </row>
    <row r="191" spans="1:4" ht="15" x14ac:dyDescent="0.2">
      <c r="A191" s="1" t="s">
        <v>71</v>
      </c>
      <c r="B191" s="1" t="s">
        <v>5</v>
      </c>
      <c r="C191" s="1" t="s">
        <v>8</v>
      </c>
      <c r="D191" s="1" t="s">
        <v>16</v>
      </c>
    </row>
    <row r="192" spans="1:4" ht="15" x14ac:dyDescent="0.2">
      <c r="A192" s="1" t="s">
        <v>73</v>
      </c>
      <c r="B192" s="1" t="s">
        <v>5</v>
      </c>
      <c r="C192" s="1" t="s">
        <v>8</v>
      </c>
      <c r="D192" s="1"/>
    </row>
    <row r="193" spans="1:4" ht="15" x14ac:dyDescent="0.2">
      <c r="A193" s="1" t="s">
        <v>83</v>
      </c>
      <c r="B193" s="1" t="s">
        <v>5</v>
      </c>
      <c r="C193" s="1" t="s">
        <v>8</v>
      </c>
      <c r="D193" s="1"/>
    </row>
    <row r="194" spans="1:4" ht="15" x14ac:dyDescent="0.2">
      <c r="A194" s="1" t="s">
        <v>84</v>
      </c>
      <c r="B194" s="1" t="s">
        <v>5</v>
      </c>
      <c r="C194" s="1" t="s">
        <v>8</v>
      </c>
      <c r="D194" s="1"/>
    </row>
    <row r="195" spans="1:4" ht="15" x14ac:dyDescent="0.2">
      <c r="A195" s="1" t="s">
        <v>91</v>
      </c>
      <c r="B195" s="1" t="s">
        <v>5</v>
      </c>
      <c r="C195" s="1" t="s">
        <v>8</v>
      </c>
      <c r="D195" s="1"/>
    </row>
    <row r="196" spans="1:4" ht="15" x14ac:dyDescent="0.2">
      <c r="A196" s="1" t="s">
        <v>92</v>
      </c>
      <c r="B196" s="1" t="s">
        <v>5</v>
      </c>
      <c r="C196" s="1" t="s">
        <v>8</v>
      </c>
      <c r="D196" s="1"/>
    </row>
    <row r="197" spans="1:4" ht="15" x14ac:dyDescent="0.2">
      <c r="A197" s="1" t="s">
        <v>93</v>
      </c>
      <c r="B197" s="1" t="s">
        <v>5</v>
      </c>
      <c r="C197" s="1" t="s">
        <v>8</v>
      </c>
      <c r="D197" s="1"/>
    </row>
    <row r="198" spans="1:4" ht="15" x14ac:dyDescent="0.2">
      <c r="A198" s="1" t="s">
        <v>94</v>
      </c>
      <c r="B198" s="1" t="s">
        <v>5</v>
      </c>
      <c r="C198" s="1" t="s">
        <v>8</v>
      </c>
      <c r="D198" s="1"/>
    </row>
    <row r="199" spans="1:4" ht="15" x14ac:dyDescent="0.2">
      <c r="A199" s="1" t="s">
        <v>99</v>
      </c>
      <c r="B199" s="1" t="s">
        <v>5</v>
      </c>
      <c r="C199" s="1" t="s">
        <v>8</v>
      </c>
      <c r="D199" s="1"/>
    </row>
    <row r="200" spans="1:4" ht="15" x14ac:dyDescent="0.2">
      <c r="A200" s="1" t="s">
        <v>103</v>
      </c>
      <c r="B200" s="1" t="s">
        <v>5</v>
      </c>
      <c r="C200" s="1" t="s">
        <v>8</v>
      </c>
      <c r="D200" s="1"/>
    </row>
    <row r="201" spans="1:4" ht="15" x14ac:dyDescent="0.2">
      <c r="A201" s="1" t="s">
        <v>105</v>
      </c>
      <c r="B201" s="1" t="s">
        <v>5</v>
      </c>
      <c r="C201" s="1" t="s">
        <v>8</v>
      </c>
      <c r="D201" s="1" t="s">
        <v>16</v>
      </c>
    </row>
    <row r="202" spans="1:4" ht="15" x14ac:dyDescent="0.2">
      <c r="A202" s="1" t="s">
        <v>106</v>
      </c>
      <c r="B202" s="1" t="s">
        <v>5</v>
      </c>
      <c r="C202" s="1" t="s">
        <v>8</v>
      </c>
      <c r="D202" s="1"/>
    </row>
    <row r="203" spans="1:4" ht="15" x14ac:dyDescent="0.2">
      <c r="A203" s="1" t="s">
        <v>107</v>
      </c>
      <c r="B203" s="1" t="s">
        <v>5</v>
      </c>
      <c r="C203" s="1" t="s">
        <v>8</v>
      </c>
      <c r="D203" s="1" t="s">
        <v>16</v>
      </c>
    </row>
    <row r="204" spans="1:4" ht="15" x14ac:dyDescent="0.2">
      <c r="A204" s="1" t="s">
        <v>116</v>
      </c>
      <c r="B204" s="1" t="s">
        <v>5</v>
      </c>
      <c r="C204" s="1" t="s">
        <v>8</v>
      </c>
      <c r="D204" s="1"/>
    </row>
    <row r="205" spans="1:4" ht="15" x14ac:dyDescent="0.2">
      <c r="A205" s="1" t="s">
        <v>120</v>
      </c>
      <c r="B205" s="1" t="s">
        <v>5</v>
      </c>
      <c r="C205" s="1" t="s">
        <v>8</v>
      </c>
      <c r="D205" s="1" t="s">
        <v>16</v>
      </c>
    </row>
    <row r="206" spans="1:4" ht="15" x14ac:dyDescent="0.2">
      <c r="A206" s="1" t="s">
        <v>121</v>
      </c>
      <c r="B206" s="1" t="s">
        <v>5</v>
      </c>
      <c r="C206" s="1" t="s">
        <v>8</v>
      </c>
      <c r="D206" s="1"/>
    </row>
    <row r="207" spans="1:4" ht="15" x14ac:dyDescent="0.2">
      <c r="A207" s="1" t="s">
        <v>125</v>
      </c>
      <c r="B207" s="1" t="s">
        <v>5</v>
      </c>
      <c r="C207" s="1" t="s">
        <v>8</v>
      </c>
      <c r="D207" s="1" t="s">
        <v>16</v>
      </c>
    </row>
    <row r="208" spans="1:4" ht="15" x14ac:dyDescent="0.2">
      <c r="A208" s="1" t="s">
        <v>126</v>
      </c>
      <c r="B208" s="1" t="s">
        <v>5</v>
      </c>
      <c r="C208" s="1" t="s">
        <v>8</v>
      </c>
      <c r="D208" s="1" t="s">
        <v>16</v>
      </c>
    </row>
    <row r="209" spans="1:4" ht="15" x14ac:dyDescent="0.2">
      <c r="A209" s="1" t="s">
        <v>127</v>
      </c>
      <c r="B209" s="1" t="s">
        <v>5</v>
      </c>
      <c r="C209" s="1" t="s">
        <v>8</v>
      </c>
      <c r="D209" s="1"/>
    </row>
    <row r="210" spans="1:4" ht="15" x14ac:dyDescent="0.2">
      <c r="A210" s="1" t="s">
        <v>128</v>
      </c>
      <c r="B210" s="1" t="s">
        <v>5</v>
      </c>
      <c r="C210" s="1" t="s">
        <v>8</v>
      </c>
      <c r="D210" s="1"/>
    </row>
    <row r="211" spans="1:4" ht="15" x14ac:dyDescent="0.2">
      <c r="A211" s="1" t="s">
        <v>131</v>
      </c>
      <c r="B211" s="1" t="s">
        <v>5</v>
      </c>
      <c r="C211" s="1" t="s">
        <v>8</v>
      </c>
      <c r="D211" s="1" t="s">
        <v>16</v>
      </c>
    </row>
    <row r="212" spans="1:4" ht="15" x14ac:dyDescent="0.2">
      <c r="A212" s="1" t="s">
        <v>132</v>
      </c>
      <c r="B212" s="1" t="s">
        <v>5</v>
      </c>
      <c r="C212" s="1" t="s">
        <v>8</v>
      </c>
      <c r="D212" s="1" t="s">
        <v>16</v>
      </c>
    </row>
    <row r="213" spans="1:4" ht="15" x14ac:dyDescent="0.2">
      <c r="A213" s="1" t="s">
        <v>134</v>
      </c>
      <c r="B213" s="1" t="s">
        <v>5</v>
      </c>
      <c r="C213" s="1" t="s">
        <v>8</v>
      </c>
      <c r="D213" s="1"/>
    </row>
    <row r="214" spans="1:4" ht="15" x14ac:dyDescent="0.2">
      <c r="A214" s="1" t="s">
        <v>135</v>
      </c>
      <c r="B214" s="1" t="s">
        <v>5</v>
      </c>
      <c r="C214" s="1" t="s">
        <v>8</v>
      </c>
      <c r="D214" s="1" t="s">
        <v>16</v>
      </c>
    </row>
    <row r="215" spans="1:4" ht="15" x14ac:dyDescent="0.2">
      <c r="A215" s="1" t="s">
        <v>146</v>
      </c>
      <c r="B215" s="1" t="s">
        <v>5</v>
      </c>
      <c r="C215" s="1" t="s">
        <v>147</v>
      </c>
      <c r="D215" s="1"/>
    </row>
    <row r="216" spans="1:4" ht="15" x14ac:dyDescent="0.2">
      <c r="A216" s="1" t="s">
        <v>151</v>
      </c>
      <c r="B216" s="1" t="s">
        <v>5</v>
      </c>
      <c r="C216" s="1" t="s">
        <v>8</v>
      </c>
      <c r="D216" s="1" t="s">
        <v>16</v>
      </c>
    </row>
    <row r="217" spans="1:4" ht="15" x14ac:dyDescent="0.2">
      <c r="A217" s="1" t="s">
        <v>152</v>
      </c>
      <c r="B217" s="1" t="s">
        <v>5</v>
      </c>
      <c r="C217" s="1" t="s">
        <v>8</v>
      </c>
      <c r="D217" s="1" t="s">
        <v>16</v>
      </c>
    </row>
    <row r="218" spans="1:4" ht="15" x14ac:dyDescent="0.2">
      <c r="A218" s="1" t="s">
        <v>153</v>
      </c>
      <c r="B218" s="1" t="s">
        <v>5</v>
      </c>
      <c r="C218" s="1" t="s">
        <v>8</v>
      </c>
      <c r="D218" s="1" t="s">
        <v>16</v>
      </c>
    </row>
    <row r="219" spans="1:4" ht="15" x14ac:dyDescent="0.2">
      <c r="A219" s="1" t="s">
        <v>171</v>
      </c>
      <c r="B219" s="1" t="s">
        <v>5</v>
      </c>
      <c r="C219" s="1" t="s">
        <v>32</v>
      </c>
      <c r="D219" s="1"/>
    </row>
    <row r="220" spans="1:4" ht="15" x14ac:dyDescent="0.2">
      <c r="A220" s="1" t="s">
        <v>172</v>
      </c>
      <c r="B220" s="1" t="s">
        <v>5</v>
      </c>
      <c r="C220" s="1" t="s">
        <v>8</v>
      </c>
      <c r="D220" s="1"/>
    </row>
    <row r="221" spans="1:4" ht="15" x14ac:dyDescent="0.2">
      <c r="A221" s="1" t="s">
        <v>173</v>
      </c>
      <c r="B221" s="1" t="s">
        <v>5</v>
      </c>
      <c r="C221" s="1" t="s">
        <v>8</v>
      </c>
      <c r="D221" s="1"/>
    </row>
    <row r="222" spans="1:4" ht="15" x14ac:dyDescent="0.2">
      <c r="A222" s="1" t="s">
        <v>183</v>
      </c>
      <c r="B222" s="1" t="s">
        <v>5</v>
      </c>
      <c r="C222" s="1" t="s">
        <v>6</v>
      </c>
      <c r="D222" s="1"/>
    </row>
    <row r="223" spans="1:4" ht="15" x14ac:dyDescent="0.2">
      <c r="A223" s="1" t="s">
        <v>184</v>
      </c>
      <c r="B223" s="1" t="s">
        <v>5</v>
      </c>
      <c r="C223" s="1" t="s">
        <v>8</v>
      </c>
      <c r="D223" s="1" t="s">
        <v>16</v>
      </c>
    </row>
    <row r="224" spans="1:4" ht="15" x14ac:dyDescent="0.2">
      <c r="A224" s="1" t="s">
        <v>186</v>
      </c>
      <c r="B224" s="1" t="s">
        <v>5</v>
      </c>
      <c r="C224" s="1" t="s">
        <v>6</v>
      </c>
      <c r="D224" s="1"/>
    </row>
    <row r="225" spans="1:4" ht="15" x14ac:dyDescent="0.2">
      <c r="A225" s="1" t="s">
        <v>188</v>
      </c>
      <c r="B225" s="1" t="s">
        <v>5</v>
      </c>
      <c r="C225" s="1" t="s">
        <v>8</v>
      </c>
      <c r="D225" s="1" t="s">
        <v>16</v>
      </c>
    </row>
    <row r="226" spans="1:4" ht="15" x14ac:dyDescent="0.2">
      <c r="A226" s="1" t="s">
        <v>196</v>
      </c>
      <c r="B226" s="1" t="s">
        <v>5</v>
      </c>
      <c r="C226" s="1" t="s">
        <v>101</v>
      </c>
      <c r="D226" s="1"/>
    </row>
    <row r="227" spans="1:4" ht="15" x14ac:dyDescent="0.2">
      <c r="A227" s="1" t="s">
        <v>198</v>
      </c>
      <c r="B227" s="1" t="s">
        <v>5</v>
      </c>
      <c r="C227" s="1" t="s">
        <v>8</v>
      </c>
      <c r="D227" s="1" t="s">
        <v>16</v>
      </c>
    </row>
    <row r="228" spans="1:4" ht="15" x14ac:dyDescent="0.2">
      <c r="A228" s="1" t="s">
        <v>199</v>
      </c>
      <c r="B228" s="1" t="s">
        <v>5</v>
      </c>
      <c r="C228" s="1" t="s">
        <v>8</v>
      </c>
      <c r="D228" s="1"/>
    </row>
    <row r="229" spans="1:4" ht="15" x14ac:dyDescent="0.2">
      <c r="A229" s="1" t="s">
        <v>201</v>
      </c>
      <c r="B229" s="1" t="s">
        <v>5</v>
      </c>
      <c r="C229" s="1" t="s">
        <v>8</v>
      </c>
      <c r="D229" s="1" t="s">
        <v>16</v>
      </c>
    </row>
    <row r="230" spans="1:4" ht="15" x14ac:dyDescent="0.2">
      <c r="A230" s="1" t="s">
        <v>202</v>
      </c>
      <c r="B230" s="1" t="s">
        <v>5</v>
      </c>
      <c r="C230" s="1" t="s">
        <v>101</v>
      </c>
      <c r="D230" s="1"/>
    </row>
    <row r="231" spans="1:4" ht="15" x14ac:dyDescent="0.2">
      <c r="A231" s="1" t="s">
        <v>203</v>
      </c>
      <c r="B231" s="1" t="s">
        <v>5</v>
      </c>
      <c r="C231" s="1" t="s">
        <v>8</v>
      </c>
      <c r="D231" s="1"/>
    </row>
    <row r="232" spans="1:4" ht="15" x14ac:dyDescent="0.2">
      <c r="A232" s="1" t="s">
        <v>204</v>
      </c>
      <c r="B232" s="1" t="s">
        <v>5</v>
      </c>
      <c r="C232" s="1" t="s">
        <v>8</v>
      </c>
      <c r="D232" s="1" t="s">
        <v>16</v>
      </c>
    </row>
    <row r="233" spans="1:4" ht="15" x14ac:dyDescent="0.2">
      <c r="A233" s="1" t="s">
        <v>207</v>
      </c>
      <c r="B233" s="1" t="s">
        <v>5</v>
      </c>
      <c r="C233" s="1" t="s">
        <v>101</v>
      </c>
      <c r="D233" s="1"/>
    </row>
    <row r="234" spans="1:4" ht="15" x14ac:dyDescent="0.2">
      <c r="A234" s="1" t="s">
        <v>212</v>
      </c>
      <c r="B234" s="1" t="s">
        <v>5</v>
      </c>
      <c r="C234" s="1" t="s">
        <v>101</v>
      </c>
      <c r="D234" s="1"/>
    </row>
    <row r="235" spans="1:4" ht="15" x14ac:dyDescent="0.2">
      <c r="A235" s="1" t="s">
        <v>218</v>
      </c>
      <c r="B235" s="1" t="s">
        <v>5</v>
      </c>
      <c r="C235" s="1" t="s">
        <v>101</v>
      </c>
      <c r="D235" s="1"/>
    </row>
    <row r="236" spans="1:4" ht="15" x14ac:dyDescent="0.2">
      <c r="A236" s="1" t="s">
        <v>220</v>
      </c>
      <c r="B236" s="1" t="s">
        <v>5</v>
      </c>
      <c r="C236" s="1" t="s">
        <v>101</v>
      </c>
      <c r="D236" s="1"/>
    </row>
    <row r="237" spans="1:4" ht="15" x14ac:dyDescent="0.2">
      <c r="A237" s="1" t="s">
        <v>221</v>
      </c>
      <c r="B237" s="1" t="s">
        <v>5</v>
      </c>
      <c r="C237" s="1" t="s">
        <v>101</v>
      </c>
      <c r="D237" s="1"/>
    </row>
    <row r="238" spans="1:4" ht="15" x14ac:dyDescent="0.2">
      <c r="A238" s="1" t="s">
        <v>228</v>
      </c>
      <c r="B238" s="1" t="s">
        <v>5</v>
      </c>
      <c r="C238" s="1" t="s">
        <v>101</v>
      </c>
      <c r="D238" s="1"/>
    </row>
    <row r="239" spans="1:4" ht="15" x14ac:dyDescent="0.2">
      <c r="A239" s="1" t="s">
        <v>229</v>
      </c>
      <c r="B239" s="1" t="s">
        <v>5</v>
      </c>
      <c r="C239" s="1" t="s">
        <v>101</v>
      </c>
      <c r="D239" s="1"/>
    </row>
    <row r="240" spans="1:4" ht="15" x14ac:dyDescent="0.2">
      <c r="A240" s="1" t="s">
        <v>234</v>
      </c>
      <c r="B240" s="1" t="s">
        <v>5</v>
      </c>
      <c r="C240" s="1" t="s">
        <v>101</v>
      </c>
      <c r="D240" s="1"/>
    </row>
    <row r="241" spans="1:4" ht="15" x14ac:dyDescent="0.2">
      <c r="A241" s="1" t="s">
        <v>236</v>
      </c>
      <c r="B241" s="1" t="s">
        <v>5</v>
      </c>
      <c r="C241" s="1" t="s">
        <v>8</v>
      </c>
      <c r="D241" s="1"/>
    </row>
    <row r="242" spans="1:4" ht="15" x14ac:dyDescent="0.2">
      <c r="A242" s="1" t="s">
        <v>247</v>
      </c>
      <c r="B242" s="1" t="s">
        <v>5</v>
      </c>
      <c r="C242" s="1" t="s">
        <v>238</v>
      </c>
      <c r="D242" s="1" t="s">
        <v>16</v>
      </c>
    </row>
    <row r="243" spans="1:4" ht="15" x14ac:dyDescent="0.2">
      <c r="A243" s="1" t="s">
        <v>248</v>
      </c>
      <c r="B243" s="1" t="s">
        <v>5</v>
      </c>
      <c r="C243" s="1" t="s">
        <v>238</v>
      </c>
      <c r="D243" s="1" t="s">
        <v>16</v>
      </c>
    </row>
    <row r="244" spans="1:4" ht="15" x14ac:dyDescent="0.2">
      <c r="A244" s="1" t="s">
        <v>255</v>
      </c>
      <c r="B244" s="1" t="s">
        <v>5</v>
      </c>
      <c r="C244" s="1" t="s">
        <v>238</v>
      </c>
      <c r="D244" s="1"/>
    </row>
    <row r="245" spans="1:4" ht="15" x14ac:dyDescent="0.2">
      <c r="A245" s="1" t="s">
        <v>259</v>
      </c>
      <c r="B245" s="1" t="s">
        <v>5</v>
      </c>
      <c r="C245" s="1" t="s">
        <v>238</v>
      </c>
      <c r="D245" s="1" t="s">
        <v>16</v>
      </c>
    </row>
    <row r="246" spans="1:4" ht="15" x14ac:dyDescent="0.2">
      <c r="A246" s="1" t="s">
        <v>261</v>
      </c>
      <c r="B246" s="1" t="s">
        <v>5</v>
      </c>
      <c r="C246" s="1" t="s">
        <v>238</v>
      </c>
      <c r="D246" s="1"/>
    </row>
    <row r="247" spans="1:4" ht="15" x14ac:dyDescent="0.2">
      <c r="A247" s="1" t="s">
        <v>267</v>
      </c>
      <c r="B247" s="1" t="s">
        <v>5</v>
      </c>
      <c r="C247" s="1" t="s">
        <v>8</v>
      </c>
      <c r="D247" s="1"/>
    </row>
    <row r="248" spans="1:4" ht="15" x14ac:dyDescent="0.2">
      <c r="A248" s="1" t="s">
        <v>274</v>
      </c>
      <c r="B248" s="1" t="s">
        <v>5</v>
      </c>
      <c r="C248" s="1" t="s">
        <v>147</v>
      </c>
      <c r="D248" s="1" t="s">
        <v>16</v>
      </c>
    </row>
    <row r="249" spans="1:4" ht="15" x14ac:dyDescent="0.2">
      <c r="A249" s="1" t="s">
        <v>277</v>
      </c>
      <c r="B249" s="1" t="s">
        <v>5</v>
      </c>
      <c r="C249" s="1" t="s">
        <v>8</v>
      </c>
      <c r="D249" s="1"/>
    </row>
    <row r="250" spans="1:4" ht="15" x14ac:dyDescent="0.2">
      <c r="A250" s="1" t="s">
        <v>279</v>
      </c>
      <c r="B250" s="1" t="s">
        <v>5</v>
      </c>
      <c r="C250" s="1" t="s">
        <v>8</v>
      </c>
      <c r="D250" s="1"/>
    </row>
    <row r="251" spans="1:4" ht="15" x14ac:dyDescent="0.2">
      <c r="A251" s="1" t="s">
        <v>284</v>
      </c>
      <c r="B251" s="1" t="s">
        <v>5</v>
      </c>
      <c r="C251" s="1" t="s">
        <v>8</v>
      </c>
      <c r="D251" s="1"/>
    </row>
    <row r="252" spans="1:4" ht="15" x14ac:dyDescent="0.2">
      <c r="A252" s="1" t="s">
        <v>285</v>
      </c>
      <c r="B252" s="1" t="s">
        <v>5</v>
      </c>
      <c r="C252" s="1" t="s">
        <v>6</v>
      </c>
      <c r="D252" s="1"/>
    </row>
    <row r="253" spans="1:4" ht="15" x14ac:dyDescent="0.2">
      <c r="A253" s="1" t="s">
        <v>286</v>
      </c>
      <c r="B253" s="1" t="s">
        <v>5</v>
      </c>
      <c r="C253" s="1" t="s">
        <v>6</v>
      </c>
      <c r="D253" s="1"/>
    </row>
    <row r="254" spans="1:4" ht="15" x14ac:dyDescent="0.2">
      <c r="A254" s="1" t="s">
        <v>290</v>
      </c>
      <c r="B254" s="1" t="s">
        <v>5</v>
      </c>
      <c r="C254" s="1" t="s">
        <v>8</v>
      </c>
      <c r="D254" s="1" t="s">
        <v>16</v>
      </c>
    </row>
    <row r="255" spans="1:4" ht="15" x14ac:dyDescent="0.2">
      <c r="A255" s="1" t="s">
        <v>293</v>
      </c>
      <c r="B255" s="1" t="s">
        <v>5</v>
      </c>
      <c r="C255" s="1" t="s">
        <v>283</v>
      </c>
      <c r="D255" s="1"/>
    </row>
    <row r="256" spans="1:4" ht="15" x14ac:dyDescent="0.2">
      <c r="A256" s="1" t="s">
        <v>294</v>
      </c>
      <c r="B256" s="1" t="s">
        <v>5</v>
      </c>
      <c r="C256" s="1" t="s">
        <v>283</v>
      </c>
      <c r="D256" s="1"/>
    </row>
    <row r="257" spans="1:4" ht="15" x14ac:dyDescent="0.2">
      <c r="A257" s="1" t="s">
        <v>312</v>
      </c>
      <c r="B257" s="1" t="s">
        <v>5</v>
      </c>
      <c r="C257" s="1" t="s">
        <v>305</v>
      </c>
      <c r="D257" s="1" t="s">
        <v>16</v>
      </c>
    </row>
    <row r="258" spans="1:4" ht="15" x14ac:dyDescent="0.2">
      <c r="A258" s="1" t="s">
        <v>314</v>
      </c>
      <c r="B258" s="1" t="s">
        <v>5</v>
      </c>
      <c r="C258" s="1" t="s">
        <v>305</v>
      </c>
      <c r="D258" s="1" t="s">
        <v>16</v>
      </c>
    </row>
    <row r="259" spans="1:4" ht="15" x14ac:dyDescent="0.2">
      <c r="A259" s="1" t="s">
        <v>319</v>
      </c>
      <c r="B259" s="1" t="s">
        <v>5</v>
      </c>
      <c r="C259" s="1" t="s">
        <v>8</v>
      </c>
      <c r="D259" s="1" t="s">
        <v>16</v>
      </c>
    </row>
    <row r="260" spans="1:4" ht="15" x14ac:dyDescent="0.2">
      <c r="A260" s="1" t="s">
        <v>325</v>
      </c>
      <c r="B260" s="1" t="s">
        <v>5</v>
      </c>
      <c r="C260" s="1" t="s">
        <v>32</v>
      </c>
      <c r="D260" s="1" t="s">
        <v>16</v>
      </c>
    </row>
    <row r="261" spans="1:4" ht="15" x14ac:dyDescent="0.2">
      <c r="A261" s="1" t="s">
        <v>335</v>
      </c>
      <c r="B261" s="1" t="s">
        <v>5</v>
      </c>
      <c r="C261" s="1" t="s">
        <v>32</v>
      </c>
      <c r="D261" s="1" t="s">
        <v>16</v>
      </c>
    </row>
    <row r="262" spans="1:4" ht="15" x14ac:dyDescent="0.2">
      <c r="A262" s="1" t="s">
        <v>345</v>
      </c>
      <c r="B262" s="1" t="s">
        <v>5</v>
      </c>
      <c r="C262" s="1" t="s">
        <v>340</v>
      </c>
      <c r="D262" s="1"/>
    </row>
    <row r="263" spans="1:4" ht="15" x14ac:dyDescent="0.2">
      <c r="A263" s="1" t="s">
        <v>346</v>
      </c>
      <c r="B263" s="1" t="s">
        <v>5</v>
      </c>
      <c r="C263" s="1" t="s">
        <v>340</v>
      </c>
      <c r="D263" s="1"/>
    </row>
    <row r="264" spans="1:4" ht="15" x14ac:dyDescent="0.2">
      <c r="A264" s="1" t="s">
        <v>350</v>
      </c>
      <c r="B264" s="1" t="s">
        <v>5</v>
      </c>
      <c r="C264" s="1" t="s">
        <v>340</v>
      </c>
      <c r="D264" s="1"/>
    </row>
    <row r="265" spans="1:4" ht="15" x14ac:dyDescent="0.2">
      <c r="A265" s="1" t="s">
        <v>351</v>
      </c>
      <c r="B265" s="1" t="s">
        <v>5</v>
      </c>
      <c r="C265" s="1" t="s">
        <v>340</v>
      </c>
      <c r="D265" s="1" t="s">
        <v>16</v>
      </c>
    </row>
    <row r="266" spans="1:4" ht="15" x14ac:dyDescent="0.2">
      <c r="A266" s="1" t="s">
        <v>354</v>
      </c>
      <c r="B266" s="1" t="s">
        <v>5</v>
      </c>
      <c r="C266" s="1" t="s">
        <v>340</v>
      </c>
      <c r="D266" s="1" t="s">
        <v>16</v>
      </c>
    </row>
    <row r="267" spans="1:4" ht="15" x14ac:dyDescent="0.2">
      <c r="A267" s="1" t="s">
        <v>357</v>
      </c>
      <c r="B267" s="1" t="s">
        <v>5</v>
      </c>
      <c r="C267" s="1" t="s">
        <v>32</v>
      </c>
      <c r="D267" s="1"/>
    </row>
    <row r="268" spans="1:4" ht="15" x14ac:dyDescent="0.2">
      <c r="A268" s="1" t="s">
        <v>360</v>
      </c>
      <c r="B268" s="1" t="s">
        <v>5</v>
      </c>
      <c r="C268" s="1" t="s">
        <v>32</v>
      </c>
      <c r="D268" s="1" t="s">
        <v>16</v>
      </c>
    </row>
    <row r="269" spans="1:4" ht="15" x14ac:dyDescent="0.2">
      <c r="A269" s="1" t="s">
        <v>363</v>
      </c>
      <c r="B269" s="1" t="s">
        <v>5</v>
      </c>
      <c r="C269" s="1" t="s">
        <v>8</v>
      </c>
      <c r="D269" s="1"/>
    </row>
    <row r="270" spans="1:4" ht="15" x14ac:dyDescent="0.2">
      <c r="A270" s="1" t="s">
        <v>364</v>
      </c>
      <c r="B270" s="1" t="s">
        <v>5</v>
      </c>
      <c r="C270" s="1" t="s">
        <v>8</v>
      </c>
      <c r="D270" s="1" t="s">
        <v>16</v>
      </c>
    </row>
    <row r="271" spans="1:4" ht="15" x14ac:dyDescent="0.2">
      <c r="A271" s="1" t="s">
        <v>13</v>
      </c>
      <c r="B271" s="1" t="s">
        <v>14</v>
      </c>
      <c r="C271" s="1" t="s">
        <v>10</v>
      </c>
      <c r="D271" s="1"/>
    </row>
    <row r="272" spans="1:4" ht="15" x14ac:dyDescent="0.2">
      <c r="A272" s="1" t="s">
        <v>18</v>
      </c>
      <c r="B272" s="1" t="s">
        <v>14</v>
      </c>
      <c r="C272" s="1" t="s">
        <v>8</v>
      </c>
      <c r="D272" s="1" t="s">
        <v>16</v>
      </c>
    </row>
    <row r="273" spans="1:4" ht="15" x14ac:dyDescent="0.2">
      <c r="A273" s="1" t="s">
        <v>19</v>
      </c>
      <c r="B273" s="1" t="s">
        <v>14</v>
      </c>
      <c r="C273" s="1" t="s">
        <v>8</v>
      </c>
      <c r="D273" s="1" t="s">
        <v>16</v>
      </c>
    </row>
    <row r="274" spans="1:4" ht="15" x14ac:dyDescent="0.2">
      <c r="A274" s="1" t="s">
        <v>23</v>
      </c>
      <c r="B274" s="1" t="s">
        <v>14</v>
      </c>
      <c r="C274" s="1" t="s">
        <v>6</v>
      </c>
      <c r="D274" s="1"/>
    </row>
    <row r="275" spans="1:4" ht="15" x14ac:dyDescent="0.2">
      <c r="A275" s="1" t="s">
        <v>28</v>
      </c>
      <c r="B275" s="1" t="s">
        <v>14</v>
      </c>
      <c r="C275" s="1" t="s">
        <v>10</v>
      </c>
      <c r="D275" s="1"/>
    </row>
    <row r="276" spans="1:4" ht="15" x14ac:dyDescent="0.2">
      <c r="A276" s="1" t="s">
        <v>34</v>
      </c>
      <c r="B276" s="1" t="s">
        <v>14</v>
      </c>
      <c r="C276" s="1" t="s">
        <v>8</v>
      </c>
      <c r="D276" s="1"/>
    </row>
    <row r="277" spans="1:4" ht="15" x14ac:dyDescent="0.2">
      <c r="A277" s="1" t="s">
        <v>40</v>
      </c>
      <c r="B277" s="1" t="s">
        <v>14</v>
      </c>
      <c r="C277" s="1" t="s">
        <v>8</v>
      </c>
      <c r="D277" s="1" t="s">
        <v>16</v>
      </c>
    </row>
    <row r="278" spans="1:4" ht="15" x14ac:dyDescent="0.2">
      <c r="A278" s="1" t="s">
        <v>41</v>
      </c>
      <c r="B278" s="1" t="s">
        <v>14</v>
      </c>
      <c r="C278" s="1" t="s">
        <v>8</v>
      </c>
      <c r="D278" s="1" t="s">
        <v>16</v>
      </c>
    </row>
    <row r="279" spans="1:4" ht="15" x14ac:dyDescent="0.2">
      <c r="A279" s="1" t="s">
        <v>60</v>
      </c>
      <c r="B279" s="1" t="s">
        <v>14</v>
      </c>
      <c r="C279" s="1" t="s">
        <v>8</v>
      </c>
      <c r="D279" s="1" t="s">
        <v>16</v>
      </c>
    </row>
    <row r="280" spans="1:4" ht="15" x14ac:dyDescent="0.2">
      <c r="A280" s="1" t="s">
        <v>63</v>
      </c>
      <c r="B280" s="1" t="s">
        <v>14</v>
      </c>
      <c r="C280" s="1" t="s">
        <v>8</v>
      </c>
      <c r="D280" s="1"/>
    </row>
    <row r="281" spans="1:4" ht="15" x14ac:dyDescent="0.2">
      <c r="A281" s="1" t="s">
        <v>67</v>
      </c>
      <c r="B281" s="1" t="s">
        <v>14</v>
      </c>
      <c r="C281" s="1" t="s">
        <v>8</v>
      </c>
      <c r="D281" s="1" t="s">
        <v>16</v>
      </c>
    </row>
    <row r="282" spans="1:4" ht="15" x14ac:dyDescent="0.2">
      <c r="A282" s="1" t="s">
        <v>74</v>
      </c>
      <c r="B282" s="1" t="s">
        <v>14</v>
      </c>
      <c r="C282" s="1" t="s">
        <v>8</v>
      </c>
      <c r="D282" s="1" t="s">
        <v>16</v>
      </c>
    </row>
    <row r="283" spans="1:4" ht="15" x14ac:dyDescent="0.2">
      <c r="A283" s="1" t="s">
        <v>82</v>
      </c>
      <c r="B283" s="1" t="s">
        <v>14</v>
      </c>
      <c r="C283" s="1" t="s">
        <v>32</v>
      </c>
      <c r="D283" s="1" t="s">
        <v>16</v>
      </c>
    </row>
    <row r="284" spans="1:4" ht="15" x14ac:dyDescent="0.2">
      <c r="A284" s="1" t="s">
        <v>87</v>
      </c>
      <c r="B284" s="1" t="s">
        <v>14</v>
      </c>
      <c r="C284" s="1" t="s">
        <v>6</v>
      </c>
      <c r="D284" s="1" t="s">
        <v>16</v>
      </c>
    </row>
    <row r="285" spans="1:4" ht="15" x14ac:dyDescent="0.2">
      <c r="A285" s="1" t="s">
        <v>89</v>
      </c>
      <c r="B285" s="1" t="s">
        <v>14</v>
      </c>
      <c r="C285" s="1" t="s">
        <v>6</v>
      </c>
      <c r="D285" s="1" t="s">
        <v>16</v>
      </c>
    </row>
    <row r="286" spans="1:4" ht="15" x14ac:dyDescent="0.2">
      <c r="A286" s="1" t="s">
        <v>95</v>
      </c>
      <c r="B286" s="1" t="s">
        <v>14</v>
      </c>
      <c r="C286" s="1" t="s">
        <v>6</v>
      </c>
      <c r="D286" s="1"/>
    </row>
    <row r="287" spans="1:4" ht="15" x14ac:dyDescent="0.2">
      <c r="A287" s="1" t="s">
        <v>96</v>
      </c>
      <c r="B287" s="1" t="s">
        <v>14</v>
      </c>
      <c r="C287" s="1" t="s">
        <v>32</v>
      </c>
      <c r="D287" s="1" t="s">
        <v>16</v>
      </c>
    </row>
    <row r="288" spans="1:4" ht="15" x14ac:dyDescent="0.2">
      <c r="A288" s="1" t="s">
        <v>97</v>
      </c>
      <c r="B288" s="1" t="s">
        <v>14</v>
      </c>
      <c r="C288" s="1" t="s">
        <v>8</v>
      </c>
      <c r="D288" s="1"/>
    </row>
    <row r="289" spans="1:4" ht="15" x14ac:dyDescent="0.2">
      <c r="A289" s="1" t="s">
        <v>113</v>
      </c>
      <c r="B289" s="1" t="s">
        <v>14</v>
      </c>
      <c r="C289" s="1" t="s">
        <v>8</v>
      </c>
      <c r="D289" s="1"/>
    </row>
    <row r="290" spans="1:4" ht="15" x14ac:dyDescent="0.2">
      <c r="A290" s="1" t="s">
        <v>119</v>
      </c>
      <c r="B290" s="1" t="s">
        <v>14</v>
      </c>
      <c r="C290" s="1" t="s">
        <v>32</v>
      </c>
      <c r="D290" s="1" t="s">
        <v>16</v>
      </c>
    </row>
    <row r="291" spans="1:4" ht="15" x14ac:dyDescent="0.2">
      <c r="A291" s="1" t="s">
        <v>133</v>
      </c>
      <c r="B291" s="1" t="s">
        <v>14</v>
      </c>
      <c r="C291" s="1" t="s">
        <v>8</v>
      </c>
      <c r="D291" s="1" t="s">
        <v>16</v>
      </c>
    </row>
    <row r="292" spans="1:4" ht="15" x14ac:dyDescent="0.2">
      <c r="A292" s="1" t="s">
        <v>141</v>
      </c>
      <c r="B292" s="1" t="s">
        <v>14</v>
      </c>
      <c r="C292" s="1" t="s">
        <v>8</v>
      </c>
      <c r="D292" s="1"/>
    </row>
    <row r="293" spans="1:4" ht="15" x14ac:dyDescent="0.2">
      <c r="A293" s="1" t="s">
        <v>144</v>
      </c>
      <c r="B293" s="1" t="s">
        <v>14</v>
      </c>
      <c r="C293" s="1" t="s">
        <v>8</v>
      </c>
      <c r="D293" s="1"/>
    </row>
    <row r="294" spans="1:4" ht="15" x14ac:dyDescent="0.2">
      <c r="A294" s="1" t="s">
        <v>148</v>
      </c>
      <c r="B294" s="1" t="s">
        <v>14</v>
      </c>
      <c r="C294" s="1" t="s">
        <v>8</v>
      </c>
      <c r="D294" s="1" t="s">
        <v>16</v>
      </c>
    </row>
    <row r="295" spans="1:4" ht="15" x14ac:dyDescent="0.2">
      <c r="A295" s="1" t="s">
        <v>155</v>
      </c>
      <c r="B295" s="1" t="s">
        <v>14</v>
      </c>
      <c r="C295" s="1" t="s">
        <v>8</v>
      </c>
      <c r="D295" s="1" t="s">
        <v>16</v>
      </c>
    </row>
    <row r="296" spans="1:4" ht="15" x14ac:dyDescent="0.2">
      <c r="A296" s="1" t="s">
        <v>156</v>
      </c>
      <c r="B296" s="1" t="s">
        <v>14</v>
      </c>
      <c r="C296" s="1" t="s">
        <v>8</v>
      </c>
      <c r="D296" s="1" t="s">
        <v>16</v>
      </c>
    </row>
    <row r="297" spans="1:4" ht="15" x14ac:dyDescent="0.2">
      <c r="A297" s="1" t="s">
        <v>158</v>
      </c>
      <c r="B297" s="1" t="s">
        <v>14</v>
      </c>
      <c r="C297" s="1" t="s">
        <v>8</v>
      </c>
      <c r="D297" s="1" t="s">
        <v>16</v>
      </c>
    </row>
    <row r="298" spans="1:4" ht="15" x14ac:dyDescent="0.2">
      <c r="A298" s="1" t="s">
        <v>160</v>
      </c>
      <c r="B298" s="1" t="s">
        <v>14</v>
      </c>
      <c r="C298" s="1" t="s">
        <v>8</v>
      </c>
      <c r="D298" s="1" t="s">
        <v>16</v>
      </c>
    </row>
    <row r="299" spans="1:4" ht="15" x14ac:dyDescent="0.2">
      <c r="A299" s="1" t="s">
        <v>161</v>
      </c>
      <c r="B299" s="1" t="s">
        <v>14</v>
      </c>
      <c r="C299" s="1" t="s">
        <v>8</v>
      </c>
      <c r="D299" s="1" t="s">
        <v>16</v>
      </c>
    </row>
    <row r="300" spans="1:4" ht="15" x14ac:dyDescent="0.2">
      <c r="A300" s="1" t="s">
        <v>162</v>
      </c>
      <c r="B300" s="1" t="s">
        <v>14</v>
      </c>
      <c r="C300" s="1" t="s">
        <v>8</v>
      </c>
      <c r="D300" s="1" t="s">
        <v>16</v>
      </c>
    </row>
    <row r="301" spans="1:4" ht="15" x14ac:dyDescent="0.2">
      <c r="A301" s="1" t="s">
        <v>167</v>
      </c>
      <c r="B301" s="1" t="s">
        <v>14</v>
      </c>
      <c r="C301" s="1" t="s">
        <v>8</v>
      </c>
      <c r="D301" s="1" t="s">
        <v>16</v>
      </c>
    </row>
    <row r="302" spans="1:4" ht="15" x14ac:dyDescent="0.2">
      <c r="A302" s="1" t="s">
        <v>179</v>
      </c>
      <c r="B302" s="1" t="s">
        <v>14</v>
      </c>
      <c r="C302" s="1" t="s">
        <v>8</v>
      </c>
      <c r="D302" s="1"/>
    </row>
    <row r="303" spans="1:4" ht="15" x14ac:dyDescent="0.2">
      <c r="A303" s="1" t="s">
        <v>180</v>
      </c>
      <c r="B303" s="1" t="s">
        <v>14</v>
      </c>
      <c r="C303" s="1" t="s">
        <v>8</v>
      </c>
      <c r="D303" s="1"/>
    </row>
    <row r="304" spans="1:4" ht="15" x14ac:dyDescent="0.2">
      <c r="A304" s="1" t="s">
        <v>181</v>
      </c>
      <c r="B304" s="1" t="s">
        <v>14</v>
      </c>
      <c r="C304" s="1" t="s">
        <v>8</v>
      </c>
      <c r="D304" s="1"/>
    </row>
    <row r="305" spans="1:4" ht="15" x14ac:dyDescent="0.2">
      <c r="A305" s="1" t="s">
        <v>182</v>
      </c>
      <c r="B305" s="1" t="s">
        <v>14</v>
      </c>
      <c r="C305" s="1" t="s">
        <v>8</v>
      </c>
      <c r="D305" s="1"/>
    </row>
    <row r="306" spans="1:4" ht="15" x14ac:dyDescent="0.2">
      <c r="A306" s="1" t="s">
        <v>185</v>
      </c>
      <c r="B306" s="1" t="s">
        <v>14</v>
      </c>
      <c r="C306" s="1" t="s">
        <v>8</v>
      </c>
      <c r="D306" s="1"/>
    </row>
    <row r="307" spans="1:4" ht="15" x14ac:dyDescent="0.2">
      <c r="A307" s="1" t="s">
        <v>191</v>
      </c>
      <c r="B307" s="1" t="s">
        <v>14</v>
      </c>
      <c r="C307" s="1" t="s">
        <v>32</v>
      </c>
      <c r="D307" s="1" t="s">
        <v>16</v>
      </c>
    </row>
    <row r="308" spans="1:4" ht="15" x14ac:dyDescent="0.2">
      <c r="A308" s="1" t="s">
        <v>192</v>
      </c>
      <c r="B308" s="1" t="s">
        <v>14</v>
      </c>
      <c r="C308" s="1" t="s">
        <v>8</v>
      </c>
      <c r="D308" s="1"/>
    </row>
    <row r="309" spans="1:4" ht="15" x14ac:dyDescent="0.2">
      <c r="A309" s="1" t="s">
        <v>193</v>
      </c>
      <c r="B309" s="1" t="s">
        <v>14</v>
      </c>
      <c r="C309" s="1" t="s">
        <v>32</v>
      </c>
      <c r="D309" s="1" t="s">
        <v>16</v>
      </c>
    </row>
    <row r="310" spans="1:4" ht="15" x14ac:dyDescent="0.2">
      <c r="A310" s="1" t="s">
        <v>195</v>
      </c>
      <c r="B310" s="1" t="s">
        <v>14</v>
      </c>
      <c r="C310" s="1" t="s">
        <v>101</v>
      </c>
      <c r="D310" s="1"/>
    </row>
    <row r="311" spans="1:4" ht="15" x14ac:dyDescent="0.2">
      <c r="A311" s="1" t="s">
        <v>213</v>
      </c>
      <c r="B311" s="1" t="s">
        <v>14</v>
      </c>
      <c r="C311" s="1" t="s">
        <v>101</v>
      </c>
      <c r="D311" s="1"/>
    </row>
    <row r="312" spans="1:4" ht="15" x14ac:dyDescent="0.2">
      <c r="A312" s="1" t="s">
        <v>215</v>
      </c>
      <c r="B312" s="1" t="s">
        <v>14</v>
      </c>
      <c r="C312" s="1" t="s">
        <v>101</v>
      </c>
      <c r="D312" s="1"/>
    </row>
    <row r="313" spans="1:4" ht="15" x14ac:dyDescent="0.2">
      <c r="A313" s="1" t="s">
        <v>224</v>
      </c>
      <c r="B313" s="1" t="s">
        <v>14</v>
      </c>
      <c r="C313" s="1" t="s">
        <v>101</v>
      </c>
      <c r="D313" s="1"/>
    </row>
    <row r="314" spans="1:4" ht="15" x14ac:dyDescent="0.2">
      <c r="A314" s="1" t="s">
        <v>226</v>
      </c>
      <c r="B314" s="1" t="s">
        <v>14</v>
      </c>
      <c r="C314" s="1" t="s">
        <v>101</v>
      </c>
      <c r="D314" s="1"/>
    </row>
    <row r="315" spans="1:4" ht="15" x14ac:dyDescent="0.2">
      <c r="A315" s="1" t="s">
        <v>230</v>
      </c>
      <c r="B315" s="1" t="s">
        <v>14</v>
      </c>
      <c r="C315" s="1" t="s">
        <v>101</v>
      </c>
      <c r="D315" s="1"/>
    </row>
    <row r="316" spans="1:4" ht="15" x14ac:dyDescent="0.2">
      <c r="A316" s="1" t="s">
        <v>232</v>
      </c>
      <c r="B316" s="1" t="s">
        <v>14</v>
      </c>
      <c r="C316" s="1" t="s">
        <v>101</v>
      </c>
      <c r="D316" s="1"/>
    </row>
    <row r="317" spans="1:4" ht="15" x14ac:dyDescent="0.2">
      <c r="A317" s="1" t="s">
        <v>233</v>
      </c>
      <c r="B317" s="1" t="s">
        <v>14</v>
      </c>
      <c r="C317" s="1" t="s">
        <v>101</v>
      </c>
      <c r="D317" s="1"/>
    </row>
    <row r="318" spans="1:4" ht="15" x14ac:dyDescent="0.2">
      <c r="A318" s="1" t="s">
        <v>250</v>
      </c>
      <c r="B318" s="1" t="s">
        <v>14</v>
      </c>
      <c r="C318" s="1" t="s">
        <v>238</v>
      </c>
      <c r="D318" s="1" t="s">
        <v>16</v>
      </c>
    </row>
    <row r="319" spans="1:4" ht="15" x14ac:dyDescent="0.2">
      <c r="A319" s="1" t="s">
        <v>252</v>
      </c>
      <c r="B319" s="1" t="s">
        <v>14</v>
      </c>
      <c r="C319" s="1" t="s">
        <v>238</v>
      </c>
      <c r="D319" s="1" t="s">
        <v>16</v>
      </c>
    </row>
    <row r="320" spans="1:4" ht="15" x14ac:dyDescent="0.2">
      <c r="A320" s="1" t="s">
        <v>256</v>
      </c>
      <c r="B320" s="1" t="s">
        <v>14</v>
      </c>
      <c r="C320" s="1" t="s">
        <v>238</v>
      </c>
      <c r="D320" s="1" t="s">
        <v>16</v>
      </c>
    </row>
    <row r="321" spans="1:4" ht="15" x14ac:dyDescent="0.2">
      <c r="A321" s="1" t="s">
        <v>264</v>
      </c>
      <c r="B321" s="1" t="s">
        <v>14</v>
      </c>
      <c r="C321" s="1" t="s">
        <v>8</v>
      </c>
      <c r="D321" s="1" t="s">
        <v>16</v>
      </c>
    </row>
    <row r="322" spans="1:4" ht="15" x14ac:dyDescent="0.2">
      <c r="A322" s="1" t="s">
        <v>265</v>
      </c>
      <c r="B322" s="1" t="s">
        <v>14</v>
      </c>
      <c r="C322" s="1" t="s">
        <v>8</v>
      </c>
      <c r="D322" s="1" t="s">
        <v>16</v>
      </c>
    </row>
    <row r="323" spans="1:4" ht="15" x14ac:dyDescent="0.2">
      <c r="A323" s="1" t="s">
        <v>268</v>
      </c>
      <c r="B323" s="1" t="s">
        <v>14</v>
      </c>
      <c r="C323" s="1" t="s">
        <v>147</v>
      </c>
      <c r="D323" s="1" t="s">
        <v>16</v>
      </c>
    </row>
    <row r="324" spans="1:4" ht="15" x14ac:dyDescent="0.2">
      <c r="A324" s="1" t="s">
        <v>269</v>
      </c>
      <c r="B324" s="1" t="s">
        <v>14</v>
      </c>
      <c r="C324" s="1" t="s">
        <v>147</v>
      </c>
      <c r="D324" s="1" t="s">
        <v>16</v>
      </c>
    </row>
    <row r="325" spans="1:4" ht="15" x14ac:dyDescent="0.2">
      <c r="A325" s="1" t="s">
        <v>273</v>
      </c>
      <c r="B325" s="1" t="s">
        <v>14</v>
      </c>
      <c r="C325" s="1" t="s">
        <v>147</v>
      </c>
      <c r="D325" s="1"/>
    </row>
    <row r="326" spans="1:4" ht="15" x14ac:dyDescent="0.2">
      <c r="A326" s="1" t="s">
        <v>276</v>
      </c>
      <c r="B326" s="1" t="s">
        <v>14</v>
      </c>
      <c r="C326" s="1" t="s">
        <v>147</v>
      </c>
      <c r="D326" s="1" t="s">
        <v>16</v>
      </c>
    </row>
    <row r="327" spans="1:4" ht="15" x14ac:dyDescent="0.2">
      <c r="A327" s="1" t="s">
        <v>281</v>
      </c>
      <c r="B327" s="1" t="s">
        <v>14</v>
      </c>
      <c r="C327" s="1" t="s">
        <v>32</v>
      </c>
      <c r="D327" s="1" t="s">
        <v>16</v>
      </c>
    </row>
    <row r="328" spans="1:4" ht="15" x14ac:dyDescent="0.2">
      <c r="A328" s="1" t="s">
        <v>288</v>
      </c>
      <c r="B328" s="1" t="s">
        <v>14</v>
      </c>
      <c r="C328" s="1" t="s">
        <v>6</v>
      </c>
      <c r="D328" s="1"/>
    </row>
    <row r="329" spans="1:4" ht="15" x14ac:dyDescent="0.2">
      <c r="A329" s="1" t="s">
        <v>297</v>
      </c>
      <c r="B329" s="1" t="s">
        <v>14</v>
      </c>
      <c r="C329" s="1" t="s">
        <v>283</v>
      </c>
      <c r="D329" s="1"/>
    </row>
    <row r="330" spans="1:4" ht="15" x14ac:dyDescent="0.2">
      <c r="A330" s="1" t="s">
        <v>298</v>
      </c>
      <c r="B330" s="1" t="s">
        <v>14</v>
      </c>
      <c r="C330" s="1" t="s">
        <v>283</v>
      </c>
      <c r="D330" s="1"/>
    </row>
    <row r="331" spans="1:4" ht="15" x14ac:dyDescent="0.2">
      <c r="A331" s="1" t="s">
        <v>299</v>
      </c>
      <c r="B331" s="1" t="s">
        <v>14</v>
      </c>
      <c r="C331" s="1" t="s">
        <v>283</v>
      </c>
      <c r="D331" s="1"/>
    </row>
    <row r="332" spans="1:4" ht="15" x14ac:dyDescent="0.2">
      <c r="A332" s="1" t="s">
        <v>302</v>
      </c>
      <c r="B332" s="1" t="s">
        <v>14</v>
      </c>
      <c r="C332" s="1" t="s">
        <v>6</v>
      </c>
      <c r="D332" s="1" t="s">
        <v>16</v>
      </c>
    </row>
    <row r="333" spans="1:4" ht="15" x14ac:dyDescent="0.2">
      <c r="A333" s="1" t="s">
        <v>306</v>
      </c>
      <c r="B333" s="1" t="s">
        <v>14</v>
      </c>
      <c r="C333" s="1" t="s">
        <v>305</v>
      </c>
      <c r="D333" s="1" t="s">
        <v>16</v>
      </c>
    </row>
    <row r="334" spans="1:4" ht="15" x14ac:dyDescent="0.2">
      <c r="A334" s="1" t="s">
        <v>307</v>
      </c>
      <c r="B334" s="1" t="s">
        <v>14</v>
      </c>
      <c r="C334" s="1" t="s">
        <v>305</v>
      </c>
      <c r="D334" s="1" t="s">
        <v>16</v>
      </c>
    </row>
    <row r="335" spans="1:4" ht="15" x14ac:dyDescent="0.2">
      <c r="A335" s="1" t="s">
        <v>309</v>
      </c>
      <c r="B335" s="1" t="s">
        <v>14</v>
      </c>
      <c r="C335" s="1" t="s">
        <v>305</v>
      </c>
      <c r="D335" s="1" t="s">
        <v>16</v>
      </c>
    </row>
    <row r="336" spans="1:4" ht="15" x14ac:dyDescent="0.2">
      <c r="A336" s="1" t="s">
        <v>310</v>
      </c>
      <c r="B336" s="1" t="s">
        <v>14</v>
      </c>
      <c r="C336" s="1" t="s">
        <v>305</v>
      </c>
      <c r="D336" s="1" t="s">
        <v>16</v>
      </c>
    </row>
    <row r="337" spans="1:4" ht="15" x14ac:dyDescent="0.2">
      <c r="A337" s="1" t="s">
        <v>316</v>
      </c>
      <c r="B337" s="1" t="s">
        <v>14</v>
      </c>
      <c r="C337" s="1" t="s">
        <v>305</v>
      </c>
      <c r="D337" s="1" t="s">
        <v>16</v>
      </c>
    </row>
    <row r="338" spans="1:4" ht="15" x14ac:dyDescent="0.2">
      <c r="A338" s="1" t="s">
        <v>324</v>
      </c>
      <c r="B338" s="1" t="s">
        <v>14</v>
      </c>
      <c r="C338" s="1" t="s">
        <v>32</v>
      </c>
      <c r="D338" s="1" t="s">
        <v>16</v>
      </c>
    </row>
    <row r="339" spans="1:4" ht="15" x14ac:dyDescent="0.2">
      <c r="A339" s="1" t="s">
        <v>331</v>
      </c>
      <c r="B339" s="1" t="s">
        <v>14</v>
      </c>
      <c r="C339" s="1" t="s">
        <v>8</v>
      </c>
      <c r="D339" s="1"/>
    </row>
    <row r="340" spans="1:4" ht="15" x14ac:dyDescent="0.2">
      <c r="A340" s="1" t="s">
        <v>332</v>
      </c>
      <c r="B340" s="1" t="s">
        <v>14</v>
      </c>
      <c r="C340" s="1" t="s">
        <v>8</v>
      </c>
      <c r="D340" s="1"/>
    </row>
    <row r="341" spans="1:4" ht="15" x14ac:dyDescent="0.2">
      <c r="A341" s="1" t="s">
        <v>334</v>
      </c>
      <c r="B341" s="1" t="s">
        <v>14</v>
      </c>
      <c r="C341" s="1" t="s">
        <v>8</v>
      </c>
      <c r="D341" s="1"/>
    </row>
    <row r="342" spans="1:4" ht="15" x14ac:dyDescent="0.2">
      <c r="A342" s="1" t="s">
        <v>349</v>
      </c>
      <c r="B342" s="1" t="s">
        <v>14</v>
      </c>
      <c r="C342" s="1" t="s">
        <v>340</v>
      </c>
      <c r="D342" s="1" t="s">
        <v>16</v>
      </c>
    </row>
    <row r="343" spans="1:4" ht="15" x14ac:dyDescent="0.2">
      <c r="A343" s="1" t="s">
        <v>353</v>
      </c>
      <c r="B343" s="1" t="s">
        <v>14</v>
      </c>
      <c r="C343" s="1" t="s">
        <v>340</v>
      </c>
      <c r="D343" s="1" t="s">
        <v>16</v>
      </c>
    </row>
    <row r="344" spans="1:4" ht="15" x14ac:dyDescent="0.2">
      <c r="A344" s="1" t="s">
        <v>359</v>
      </c>
      <c r="B344" s="1" t="s">
        <v>14</v>
      </c>
      <c r="C344" s="1" t="s">
        <v>32</v>
      </c>
      <c r="D344" s="1"/>
    </row>
  </sheetData>
  <autoFilter ref="A1:D344" xr:uid="{00000000-0009-0000-0000-000000000000}">
    <sortState xmlns:xlrd2="http://schemas.microsoft.com/office/spreadsheetml/2017/richdata2" ref="A2:D344">
      <sortCondition ref="B1:B3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FDE-CF46-43F2-BF29-3C6F57F7B06E}">
  <sheetPr codeName="Sheet3"/>
  <dimension ref="A1:U57"/>
  <sheetViews>
    <sheetView tabSelected="1" topLeftCell="K1" zoomScale="160" zoomScaleNormal="160" workbookViewId="0">
      <selection activeCell="M6" sqref="M6"/>
    </sheetView>
  </sheetViews>
  <sheetFormatPr baseColWidth="10" defaultColWidth="9.1640625" defaultRowHeight="13" x14ac:dyDescent="0.15"/>
  <cols>
    <col min="1" max="1" width="15.6640625" style="4" customWidth="1"/>
    <col min="2" max="2" width="13.5" style="4" customWidth="1"/>
    <col min="3" max="3" width="11.5" style="4" customWidth="1"/>
    <col min="4" max="4" width="9.1640625" style="4"/>
    <col min="5" max="5" width="3" style="4" bestFit="1" customWidth="1"/>
    <col min="6" max="6" width="4" style="4" bestFit="1" customWidth="1"/>
    <col min="7" max="7" width="8.6640625" style="4" bestFit="1" customWidth="1"/>
    <col min="8" max="8" width="12.33203125" style="4" bestFit="1" customWidth="1"/>
    <col min="9" max="9" width="10.6640625" style="4" bestFit="1" customWidth="1"/>
    <col min="10" max="11" width="10.5" style="4" bestFit="1" customWidth="1"/>
    <col min="12" max="12" width="10" style="4" bestFit="1" customWidth="1"/>
    <col min="13" max="14" width="9.1640625" style="4"/>
    <col min="15" max="15" width="8" style="4" customWidth="1"/>
    <col min="16" max="16" width="17" style="4" customWidth="1"/>
    <col min="17" max="17" width="16.5" style="4" bestFit="1" customWidth="1"/>
    <col min="18" max="18" width="17.6640625" style="4" bestFit="1" customWidth="1"/>
    <col min="19" max="19" width="19.1640625" style="4" bestFit="1" customWidth="1"/>
    <col min="20" max="21" width="19.33203125" style="4" bestFit="1" customWidth="1"/>
    <col min="22" max="16384" width="9.1640625" style="4"/>
  </cols>
  <sheetData>
    <row r="1" spans="1:21" ht="14" thickBot="1" x14ac:dyDescent="0.2">
      <c r="A1" s="61" t="s">
        <v>366</v>
      </c>
      <c r="B1" s="61"/>
      <c r="C1" s="61"/>
    </row>
    <row r="2" spans="1:21" ht="14" thickBot="1" x14ac:dyDescent="0.2">
      <c r="A2" s="3" t="s">
        <v>367</v>
      </c>
      <c r="B2" s="3" t="s">
        <v>368</v>
      </c>
      <c r="C2" s="3"/>
      <c r="G2" s="62" t="s">
        <v>428</v>
      </c>
      <c r="H2" s="62"/>
      <c r="I2" s="62"/>
      <c r="J2" s="62"/>
      <c r="K2" s="62"/>
      <c r="L2" s="62"/>
      <c r="N2" s="61" t="s">
        <v>440</v>
      </c>
      <c r="O2" s="61"/>
      <c r="P2" s="61"/>
      <c r="Q2" s="61"/>
      <c r="R2" s="61"/>
      <c r="S2" s="61"/>
      <c r="T2" s="61"/>
      <c r="U2" s="61"/>
    </row>
    <row r="3" spans="1:21" ht="18.75" customHeight="1" x14ac:dyDescent="0.15">
      <c r="A3" s="6" t="s">
        <v>369</v>
      </c>
      <c r="B3" s="6"/>
      <c r="C3" s="6"/>
      <c r="G3" s="63" t="s">
        <v>555</v>
      </c>
      <c r="H3" s="63"/>
      <c r="I3" s="63"/>
      <c r="J3" s="63"/>
      <c r="K3" s="63"/>
      <c r="L3" s="63"/>
      <c r="N3" s="3" t="s">
        <v>668</v>
      </c>
      <c r="O3" s="3" t="s">
        <v>442</v>
      </c>
      <c r="P3" s="21" t="s">
        <v>441</v>
      </c>
      <c r="Q3" s="21" t="s">
        <v>455</v>
      </c>
      <c r="R3" s="21" t="s">
        <v>468</v>
      </c>
      <c r="S3" s="21" t="s">
        <v>479</v>
      </c>
      <c r="T3" s="21" t="s">
        <v>486</v>
      </c>
      <c r="U3" s="21" t="s">
        <v>491</v>
      </c>
    </row>
    <row r="4" spans="1:21" ht="15" customHeight="1" x14ac:dyDescent="0.15">
      <c r="A4" s="4" t="s">
        <v>370</v>
      </c>
      <c r="B4" s="4" t="s">
        <v>408</v>
      </c>
      <c r="C4" s="2"/>
      <c r="G4" s="4" t="s">
        <v>429</v>
      </c>
      <c r="H4" s="4" t="s">
        <v>435</v>
      </c>
      <c r="I4" s="4" t="s">
        <v>436</v>
      </c>
      <c r="J4" s="4" t="s">
        <v>437</v>
      </c>
      <c r="K4" s="4" t="s">
        <v>438</v>
      </c>
      <c r="L4" s="4" t="s">
        <v>439</v>
      </c>
      <c r="N4" s="8" cm="1">
        <f t="array" aca="1" ref="N4:N15" ca="1">_xlfn.RANDARRAY(12,1,1,12,TRUE)</f>
        <v>1</v>
      </c>
      <c r="O4" s="14">
        <v>1</v>
      </c>
      <c r="P4" s="4" t="s">
        <v>443</v>
      </c>
      <c r="Q4" s="4" t="s">
        <v>456</v>
      </c>
      <c r="R4" s="10" t="s">
        <v>469</v>
      </c>
      <c r="S4" s="4" t="s">
        <v>480</v>
      </c>
      <c r="T4" s="4" t="s">
        <v>492</v>
      </c>
      <c r="U4" s="4" t="s">
        <v>487</v>
      </c>
    </row>
    <row r="5" spans="1:21" x14ac:dyDescent="0.15">
      <c r="A5" s="4" t="s">
        <v>371</v>
      </c>
      <c r="B5" s="4" t="s">
        <v>412</v>
      </c>
      <c r="G5" s="4" t="s">
        <v>430</v>
      </c>
      <c r="H5" s="60">
        <v>1</v>
      </c>
      <c r="I5" s="60">
        <v>0.1</v>
      </c>
      <c r="J5" s="60">
        <v>0.02</v>
      </c>
      <c r="K5" s="60">
        <v>0.01</v>
      </c>
      <c r="L5" s="60">
        <v>1E-3</v>
      </c>
      <c r="N5" s="8">
        <f ca="1"/>
        <v>1</v>
      </c>
      <c r="O5" s="14">
        <v>2</v>
      </c>
      <c r="P5" s="4" t="s">
        <v>444</v>
      </c>
      <c r="Q5" s="4" t="s">
        <v>457</v>
      </c>
      <c r="R5" s="4" t="s">
        <v>470</v>
      </c>
      <c r="S5" s="4" t="s">
        <v>481</v>
      </c>
      <c r="T5" s="4" t="s">
        <v>493</v>
      </c>
      <c r="U5" s="4" t="s">
        <v>488</v>
      </c>
    </row>
    <row r="6" spans="1:21" x14ac:dyDescent="0.15">
      <c r="A6" s="4" t="s">
        <v>409</v>
      </c>
      <c r="B6" s="4" t="s">
        <v>410</v>
      </c>
      <c r="G6" s="4" t="s">
        <v>431</v>
      </c>
      <c r="H6" s="60">
        <v>10</v>
      </c>
      <c r="I6" s="60">
        <v>1</v>
      </c>
      <c r="J6" s="60">
        <v>0.2</v>
      </c>
      <c r="K6" s="60">
        <v>0.1</v>
      </c>
      <c r="L6" s="60">
        <v>0.01</v>
      </c>
      <c r="N6" s="8">
        <f ca="1"/>
        <v>2</v>
      </c>
      <c r="O6" s="14">
        <v>3</v>
      </c>
      <c r="P6" s="4" t="s">
        <v>445</v>
      </c>
      <c r="Q6" s="4" t="s">
        <v>458</v>
      </c>
      <c r="R6" s="4" t="s">
        <v>471</v>
      </c>
      <c r="S6" s="4" t="s">
        <v>482</v>
      </c>
      <c r="T6" s="4" t="s">
        <v>494</v>
      </c>
      <c r="U6" s="4" t="s">
        <v>489</v>
      </c>
    </row>
    <row r="7" spans="1:21" x14ac:dyDescent="0.15">
      <c r="A7" s="4" t="s">
        <v>372</v>
      </c>
      <c r="B7" s="4" t="s">
        <v>411</v>
      </c>
      <c r="G7" s="4" t="s">
        <v>432</v>
      </c>
      <c r="H7" s="60">
        <v>50</v>
      </c>
      <c r="I7" s="60">
        <v>5</v>
      </c>
      <c r="J7" s="60">
        <v>1</v>
      </c>
      <c r="K7" s="60">
        <v>0.5</v>
      </c>
      <c r="L7" s="60">
        <v>0.05</v>
      </c>
      <c r="N7" s="8">
        <f ca="1"/>
        <v>6</v>
      </c>
      <c r="O7" s="14">
        <v>4</v>
      </c>
      <c r="P7" s="4" t="s">
        <v>446</v>
      </c>
      <c r="Q7" s="4" t="s">
        <v>459</v>
      </c>
      <c r="R7" s="4" t="s">
        <v>472</v>
      </c>
      <c r="S7" s="4" t="s">
        <v>483</v>
      </c>
      <c r="T7" s="4" t="s">
        <v>495</v>
      </c>
      <c r="U7" s="4" t="s">
        <v>490</v>
      </c>
    </row>
    <row r="8" spans="1:21" x14ac:dyDescent="0.15">
      <c r="A8" s="4" t="s">
        <v>373</v>
      </c>
      <c r="B8" s="4" t="s">
        <v>413</v>
      </c>
      <c r="G8" s="4" t="s">
        <v>433</v>
      </c>
      <c r="H8" s="60">
        <v>100</v>
      </c>
      <c r="I8" s="60">
        <v>10</v>
      </c>
      <c r="J8" s="60">
        <v>2</v>
      </c>
      <c r="K8" s="60">
        <v>1</v>
      </c>
      <c r="L8" s="60">
        <v>0.1</v>
      </c>
      <c r="N8" s="8">
        <f ca="1"/>
        <v>4</v>
      </c>
      <c r="O8" s="14">
        <v>5</v>
      </c>
      <c r="P8" s="4" t="s">
        <v>447</v>
      </c>
      <c r="Q8" s="4" t="s">
        <v>460</v>
      </c>
      <c r="R8" s="4" t="s">
        <v>473</v>
      </c>
      <c r="S8" s="4" t="s">
        <v>484</v>
      </c>
      <c r="T8" s="12" t="s">
        <v>496</v>
      </c>
      <c r="U8" s="11" t="s">
        <v>414</v>
      </c>
    </row>
    <row r="9" spans="1:21" x14ac:dyDescent="0.15">
      <c r="A9" s="4" t="s">
        <v>374</v>
      </c>
      <c r="B9" s="4" t="s">
        <v>411</v>
      </c>
      <c r="G9" s="4" t="s">
        <v>434</v>
      </c>
      <c r="H9" s="60">
        <v>1000</v>
      </c>
      <c r="I9" s="60">
        <v>100</v>
      </c>
      <c r="J9" s="60">
        <v>50</v>
      </c>
      <c r="K9" s="60">
        <v>10</v>
      </c>
      <c r="L9" s="60">
        <v>1</v>
      </c>
      <c r="N9" s="8">
        <f ca="1"/>
        <v>1</v>
      </c>
      <c r="O9" s="14">
        <v>6</v>
      </c>
      <c r="P9" s="4" t="s">
        <v>448</v>
      </c>
      <c r="Q9" s="4" t="s">
        <v>461</v>
      </c>
      <c r="R9" s="4" t="s">
        <v>474</v>
      </c>
      <c r="S9" s="4" t="s">
        <v>485</v>
      </c>
      <c r="T9" s="12" t="s">
        <v>497</v>
      </c>
      <c r="U9" s="11" t="s">
        <v>414</v>
      </c>
    </row>
    <row r="10" spans="1:21" ht="14" thickBot="1" x14ac:dyDescent="0.2">
      <c r="A10" s="4" t="s">
        <v>375</v>
      </c>
      <c r="B10" s="7" t="s">
        <v>414</v>
      </c>
      <c r="N10" s="8">
        <f ca="1"/>
        <v>6</v>
      </c>
      <c r="O10" s="14">
        <v>7</v>
      </c>
      <c r="P10" s="4" t="s">
        <v>449</v>
      </c>
      <c r="Q10" s="4" t="s">
        <v>462</v>
      </c>
      <c r="R10" s="4" t="s">
        <v>475</v>
      </c>
      <c r="S10" s="11" t="s">
        <v>414</v>
      </c>
      <c r="T10" s="12" t="s">
        <v>498</v>
      </c>
      <c r="U10" s="11" t="s">
        <v>414</v>
      </c>
    </row>
    <row r="11" spans="1:21" ht="14" thickBot="1" x14ac:dyDescent="0.2">
      <c r="A11" s="4" t="s">
        <v>376</v>
      </c>
      <c r="B11" s="4" t="s">
        <v>415</v>
      </c>
      <c r="G11" s="64" t="s">
        <v>556</v>
      </c>
      <c r="H11" s="65"/>
      <c r="I11" s="65"/>
      <c r="J11" s="65"/>
      <c r="K11" s="65"/>
      <c r="L11" s="66"/>
      <c r="N11" s="8">
        <f ca="1"/>
        <v>10</v>
      </c>
      <c r="O11" s="14">
        <v>8</v>
      </c>
      <c r="P11" s="4" t="s">
        <v>450</v>
      </c>
      <c r="Q11" s="4" t="s">
        <v>463</v>
      </c>
      <c r="R11" s="4" t="s">
        <v>476</v>
      </c>
      <c r="S11" s="11" t="s">
        <v>414</v>
      </c>
      <c r="T11" s="12" t="s">
        <v>499</v>
      </c>
      <c r="U11" s="11" t="s">
        <v>414</v>
      </c>
    </row>
    <row r="12" spans="1:21" ht="14" thickBot="1" x14ac:dyDescent="0.2">
      <c r="A12" s="4" t="s">
        <v>377</v>
      </c>
      <c r="B12" s="4" t="s">
        <v>408</v>
      </c>
      <c r="G12" s="26" t="s">
        <v>557</v>
      </c>
      <c r="H12" s="27" t="s">
        <v>558</v>
      </c>
      <c r="I12" s="27" t="s">
        <v>559</v>
      </c>
      <c r="J12" s="27" t="s">
        <v>560</v>
      </c>
      <c r="K12" s="27" t="s">
        <v>561</v>
      </c>
      <c r="L12" s="28" t="s">
        <v>562</v>
      </c>
      <c r="N12" s="8">
        <f ca="1"/>
        <v>10</v>
      </c>
      <c r="O12" s="14">
        <v>9</v>
      </c>
      <c r="P12" s="4" t="s">
        <v>451</v>
      </c>
      <c r="Q12" s="4" t="s">
        <v>464</v>
      </c>
      <c r="R12" s="4" t="s">
        <v>477</v>
      </c>
      <c r="S12" s="11" t="s">
        <v>414</v>
      </c>
      <c r="T12" s="11" t="s">
        <v>414</v>
      </c>
      <c r="U12" s="11" t="s">
        <v>414</v>
      </c>
    </row>
    <row r="13" spans="1:21" x14ac:dyDescent="0.15">
      <c r="A13" s="4" t="s">
        <v>378</v>
      </c>
      <c r="B13" s="4" t="s">
        <v>413</v>
      </c>
      <c r="E13" s="4">
        <v>1</v>
      </c>
      <c r="F13" s="4">
        <v>30</v>
      </c>
      <c r="G13" s="25">
        <f>(F13-E13)/100</f>
        <v>0.28999999999999998</v>
      </c>
      <c r="H13" s="42">
        <f ca="1">Dice!C40</f>
        <v>13</v>
      </c>
      <c r="I13" s="43" t="s">
        <v>414</v>
      </c>
      <c r="J13" s="43" t="s">
        <v>414</v>
      </c>
      <c r="K13" s="43" t="s">
        <v>414</v>
      </c>
      <c r="L13" s="44" t="s">
        <v>414</v>
      </c>
      <c r="N13" s="8">
        <f ca="1"/>
        <v>6</v>
      </c>
      <c r="O13" s="14">
        <v>10</v>
      </c>
      <c r="P13" s="4" t="s">
        <v>452</v>
      </c>
      <c r="Q13" s="4" t="s">
        <v>465</v>
      </c>
      <c r="R13" s="4" t="s">
        <v>478</v>
      </c>
      <c r="S13" s="11" t="s">
        <v>414</v>
      </c>
      <c r="T13" s="11" t="s">
        <v>414</v>
      </c>
      <c r="U13" s="11" t="s">
        <v>414</v>
      </c>
    </row>
    <row r="14" spans="1:21" x14ac:dyDescent="0.15">
      <c r="A14" s="5" t="s">
        <v>379</v>
      </c>
      <c r="E14" s="4">
        <v>31</v>
      </c>
      <c r="F14" s="4">
        <v>60</v>
      </c>
      <c r="G14" s="25">
        <f t="shared" ref="G14:G17" si="0">(F14-E14)/100</f>
        <v>0.28999999999999998</v>
      </c>
      <c r="H14" s="45" t="s">
        <v>414</v>
      </c>
      <c r="I14" s="46">
        <f ca="1">Dice!C39</f>
        <v>11</v>
      </c>
      <c r="J14" s="45" t="s">
        <v>414</v>
      </c>
      <c r="K14" s="45" t="s">
        <v>414</v>
      </c>
      <c r="L14" s="47" t="s">
        <v>414</v>
      </c>
      <c r="N14" s="8">
        <f ca="1"/>
        <v>11</v>
      </c>
      <c r="O14" s="14">
        <v>11</v>
      </c>
      <c r="P14" s="4" t="s">
        <v>453</v>
      </c>
      <c r="Q14" s="4" t="s">
        <v>466</v>
      </c>
      <c r="R14" s="11" t="s">
        <v>414</v>
      </c>
      <c r="S14" s="11" t="s">
        <v>414</v>
      </c>
      <c r="T14" s="11" t="s">
        <v>414</v>
      </c>
      <c r="U14" s="11" t="s">
        <v>414</v>
      </c>
    </row>
    <row r="15" spans="1:21" x14ac:dyDescent="0.15">
      <c r="A15" s="4" t="s">
        <v>380</v>
      </c>
      <c r="B15" s="4" t="s">
        <v>416</v>
      </c>
      <c r="E15" s="4">
        <v>61</v>
      </c>
      <c r="F15" s="4">
        <v>70</v>
      </c>
      <c r="G15" s="25">
        <f t="shared" si="0"/>
        <v>0.09</v>
      </c>
      <c r="H15" s="45" t="s">
        <v>414</v>
      </c>
      <c r="I15" s="45" t="s">
        <v>414</v>
      </c>
      <c r="J15" s="46">
        <f ca="1">Dice!C38</f>
        <v>9</v>
      </c>
      <c r="K15" s="45" t="s">
        <v>414</v>
      </c>
      <c r="L15" s="47" t="s">
        <v>414</v>
      </c>
      <c r="N15" s="8">
        <f ca="1"/>
        <v>8</v>
      </c>
      <c r="O15" s="14">
        <v>12</v>
      </c>
      <c r="P15" s="4" t="s">
        <v>454</v>
      </c>
      <c r="Q15" s="4" t="s">
        <v>467</v>
      </c>
      <c r="R15" s="11" t="s">
        <v>414</v>
      </c>
      <c r="S15" s="11" t="s">
        <v>414</v>
      </c>
      <c r="T15" s="11" t="s">
        <v>414</v>
      </c>
      <c r="U15" s="11" t="s">
        <v>414</v>
      </c>
    </row>
    <row r="16" spans="1:21" x14ac:dyDescent="0.15">
      <c r="A16" s="4" t="s">
        <v>381</v>
      </c>
      <c r="B16" s="4" t="s">
        <v>417</v>
      </c>
      <c r="E16" s="4">
        <v>71</v>
      </c>
      <c r="F16" s="4">
        <v>95</v>
      </c>
      <c r="G16" s="25">
        <f t="shared" si="0"/>
        <v>0.24</v>
      </c>
      <c r="H16" s="45" t="s">
        <v>414</v>
      </c>
      <c r="I16" s="45" t="s">
        <v>414</v>
      </c>
      <c r="J16" s="45" t="s">
        <v>414</v>
      </c>
      <c r="K16" s="46">
        <f ca="1">Dice!C38</f>
        <v>9</v>
      </c>
      <c r="L16" s="47" t="s">
        <v>414</v>
      </c>
    </row>
    <row r="17" spans="1:21" x14ac:dyDescent="0.15">
      <c r="A17" s="4" t="s">
        <v>382</v>
      </c>
      <c r="B17" s="4" t="s">
        <v>416</v>
      </c>
      <c r="E17" s="4">
        <v>96</v>
      </c>
      <c r="F17" s="4">
        <v>100</v>
      </c>
      <c r="G17" s="25">
        <f t="shared" si="0"/>
        <v>0.04</v>
      </c>
      <c r="H17" s="45" t="s">
        <v>414</v>
      </c>
      <c r="I17" s="45" t="s">
        <v>414</v>
      </c>
      <c r="J17" s="45" t="s">
        <v>414</v>
      </c>
      <c r="K17" s="45" t="s">
        <v>414</v>
      </c>
      <c r="L17" s="48">
        <f ca="1">Dice!C36</f>
        <v>2</v>
      </c>
    </row>
    <row r="18" spans="1:21" ht="14" thickBot="1" x14ac:dyDescent="0.2">
      <c r="A18" s="4" t="s">
        <v>383</v>
      </c>
      <c r="B18" s="4" t="s">
        <v>416</v>
      </c>
      <c r="G18" s="24"/>
      <c r="H18" s="50"/>
      <c r="I18" s="50"/>
      <c r="J18" s="50"/>
      <c r="K18" s="50"/>
      <c r="L18" s="51"/>
      <c r="N18" s="62" t="s">
        <v>500</v>
      </c>
      <c r="O18" s="62"/>
      <c r="P18" s="62"/>
      <c r="Q18" s="62"/>
      <c r="R18" s="62"/>
      <c r="S18" s="62"/>
      <c r="T18" s="62"/>
      <c r="U18" s="2"/>
    </row>
    <row r="19" spans="1:21" ht="18.75" customHeight="1" thickBot="1" x14ac:dyDescent="0.2">
      <c r="A19" s="5" t="s">
        <v>384</v>
      </c>
      <c r="G19" s="30" t="s">
        <v>567</v>
      </c>
      <c r="H19" s="55" t="s">
        <v>558</v>
      </c>
      <c r="I19" s="55" t="s">
        <v>559</v>
      </c>
      <c r="J19" s="55" t="s">
        <v>560</v>
      </c>
      <c r="K19" s="55" t="s">
        <v>561</v>
      </c>
      <c r="L19" s="56" t="s">
        <v>562</v>
      </c>
      <c r="N19" s="3" t="s">
        <v>669</v>
      </c>
      <c r="O19" s="3" t="s">
        <v>501</v>
      </c>
      <c r="P19" s="21" t="s">
        <v>504</v>
      </c>
      <c r="Q19" s="21" t="s">
        <v>502</v>
      </c>
      <c r="R19" s="21" t="s">
        <v>503</v>
      </c>
      <c r="S19" s="21" t="s">
        <v>505</v>
      </c>
      <c r="T19" s="21" t="s">
        <v>506</v>
      </c>
      <c r="U19" s="9"/>
    </row>
    <row r="20" spans="1:21" ht="14" thickBot="1" x14ac:dyDescent="0.2">
      <c r="A20" s="4" t="s">
        <v>385</v>
      </c>
      <c r="B20" s="4" t="s">
        <v>415</v>
      </c>
      <c r="E20" s="4">
        <v>1</v>
      </c>
      <c r="F20" s="4">
        <v>30</v>
      </c>
      <c r="G20" s="25">
        <f>(F20-E20)/100</f>
        <v>0.28999999999999998</v>
      </c>
      <c r="H20" s="42">
        <f ca="1">Dice!C39*100</f>
        <v>1100</v>
      </c>
      <c r="I20" s="43" t="s">
        <v>414</v>
      </c>
      <c r="J20" s="42">
        <f ca="1">Dice!C36*10</f>
        <v>20</v>
      </c>
      <c r="K20" s="43" t="s">
        <v>414</v>
      </c>
      <c r="L20" s="44" t="s">
        <v>414</v>
      </c>
      <c r="N20" s="8" cm="1">
        <f t="array" aca="1" ref="N20:N29" ca="1">_xlfn.RANDARRAY(10,1,1,10, TRUE)</f>
        <v>6</v>
      </c>
      <c r="O20" s="8">
        <v>1</v>
      </c>
      <c r="P20" s="13" t="s">
        <v>517</v>
      </c>
      <c r="Q20" s="13" t="s">
        <v>507</v>
      </c>
      <c r="R20" s="17" t="s">
        <v>527</v>
      </c>
      <c r="S20" s="15" t="s">
        <v>537</v>
      </c>
      <c r="T20" s="13" t="s">
        <v>547</v>
      </c>
    </row>
    <row r="21" spans="1:21" ht="14" thickBot="1" x14ac:dyDescent="0.2">
      <c r="A21" s="4" t="s">
        <v>386</v>
      </c>
      <c r="B21" s="7" t="s">
        <v>414</v>
      </c>
      <c r="E21" s="4">
        <v>31</v>
      </c>
      <c r="F21" s="4">
        <v>60</v>
      </c>
      <c r="G21" s="25">
        <f t="shared" ref="G21:G24" si="1">(F21-E21)/100</f>
        <v>0.28999999999999998</v>
      </c>
      <c r="H21" s="45" t="s">
        <v>414</v>
      </c>
      <c r="I21" s="46">
        <f ca="1">Dice!C41*10</f>
        <v>170</v>
      </c>
      <c r="J21" s="45" t="s">
        <v>414</v>
      </c>
      <c r="K21" s="46">
        <f ca="1">Dice!C37*10</f>
        <v>70</v>
      </c>
      <c r="L21" s="47" t="s">
        <v>414</v>
      </c>
      <c r="N21" s="8">
        <f ca="1"/>
        <v>5</v>
      </c>
      <c r="O21" s="8">
        <v>2</v>
      </c>
      <c r="P21" s="13" t="s">
        <v>518</v>
      </c>
      <c r="Q21" s="13" t="s">
        <v>508</v>
      </c>
      <c r="R21" s="16" t="s">
        <v>528</v>
      </c>
      <c r="S21" s="15" t="s">
        <v>538</v>
      </c>
      <c r="T21" s="15" t="s">
        <v>548</v>
      </c>
    </row>
    <row r="22" spans="1:21" ht="14" thickBot="1" x14ac:dyDescent="0.2">
      <c r="A22" s="4" t="s">
        <v>387</v>
      </c>
      <c r="B22" s="4" t="s">
        <v>418</v>
      </c>
      <c r="E22" s="4">
        <v>61</v>
      </c>
      <c r="F22" s="4">
        <v>70</v>
      </c>
      <c r="G22" s="25">
        <f t="shared" si="1"/>
        <v>0.09</v>
      </c>
      <c r="H22" s="45" t="s">
        <v>414</v>
      </c>
      <c r="I22" s="45" t="s">
        <v>414</v>
      </c>
      <c r="J22" s="46">
        <f ca="1">Dice!C38*10</f>
        <v>90</v>
      </c>
      <c r="K22" s="46">
        <f ca="1">Dice!C37*10</f>
        <v>70</v>
      </c>
      <c r="L22" s="47" t="s">
        <v>414</v>
      </c>
      <c r="N22" s="8">
        <f ca="1"/>
        <v>6</v>
      </c>
      <c r="O22" s="8">
        <v>3</v>
      </c>
      <c r="P22" s="13" t="s">
        <v>519</v>
      </c>
      <c r="Q22" s="13" t="s">
        <v>509</v>
      </c>
      <c r="R22" s="13" t="s">
        <v>529</v>
      </c>
      <c r="S22" s="19" t="s">
        <v>539</v>
      </c>
      <c r="T22" s="15" t="s">
        <v>549</v>
      </c>
    </row>
    <row r="23" spans="1:21" ht="14" thickBot="1" x14ac:dyDescent="0.2">
      <c r="A23" s="4" t="s">
        <v>388</v>
      </c>
      <c r="B23" s="4" t="s">
        <v>419</v>
      </c>
      <c r="E23" s="4">
        <v>71</v>
      </c>
      <c r="F23" s="4">
        <v>95</v>
      </c>
      <c r="G23" s="25">
        <f t="shared" si="1"/>
        <v>0.24</v>
      </c>
      <c r="H23" s="45" t="s">
        <v>414</v>
      </c>
      <c r="I23" s="45" t="s">
        <v>414</v>
      </c>
      <c r="J23" s="45" t="s">
        <v>414</v>
      </c>
      <c r="K23" s="46">
        <f ca="1">Dice!C39*10</f>
        <v>110</v>
      </c>
      <c r="L23" s="47" t="s">
        <v>414</v>
      </c>
      <c r="N23" s="8">
        <f ca="1"/>
        <v>7</v>
      </c>
      <c r="O23" s="8">
        <v>4</v>
      </c>
      <c r="P23" s="13" t="s">
        <v>520</v>
      </c>
      <c r="Q23" s="13" t="s">
        <v>510</v>
      </c>
      <c r="R23" s="13" t="s">
        <v>530</v>
      </c>
      <c r="S23" s="15" t="s">
        <v>540</v>
      </c>
      <c r="T23" s="20" t="s">
        <v>550</v>
      </c>
    </row>
    <row r="24" spans="1:21" ht="14" thickBot="1" x14ac:dyDescent="0.2">
      <c r="A24" s="4" t="s">
        <v>389</v>
      </c>
      <c r="B24" s="4" t="s">
        <v>419</v>
      </c>
      <c r="E24" s="4">
        <v>96</v>
      </c>
      <c r="F24" s="4">
        <v>100</v>
      </c>
      <c r="G24" s="25">
        <f t="shared" si="1"/>
        <v>0.04</v>
      </c>
      <c r="H24" s="45" t="s">
        <v>414</v>
      </c>
      <c r="I24" s="45" t="s">
        <v>414</v>
      </c>
      <c r="J24" s="45" t="s">
        <v>414</v>
      </c>
      <c r="K24" s="46">
        <f ca="1">Dice!C37*10</f>
        <v>70</v>
      </c>
      <c r="L24" s="48">
        <f ca="1">Dice!C38</f>
        <v>9</v>
      </c>
      <c r="N24" s="8">
        <f ca="1"/>
        <v>1</v>
      </c>
      <c r="O24" s="8">
        <v>5</v>
      </c>
      <c r="P24" s="13" t="s">
        <v>521</v>
      </c>
      <c r="Q24" s="13" t="s">
        <v>511</v>
      </c>
      <c r="R24" s="13" t="s">
        <v>531</v>
      </c>
      <c r="S24" s="19" t="s">
        <v>541</v>
      </c>
      <c r="T24" s="19" t="s">
        <v>551</v>
      </c>
    </row>
    <row r="25" spans="1:21" ht="14" thickBot="1" x14ac:dyDescent="0.2">
      <c r="A25" s="4" t="s">
        <v>390</v>
      </c>
      <c r="B25" s="4" t="s">
        <v>420</v>
      </c>
      <c r="G25" s="33"/>
      <c r="H25" s="50"/>
      <c r="I25" s="50"/>
      <c r="J25" s="50"/>
      <c r="K25" s="50"/>
      <c r="L25" s="51"/>
      <c r="N25" s="8">
        <f ca="1"/>
        <v>1</v>
      </c>
      <c r="O25" s="8">
        <v>6</v>
      </c>
      <c r="P25" s="13" t="s">
        <v>522</v>
      </c>
      <c r="Q25" s="13" t="s">
        <v>512</v>
      </c>
      <c r="R25" s="17" t="s">
        <v>532</v>
      </c>
      <c r="S25" s="15" t="s">
        <v>542</v>
      </c>
      <c r="T25" s="20" t="s">
        <v>552</v>
      </c>
    </row>
    <row r="26" spans="1:21" ht="14" thickBot="1" x14ac:dyDescent="0.2">
      <c r="A26" s="4" t="s">
        <v>391</v>
      </c>
      <c r="B26" s="4" t="s">
        <v>415</v>
      </c>
      <c r="G26" s="26" t="s">
        <v>568</v>
      </c>
      <c r="H26" s="55" t="s">
        <v>558</v>
      </c>
      <c r="I26" s="55" t="s">
        <v>559</v>
      </c>
      <c r="J26" s="55" t="s">
        <v>560</v>
      </c>
      <c r="K26" s="55" t="s">
        <v>561</v>
      </c>
      <c r="L26" s="56" t="s">
        <v>562</v>
      </c>
      <c r="N26" s="8">
        <f ca="1"/>
        <v>6</v>
      </c>
      <c r="O26" s="8">
        <v>7</v>
      </c>
      <c r="P26" s="13" t="s">
        <v>523</v>
      </c>
      <c r="Q26" s="13" t="s">
        <v>513</v>
      </c>
      <c r="R26" s="18" t="s">
        <v>533</v>
      </c>
      <c r="S26" s="15" t="s">
        <v>543</v>
      </c>
      <c r="T26" s="19" t="s">
        <v>553</v>
      </c>
    </row>
    <row r="27" spans="1:21" ht="14" thickBot="1" x14ac:dyDescent="0.2">
      <c r="A27" s="4" t="s">
        <v>392</v>
      </c>
      <c r="B27" s="4" t="s">
        <v>419</v>
      </c>
      <c r="E27" s="4">
        <v>1</v>
      </c>
      <c r="F27" s="4">
        <v>20</v>
      </c>
      <c r="G27" s="29">
        <f>(F27-E27)/100</f>
        <v>0.19</v>
      </c>
      <c r="H27" s="43" t="s">
        <v>414</v>
      </c>
      <c r="I27" s="42">
        <f ca="1">Dice!C39*100</f>
        <v>1100</v>
      </c>
      <c r="J27" s="43" t="s">
        <v>414</v>
      </c>
      <c r="K27" s="42">
        <f ca="1">Dice!C36*100</f>
        <v>200</v>
      </c>
      <c r="L27" s="44" t="s">
        <v>414</v>
      </c>
      <c r="N27" s="8">
        <f ca="1"/>
        <v>9</v>
      </c>
      <c r="O27" s="8">
        <v>8</v>
      </c>
      <c r="P27" s="13" t="s">
        <v>524</v>
      </c>
      <c r="Q27" s="13" t="s">
        <v>514</v>
      </c>
      <c r="R27" s="13" t="s">
        <v>534</v>
      </c>
      <c r="S27" s="20" t="s">
        <v>544</v>
      </c>
      <c r="T27" s="15" t="s">
        <v>554</v>
      </c>
    </row>
    <row r="28" spans="1:21" ht="14" thickBot="1" x14ac:dyDescent="0.2">
      <c r="A28" s="4" t="s">
        <v>393</v>
      </c>
      <c r="B28" s="7" t="s">
        <v>414</v>
      </c>
      <c r="E28" s="4">
        <v>21</v>
      </c>
      <c r="F28" s="4">
        <v>35</v>
      </c>
      <c r="G28" s="29">
        <f t="shared" ref="G28:G30" si="2">(F28-E28)/100</f>
        <v>0.14000000000000001</v>
      </c>
      <c r="H28" s="45" t="s">
        <v>414</v>
      </c>
      <c r="I28" s="45" t="s">
        <v>414</v>
      </c>
      <c r="J28" s="46">
        <f ca="1">Dice!C36*100</f>
        <v>200</v>
      </c>
      <c r="K28" s="46">
        <f ca="1">Dice!C36*100</f>
        <v>200</v>
      </c>
      <c r="L28" s="47" t="s">
        <v>414</v>
      </c>
      <c r="N28" s="8">
        <f ca="1"/>
        <v>1</v>
      </c>
      <c r="O28" s="8">
        <v>9</v>
      </c>
      <c r="P28" s="13" t="s">
        <v>525</v>
      </c>
      <c r="Q28" s="13" t="s">
        <v>515</v>
      </c>
      <c r="R28" s="17" t="s">
        <v>535</v>
      </c>
      <c r="S28" s="19" t="s">
        <v>545</v>
      </c>
      <c r="T28" s="11" t="s">
        <v>414</v>
      </c>
    </row>
    <row r="29" spans="1:21" ht="14" thickBot="1" x14ac:dyDescent="0.2">
      <c r="A29" s="4" t="s">
        <v>394</v>
      </c>
      <c r="B29" s="4" t="s">
        <v>418</v>
      </c>
      <c r="E29" s="4">
        <v>36</v>
      </c>
      <c r="F29" s="4">
        <v>75</v>
      </c>
      <c r="G29" s="29">
        <f t="shared" si="2"/>
        <v>0.39</v>
      </c>
      <c r="H29" s="45" t="s">
        <v>414</v>
      </c>
      <c r="I29" s="45" t="s">
        <v>414</v>
      </c>
      <c r="J29" s="45" t="s">
        <v>414</v>
      </c>
      <c r="K29" s="46">
        <f ca="1">Dice!C37*100</f>
        <v>700</v>
      </c>
      <c r="L29" s="48">
        <f ca="1">Dice!C36*10</f>
        <v>20</v>
      </c>
      <c r="N29" s="8">
        <f ca="1"/>
        <v>4</v>
      </c>
      <c r="O29" s="8">
        <v>10</v>
      </c>
      <c r="P29" s="13" t="s">
        <v>526</v>
      </c>
      <c r="Q29" s="13" t="s">
        <v>516</v>
      </c>
      <c r="R29" s="16" t="s">
        <v>536</v>
      </c>
      <c r="S29" s="20" t="s">
        <v>546</v>
      </c>
      <c r="T29" s="11" t="s">
        <v>414</v>
      </c>
    </row>
    <row r="30" spans="1:21" x14ac:dyDescent="0.15">
      <c r="A30" s="4" t="s">
        <v>395</v>
      </c>
      <c r="B30" s="4" t="s">
        <v>417</v>
      </c>
      <c r="E30" s="4">
        <v>76</v>
      </c>
      <c r="F30" s="4">
        <v>100</v>
      </c>
      <c r="G30" s="29">
        <f t="shared" si="2"/>
        <v>0.24</v>
      </c>
      <c r="H30" s="45" t="s">
        <v>414</v>
      </c>
      <c r="I30" s="45" t="s">
        <v>414</v>
      </c>
      <c r="J30" s="45" t="s">
        <v>414</v>
      </c>
      <c r="K30" s="46">
        <f ca="1">Dice!C37*100</f>
        <v>700</v>
      </c>
      <c r="L30" s="48">
        <f ca="1">Dice!C37*10</f>
        <v>70</v>
      </c>
      <c r="O30" s="8"/>
    </row>
    <row r="31" spans="1:21" ht="14" thickBot="1" x14ac:dyDescent="0.2">
      <c r="A31" s="4" t="s">
        <v>396</v>
      </c>
      <c r="B31" s="4" t="s">
        <v>421</v>
      </c>
      <c r="G31" s="32"/>
      <c r="H31" s="49"/>
      <c r="I31" s="49"/>
      <c r="J31" s="50"/>
      <c r="K31" s="50"/>
      <c r="L31" s="51"/>
    </row>
    <row r="32" spans="1:21" ht="14" thickBot="1" x14ac:dyDescent="0.2">
      <c r="A32" s="4" t="s">
        <v>397</v>
      </c>
      <c r="B32" s="4" t="s">
        <v>421</v>
      </c>
      <c r="G32" s="26" t="s">
        <v>569</v>
      </c>
      <c r="H32" s="55" t="s">
        <v>558</v>
      </c>
      <c r="I32" s="55" t="s">
        <v>559</v>
      </c>
      <c r="J32" s="55" t="s">
        <v>560</v>
      </c>
      <c r="K32" s="55" t="s">
        <v>561</v>
      </c>
      <c r="L32" s="56" t="s">
        <v>562</v>
      </c>
      <c r="O32" s="8"/>
    </row>
    <row r="33" spans="1:15" x14ac:dyDescent="0.15">
      <c r="A33" s="4" t="s">
        <v>398</v>
      </c>
      <c r="B33" s="4" t="s">
        <v>413</v>
      </c>
      <c r="E33" s="4">
        <v>1</v>
      </c>
      <c r="F33" s="4">
        <v>15</v>
      </c>
      <c r="G33" s="29">
        <f>(F33-E33)/100</f>
        <v>0.14000000000000001</v>
      </c>
      <c r="H33" s="43" t="s">
        <v>414</v>
      </c>
      <c r="I33" s="43" t="s">
        <v>414</v>
      </c>
      <c r="J33" s="42">
        <f ca="1">Dice!C37*1000</f>
        <v>7000</v>
      </c>
      <c r="K33" s="42">
        <f ca="1">Dice!C43*100</f>
        <v>2700</v>
      </c>
      <c r="L33" s="44" t="s">
        <v>414</v>
      </c>
      <c r="O33" s="8"/>
    </row>
    <row r="34" spans="1:15" x14ac:dyDescent="0.15">
      <c r="A34" s="4" t="s">
        <v>399</v>
      </c>
      <c r="B34" s="7" t="s">
        <v>414</v>
      </c>
      <c r="E34" s="4">
        <v>16</v>
      </c>
      <c r="F34" s="4">
        <v>55</v>
      </c>
      <c r="G34" s="29">
        <f t="shared" ref="G34:G35" si="3">(F34-E34)/100</f>
        <v>0.39</v>
      </c>
      <c r="H34" s="45" t="s">
        <v>414</v>
      </c>
      <c r="I34" s="45" t="s">
        <v>414</v>
      </c>
      <c r="J34" s="45" t="s">
        <v>414</v>
      </c>
      <c r="K34" s="46">
        <f ca="1">Dice!C36*1000</f>
        <v>2000</v>
      </c>
      <c r="L34" s="48">
        <f ca="1">Dice!C36*10</f>
        <v>20</v>
      </c>
      <c r="O34" s="8"/>
    </row>
    <row r="35" spans="1:15" ht="14" thickBot="1" x14ac:dyDescent="0.2">
      <c r="A35" s="4" t="s">
        <v>400</v>
      </c>
      <c r="B35" s="4" t="s">
        <v>415</v>
      </c>
      <c r="E35" s="4">
        <v>56</v>
      </c>
      <c r="F35" s="4">
        <v>100</v>
      </c>
      <c r="G35" s="29">
        <f t="shared" si="3"/>
        <v>0.44</v>
      </c>
      <c r="H35" s="52" t="s">
        <v>414</v>
      </c>
      <c r="I35" s="52" t="s">
        <v>414</v>
      </c>
      <c r="J35" s="52" t="s">
        <v>414</v>
      </c>
      <c r="K35" s="53">
        <f ca="1">Dice!C36*1000</f>
        <v>2000</v>
      </c>
      <c r="L35" s="54">
        <f ca="1">Dice!C37*10</f>
        <v>70</v>
      </c>
      <c r="O35" s="8"/>
    </row>
    <row r="36" spans="1:15" ht="14" thickBot="1" x14ac:dyDescent="0.2">
      <c r="A36" s="4" t="s">
        <v>401</v>
      </c>
      <c r="B36" s="4" t="s">
        <v>422</v>
      </c>
      <c r="G36" s="31"/>
      <c r="O36" s="8"/>
    </row>
    <row r="37" spans="1:15" ht="14" thickBot="1" x14ac:dyDescent="0.2">
      <c r="A37" s="5" t="s">
        <v>402</v>
      </c>
      <c r="G37" s="68" t="s">
        <v>663</v>
      </c>
      <c r="H37" s="69"/>
      <c r="I37" s="69"/>
      <c r="J37" s="69"/>
      <c r="K37" s="69"/>
      <c r="L37" s="70"/>
    </row>
    <row r="38" spans="1:15" ht="14" thickBot="1" x14ac:dyDescent="0.2">
      <c r="A38" s="4" t="s">
        <v>403</v>
      </c>
      <c r="B38" s="4" t="s">
        <v>423</v>
      </c>
      <c r="G38" s="37" t="s">
        <v>557</v>
      </c>
      <c r="H38" s="38" t="s">
        <v>558</v>
      </c>
      <c r="I38" s="38" t="s">
        <v>559</v>
      </c>
      <c r="J38" s="38" t="s">
        <v>560</v>
      </c>
      <c r="K38" s="38" t="s">
        <v>561</v>
      </c>
      <c r="L38" s="39" t="s">
        <v>562</v>
      </c>
    </row>
    <row r="39" spans="1:15" ht="14" thickBot="1" x14ac:dyDescent="0.2">
      <c r="A39" s="4" t="s">
        <v>404</v>
      </c>
      <c r="B39" s="4" t="s">
        <v>424</v>
      </c>
      <c r="G39" s="40"/>
      <c r="H39" s="57">
        <f ca="1">Dice!C41*100</f>
        <v>1700</v>
      </c>
      <c r="I39" s="57">
        <f ca="1">Dice!C38*100</f>
        <v>900</v>
      </c>
      <c r="J39" s="58" t="s">
        <v>414</v>
      </c>
      <c r="K39" s="57">
        <f ca="1">Dice!C37*10</f>
        <v>70</v>
      </c>
      <c r="L39" s="59" t="s">
        <v>414</v>
      </c>
    </row>
    <row r="40" spans="1:15" ht="14" thickBot="1" x14ac:dyDescent="0.2">
      <c r="A40" s="4" t="s">
        <v>405</v>
      </c>
      <c r="B40" s="4" t="s">
        <v>425</v>
      </c>
      <c r="G40" s="41"/>
      <c r="H40" s="73" t="s">
        <v>664</v>
      </c>
      <c r="I40" s="73"/>
      <c r="J40" s="71" t="s">
        <v>665</v>
      </c>
      <c r="K40" s="71"/>
      <c r="L40" s="72"/>
    </row>
    <row r="41" spans="1:15" x14ac:dyDescent="0.15">
      <c r="A41" s="4" t="s">
        <v>406</v>
      </c>
      <c r="B41" s="4" t="s">
        <v>426</v>
      </c>
      <c r="E41" s="4">
        <v>1</v>
      </c>
      <c r="F41" s="34">
        <v>6</v>
      </c>
      <c r="G41" s="29">
        <f>(F41-E41)/100</f>
        <v>0.05</v>
      </c>
      <c r="H41" s="74" t="s">
        <v>414</v>
      </c>
      <c r="I41" s="74"/>
      <c r="J41" s="74" t="s">
        <v>414</v>
      </c>
      <c r="K41" s="74"/>
      <c r="L41" s="75"/>
      <c r="M41" s="4" t="s">
        <v>667</v>
      </c>
    </row>
    <row r="42" spans="1:15" x14ac:dyDescent="0.15">
      <c r="A42" s="4" t="s">
        <v>407</v>
      </c>
      <c r="B42" s="4" t="s">
        <v>427</v>
      </c>
      <c r="E42" s="4">
        <v>7</v>
      </c>
      <c r="F42" s="4">
        <v>16</v>
      </c>
      <c r="G42" s="35">
        <f t="shared" ref="G42:G56" si="4">(F42-E42)/100</f>
        <v>0.09</v>
      </c>
      <c r="H42" s="67"/>
      <c r="I42" s="67"/>
      <c r="J42" s="74" t="s">
        <v>414</v>
      </c>
      <c r="K42" s="74"/>
      <c r="L42" s="75"/>
      <c r="M42" s="4">
        <f ca="1">Dice!C37</f>
        <v>7</v>
      </c>
    </row>
    <row r="43" spans="1:15" x14ac:dyDescent="0.15">
      <c r="E43" s="4">
        <v>17</v>
      </c>
      <c r="F43" s="4">
        <v>26</v>
      </c>
      <c r="G43" s="35">
        <f t="shared" si="4"/>
        <v>0.09</v>
      </c>
      <c r="H43" s="67"/>
      <c r="I43" s="67"/>
      <c r="J43" s="74" t="s">
        <v>414</v>
      </c>
      <c r="K43" s="74"/>
      <c r="L43" s="75"/>
    </row>
    <row r="44" spans="1:15" x14ac:dyDescent="0.15">
      <c r="E44" s="4">
        <v>27</v>
      </c>
      <c r="F44" s="4">
        <v>36</v>
      </c>
      <c r="G44" s="35">
        <f t="shared" si="4"/>
        <v>0.09</v>
      </c>
      <c r="H44" s="67"/>
      <c r="I44" s="67"/>
      <c r="J44" s="74" t="s">
        <v>414</v>
      </c>
      <c r="K44" s="74"/>
      <c r="L44" s="75"/>
    </row>
    <row r="45" spans="1:15" x14ac:dyDescent="0.15">
      <c r="E45" s="4">
        <v>37</v>
      </c>
      <c r="F45" s="4">
        <v>44</v>
      </c>
      <c r="G45" s="35">
        <f t="shared" si="4"/>
        <v>7.0000000000000007E-2</v>
      </c>
      <c r="H45" s="67"/>
      <c r="I45" s="67"/>
      <c r="J45" s="67"/>
      <c r="K45" s="67"/>
      <c r="L45" s="77"/>
    </row>
    <row r="46" spans="1:15" x14ac:dyDescent="0.15">
      <c r="E46" s="4">
        <v>45</v>
      </c>
      <c r="F46" s="4">
        <v>52</v>
      </c>
      <c r="G46" s="35">
        <f t="shared" si="4"/>
        <v>7.0000000000000007E-2</v>
      </c>
      <c r="H46" s="67"/>
      <c r="I46" s="67"/>
      <c r="J46" s="67"/>
      <c r="K46" s="67"/>
      <c r="L46" s="77"/>
    </row>
    <row r="47" spans="1:15" x14ac:dyDescent="0.15">
      <c r="E47" s="4">
        <v>53</v>
      </c>
      <c r="F47" s="4">
        <v>60</v>
      </c>
      <c r="G47" s="35">
        <f t="shared" si="4"/>
        <v>7.0000000000000007E-2</v>
      </c>
      <c r="H47" s="67"/>
      <c r="I47" s="67"/>
      <c r="J47" s="67"/>
      <c r="K47" s="67"/>
      <c r="L47" s="77"/>
    </row>
    <row r="48" spans="1:15" x14ac:dyDescent="0.15">
      <c r="E48" s="4">
        <v>61</v>
      </c>
      <c r="F48" s="4">
        <v>65</v>
      </c>
      <c r="G48" s="35">
        <f t="shared" si="4"/>
        <v>0.04</v>
      </c>
      <c r="H48" s="67"/>
      <c r="I48" s="67"/>
      <c r="J48" s="67"/>
      <c r="K48" s="67"/>
      <c r="L48" s="77"/>
    </row>
    <row r="49" spans="5:12" x14ac:dyDescent="0.15">
      <c r="E49" s="4">
        <v>66</v>
      </c>
      <c r="F49" s="4">
        <v>70</v>
      </c>
      <c r="G49" s="35">
        <f t="shared" si="4"/>
        <v>0.04</v>
      </c>
      <c r="H49" s="67"/>
      <c r="I49" s="67"/>
      <c r="J49" s="67"/>
      <c r="K49" s="67"/>
      <c r="L49" s="77"/>
    </row>
    <row r="50" spans="5:12" x14ac:dyDescent="0.15">
      <c r="E50" s="4">
        <v>71</v>
      </c>
      <c r="F50" s="4">
        <v>75</v>
      </c>
      <c r="G50" s="35">
        <f t="shared" si="4"/>
        <v>0.04</v>
      </c>
      <c r="H50" s="67"/>
      <c r="I50" s="67"/>
      <c r="J50" s="67"/>
      <c r="K50" s="67"/>
      <c r="L50" s="77"/>
    </row>
    <row r="51" spans="5:12" x14ac:dyDescent="0.15">
      <c r="E51" s="4">
        <v>76</v>
      </c>
      <c r="F51" s="4">
        <v>78</v>
      </c>
      <c r="G51" s="35">
        <f t="shared" si="4"/>
        <v>0.02</v>
      </c>
      <c r="H51" s="67"/>
      <c r="I51" s="67"/>
      <c r="J51" s="67"/>
      <c r="K51" s="67"/>
      <c r="L51" s="77"/>
    </row>
    <row r="52" spans="5:12" x14ac:dyDescent="0.15">
      <c r="E52" s="4">
        <v>79</v>
      </c>
      <c r="F52" s="4">
        <v>80</v>
      </c>
      <c r="G52" s="35">
        <f t="shared" si="4"/>
        <v>0.01</v>
      </c>
      <c r="H52" s="67"/>
      <c r="I52" s="67"/>
      <c r="J52" s="67"/>
      <c r="K52" s="67"/>
      <c r="L52" s="77"/>
    </row>
    <row r="53" spans="5:12" x14ac:dyDescent="0.15">
      <c r="E53" s="4">
        <v>81</v>
      </c>
      <c r="F53" s="4">
        <v>85</v>
      </c>
      <c r="G53" s="35">
        <f t="shared" si="4"/>
        <v>0.04</v>
      </c>
      <c r="H53" s="67"/>
      <c r="I53" s="67"/>
      <c r="J53" s="67"/>
      <c r="K53" s="67"/>
      <c r="L53" s="77"/>
    </row>
    <row r="54" spans="5:12" x14ac:dyDescent="0.15">
      <c r="E54" s="4">
        <v>86</v>
      </c>
      <c r="F54" s="4">
        <v>92</v>
      </c>
      <c r="G54" s="35">
        <f t="shared" si="4"/>
        <v>0.06</v>
      </c>
      <c r="H54" s="67"/>
      <c r="I54" s="67"/>
      <c r="J54" s="67"/>
      <c r="K54" s="67"/>
      <c r="L54" s="77"/>
    </row>
    <row r="55" spans="5:12" x14ac:dyDescent="0.15">
      <c r="E55" s="4">
        <v>93</v>
      </c>
      <c r="F55" s="4">
        <v>97</v>
      </c>
      <c r="G55" s="35">
        <f t="shared" si="4"/>
        <v>0.04</v>
      </c>
      <c r="H55" s="67"/>
      <c r="I55" s="67"/>
      <c r="J55" s="67"/>
      <c r="K55" s="67"/>
      <c r="L55" s="77"/>
    </row>
    <row r="56" spans="5:12" x14ac:dyDescent="0.15">
      <c r="E56" s="4">
        <v>98</v>
      </c>
      <c r="F56" s="4">
        <v>99</v>
      </c>
      <c r="G56" s="35">
        <f t="shared" si="4"/>
        <v>0.01</v>
      </c>
      <c r="H56" s="67"/>
      <c r="I56" s="67"/>
      <c r="J56" s="67"/>
      <c r="K56" s="67"/>
      <c r="L56" s="77"/>
    </row>
    <row r="57" spans="5:12" ht="14" thickBot="1" x14ac:dyDescent="0.2">
      <c r="E57" s="34">
        <v>99.01</v>
      </c>
      <c r="F57" s="4">
        <v>100</v>
      </c>
      <c r="G57" s="36">
        <f>(F57-E57)/100</f>
        <v>9.8999999999999488E-3</v>
      </c>
      <c r="H57" s="76"/>
      <c r="I57" s="76"/>
      <c r="J57" s="76"/>
      <c r="K57" s="76"/>
      <c r="L57" s="78"/>
    </row>
  </sheetData>
  <mergeCells count="43">
    <mergeCell ref="N18:T18"/>
    <mergeCell ref="N2:U2"/>
    <mergeCell ref="J54:L54"/>
    <mergeCell ref="J55:L55"/>
    <mergeCell ref="J56:L56"/>
    <mergeCell ref="J57:L57"/>
    <mergeCell ref="J43:L43"/>
    <mergeCell ref="J44:L44"/>
    <mergeCell ref="J48:L48"/>
    <mergeCell ref="J49:L49"/>
    <mergeCell ref="J50:L50"/>
    <mergeCell ref="J51:L51"/>
    <mergeCell ref="J52:L52"/>
    <mergeCell ref="J53:L53"/>
    <mergeCell ref="H55:I55"/>
    <mergeCell ref="H56:I56"/>
    <mergeCell ref="H57:I57"/>
    <mergeCell ref="J42:L42"/>
    <mergeCell ref="J45:L45"/>
    <mergeCell ref="J46:L46"/>
    <mergeCell ref="J47:L47"/>
    <mergeCell ref="H49:I49"/>
    <mergeCell ref="H50:I50"/>
    <mergeCell ref="H51:I51"/>
    <mergeCell ref="H52:I52"/>
    <mergeCell ref="H53:I53"/>
    <mergeCell ref="H54:I54"/>
    <mergeCell ref="H43:I43"/>
    <mergeCell ref="H44:I44"/>
    <mergeCell ref="H45:I45"/>
    <mergeCell ref="H47:I47"/>
    <mergeCell ref="H48:I48"/>
    <mergeCell ref="G37:L37"/>
    <mergeCell ref="J40:L40"/>
    <mergeCell ref="H40:I40"/>
    <mergeCell ref="J41:L41"/>
    <mergeCell ref="H41:I41"/>
    <mergeCell ref="H42:I42"/>
    <mergeCell ref="A1:C1"/>
    <mergeCell ref="G2:L2"/>
    <mergeCell ref="G3:L3"/>
    <mergeCell ref="G11:L11"/>
    <mergeCell ref="H46:I4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B7F-6DA4-4658-82C4-3CC16E7F7B23}">
  <sheetPr codeName="Sheet4"/>
  <dimension ref="B1:O100"/>
  <sheetViews>
    <sheetView topLeftCell="A47" zoomScale="160" zoomScaleNormal="160" workbookViewId="0">
      <selection activeCell="F104" sqref="F104"/>
    </sheetView>
  </sheetViews>
  <sheetFormatPr baseColWidth="10" defaultColWidth="8.83203125" defaultRowHeight="13" x14ac:dyDescent="0.15"/>
  <cols>
    <col min="2" max="2" width="7" style="3" bestFit="1" customWidth="1"/>
    <col min="3" max="11" width="7.83203125" bestFit="1" customWidth="1"/>
    <col min="12" max="12" width="8.83203125" bestFit="1" customWidth="1"/>
  </cols>
  <sheetData>
    <row r="1" spans="2:15" x14ac:dyDescent="0.15">
      <c r="B1" s="79" t="s">
        <v>586</v>
      </c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2:15" ht="14" thickBot="1" x14ac:dyDescent="0.2">
      <c r="C2" s="22" t="s">
        <v>575</v>
      </c>
      <c r="D2" s="22" t="s">
        <v>576</v>
      </c>
      <c r="E2" s="22" t="s">
        <v>577</v>
      </c>
      <c r="F2" s="22" t="s">
        <v>578</v>
      </c>
      <c r="G2" s="22" t="s">
        <v>579</v>
      </c>
      <c r="H2" s="22" t="s">
        <v>580</v>
      </c>
      <c r="I2" s="22" t="s">
        <v>581</v>
      </c>
      <c r="J2" s="22" t="s">
        <v>582</v>
      </c>
      <c r="K2" s="22" t="s">
        <v>583</v>
      </c>
      <c r="L2" s="22" t="s">
        <v>584</v>
      </c>
    </row>
    <row r="3" spans="2:15" x14ac:dyDescent="0.15">
      <c r="B3" s="3" t="s">
        <v>619</v>
      </c>
      <c r="C3" cm="1">
        <f t="array" aca="1" ref="C3:L3" ca="1">_xlfn.RANDARRAY(1,10,1,3, TRUE)</f>
        <v>1</v>
      </c>
      <c r="D3" s="23">
        <f ca="1"/>
        <v>3</v>
      </c>
      <c r="E3" s="23">
        <f ca="1"/>
        <v>3</v>
      </c>
      <c r="F3" s="23">
        <f ca="1"/>
        <v>3</v>
      </c>
      <c r="G3" s="23">
        <f ca="1"/>
        <v>1</v>
      </c>
      <c r="H3" s="23">
        <f ca="1"/>
        <v>1</v>
      </c>
      <c r="I3" s="23">
        <f ca="1"/>
        <v>2</v>
      </c>
      <c r="J3" s="23">
        <f ca="1"/>
        <v>3</v>
      </c>
      <c r="K3" s="23">
        <f ca="1"/>
        <v>3</v>
      </c>
      <c r="L3" s="23">
        <f ca="1"/>
        <v>1</v>
      </c>
    </row>
    <row r="4" spans="2:15" x14ac:dyDescent="0.15">
      <c r="B4" s="3" t="s">
        <v>570</v>
      </c>
      <c r="C4" cm="1">
        <f t="array" aca="1" ref="C4:L4" ca="1">_xlfn.RANDARRAY(1,10,1,4, TRUE)</f>
        <v>3</v>
      </c>
      <c r="D4">
        <f ca="1"/>
        <v>2</v>
      </c>
      <c r="E4">
        <f ca="1"/>
        <v>3</v>
      </c>
      <c r="F4">
        <f ca="1"/>
        <v>1</v>
      </c>
      <c r="G4">
        <f ca="1"/>
        <v>2</v>
      </c>
      <c r="H4">
        <f ca="1"/>
        <v>2</v>
      </c>
      <c r="I4">
        <f ca="1"/>
        <v>3</v>
      </c>
      <c r="J4">
        <f ca="1"/>
        <v>1</v>
      </c>
      <c r="K4">
        <f ca="1"/>
        <v>1</v>
      </c>
      <c r="L4">
        <f ca="1"/>
        <v>1</v>
      </c>
    </row>
    <row r="5" spans="2:15" x14ac:dyDescent="0.15">
      <c r="B5" s="3" t="s">
        <v>571</v>
      </c>
      <c r="C5" cm="1">
        <f t="array" aca="1" ref="C5:L5" ca="1">_xlfn.RANDARRAY(1,10,1,6, TRUE)</f>
        <v>2</v>
      </c>
      <c r="D5">
        <f ca="1"/>
        <v>5</v>
      </c>
      <c r="E5">
        <f ca="1"/>
        <v>2</v>
      </c>
      <c r="F5">
        <f ca="1"/>
        <v>2</v>
      </c>
      <c r="G5">
        <f ca="1"/>
        <v>2</v>
      </c>
      <c r="H5">
        <f ca="1"/>
        <v>4</v>
      </c>
      <c r="I5">
        <f ca="1"/>
        <v>6</v>
      </c>
      <c r="J5">
        <f ca="1"/>
        <v>4</v>
      </c>
      <c r="K5">
        <f ca="1"/>
        <v>3</v>
      </c>
      <c r="L5">
        <f ca="1"/>
        <v>3</v>
      </c>
    </row>
    <row r="6" spans="2:15" x14ac:dyDescent="0.15">
      <c r="B6" s="3" t="s">
        <v>572</v>
      </c>
      <c r="C6" cm="1">
        <f t="array" aca="1" ref="C6:L6" ca="1">_xlfn.RANDARRAY(1,10,1,8, TRUE)</f>
        <v>5</v>
      </c>
      <c r="D6">
        <f ca="1"/>
        <v>3</v>
      </c>
      <c r="E6">
        <f ca="1"/>
        <v>6</v>
      </c>
      <c r="F6">
        <f ca="1"/>
        <v>7</v>
      </c>
      <c r="G6">
        <f ca="1"/>
        <v>2</v>
      </c>
      <c r="H6">
        <f ca="1"/>
        <v>7</v>
      </c>
      <c r="I6">
        <f ca="1"/>
        <v>8</v>
      </c>
      <c r="J6">
        <f ca="1"/>
        <v>7</v>
      </c>
      <c r="K6">
        <f ca="1"/>
        <v>3</v>
      </c>
      <c r="L6">
        <f ca="1"/>
        <v>6</v>
      </c>
    </row>
    <row r="7" spans="2:15" x14ac:dyDescent="0.15">
      <c r="B7" s="3" t="s">
        <v>501</v>
      </c>
      <c r="C7" cm="1">
        <f t="array" aca="1" ref="C7:L7" ca="1">_xlfn.RANDARRAY(1,10,1,10, TRUE)</f>
        <v>2</v>
      </c>
      <c r="D7">
        <f ca="1"/>
        <v>9</v>
      </c>
      <c r="E7">
        <f ca="1"/>
        <v>1</v>
      </c>
      <c r="F7">
        <f ca="1"/>
        <v>8</v>
      </c>
      <c r="G7">
        <f ca="1"/>
        <v>6</v>
      </c>
      <c r="H7">
        <f ca="1"/>
        <v>1</v>
      </c>
      <c r="I7">
        <f ca="1"/>
        <v>1</v>
      </c>
      <c r="J7">
        <f ca="1"/>
        <v>4</v>
      </c>
      <c r="K7">
        <f ca="1"/>
        <v>9</v>
      </c>
      <c r="L7">
        <f ca="1"/>
        <v>1</v>
      </c>
    </row>
    <row r="8" spans="2:15" x14ac:dyDescent="0.15">
      <c r="B8" s="3" t="s">
        <v>442</v>
      </c>
      <c r="C8" cm="1">
        <f t="array" aca="1" ref="C8:L8" ca="1">_xlfn.RANDARRAY(1,10,1,12, TRUE)</f>
        <v>7</v>
      </c>
      <c r="D8">
        <f ca="1"/>
        <v>5</v>
      </c>
      <c r="E8">
        <f ca="1"/>
        <v>6</v>
      </c>
      <c r="F8">
        <f ca="1"/>
        <v>6</v>
      </c>
      <c r="G8">
        <f ca="1"/>
        <v>12</v>
      </c>
      <c r="H8">
        <f ca="1"/>
        <v>9</v>
      </c>
      <c r="I8">
        <f ca="1"/>
        <v>8</v>
      </c>
      <c r="J8">
        <f ca="1"/>
        <v>4</v>
      </c>
      <c r="K8">
        <f ca="1"/>
        <v>10</v>
      </c>
      <c r="L8">
        <f ca="1"/>
        <v>8</v>
      </c>
    </row>
    <row r="9" spans="2:15" x14ac:dyDescent="0.15">
      <c r="B9" s="3" t="s">
        <v>573</v>
      </c>
      <c r="C9" cm="1">
        <f t="array" aca="1" ref="C9:L9" ca="1">_xlfn.RANDARRAY(1,10,1,20, TRUE)</f>
        <v>9</v>
      </c>
      <c r="D9">
        <f ca="1"/>
        <v>3</v>
      </c>
      <c r="E9">
        <f ca="1"/>
        <v>6</v>
      </c>
      <c r="F9">
        <f ca="1"/>
        <v>4</v>
      </c>
      <c r="G9">
        <f ca="1"/>
        <v>20</v>
      </c>
      <c r="H9">
        <f ca="1"/>
        <v>5</v>
      </c>
      <c r="I9">
        <f ca="1"/>
        <v>14</v>
      </c>
      <c r="J9">
        <f ca="1"/>
        <v>16</v>
      </c>
      <c r="K9">
        <f ca="1"/>
        <v>14</v>
      </c>
      <c r="L9">
        <f ca="1"/>
        <v>1</v>
      </c>
    </row>
    <row r="10" spans="2:15" x14ac:dyDescent="0.15">
      <c r="B10" s="3" t="s">
        <v>585</v>
      </c>
      <c r="C10" cm="1">
        <f t="array" aca="1" ref="C10:L10" ca="1">_xlfn.RANDARRAY(1,10,1,100, TRUE)</f>
        <v>91</v>
      </c>
      <c r="D10">
        <f ca="1"/>
        <v>67</v>
      </c>
      <c r="E10">
        <f ca="1"/>
        <v>25</v>
      </c>
      <c r="F10">
        <f ca="1"/>
        <v>91</v>
      </c>
      <c r="G10">
        <f ca="1"/>
        <v>21</v>
      </c>
      <c r="H10">
        <f ca="1"/>
        <v>15</v>
      </c>
      <c r="I10">
        <f ca="1"/>
        <v>70</v>
      </c>
      <c r="J10">
        <f ca="1"/>
        <v>8</v>
      </c>
      <c r="K10">
        <f ca="1"/>
        <v>44</v>
      </c>
      <c r="L10">
        <f ca="1"/>
        <v>30</v>
      </c>
    </row>
    <row r="13" spans="2:15" ht="14" thickBot="1" x14ac:dyDescent="0.2"/>
    <row r="14" spans="2:15" ht="14" thickBot="1" x14ac:dyDescent="0.2">
      <c r="B14" s="3" t="s">
        <v>620</v>
      </c>
      <c r="C14">
        <f ca="1">SUM($C$3)</f>
        <v>1</v>
      </c>
      <c r="E14" s="80" t="s">
        <v>666</v>
      </c>
      <c r="F14" s="81"/>
      <c r="G14" s="81"/>
      <c r="H14" s="81"/>
      <c r="I14" s="81"/>
      <c r="J14" s="81"/>
      <c r="K14" s="81"/>
      <c r="L14" s="81"/>
      <c r="M14" s="81"/>
      <c r="N14" s="81"/>
      <c r="O14" s="82"/>
    </row>
    <row r="15" spans="2:15" ht="14" thickBot="1" x14ac:dyDescent="0.2">
      <c r="B15" s="3" t="s">
        <v>621</v>
      </c>
      <c r="C15">
        <f ca="1">SUM($C$3:$D$3)</f>
        <v>4</v>
      </c>
      <c r="E15" s="3"/>
      <c r="F15" s="22" t="s">
        <v>575</v>
      </c>
      <c r="G15" s="22" t="s">
        <v>576</v>
      </c>
      <c r="H15" s="22" t="s">
        <v>577</v>
      </c>
      <c r="I15" s="22" t="s">
        <v>578</v>
      </c>
      <c r="J15" s="22" t="s">
        <v>579</v>
      </c>
      <c r="K15" s="22" t="s">
        <v>580</v>
      </c>
      <c r="L15" s="22" t="s">
        <v>581</v>
      </c>
      <c r="M15" s="22" t="s">
        <v>582</v>
      </c>
      <c r="N15" s="22" t="s">
        <v>583</v>
      </c>
      <c r="O15" s="22" t="s">
        <v>584</v>
      </c>
    </row>
    <row r="16" spans="2:15" x14ac:dyDescent="0.15">
      <c r="B16" s="3" t="s">
        <v>622</v>
      </c>
      <c r="C16">
        <f ca="1">SUM($C$3:$E$3)</f>
        <v>7</v>
      </c>
      <c r="E16" s="3" t="s">
        <v>570</v>
      </c>
    </row>
    <row r="17" spans="2:5" x14ac:dyDescent="0.15">
      <c r="B17" s="3" t="s">
        <v>656</v>
      </c>
      <c r="C17">
        <f ca="1">SUM($C$3:$F$3)</f>
        <v>10</v>
      </c>
      <c r="E17" s="3" t="s">
        <v>571</v>
      </c>
    </row>
    <row r="18" spans="2:5" x14ac:dyDescent="0.15">
      <c r="B18" s="3" t="s">
        <v>623</v>
      </c>
      <c r="C18">
        <f ca="1">SUM($C$3:$G$3)</f>
        <v>11</v>
      </c>
      <c r="E18" s="3" t="s">
        <v>572</v>
      </c>
    </row>
    <row r="19" spans="2:5" x14ac:dyDescent="0.15">
      <c r="B19" s="3" t="s">
        <v>624</v>
      </c>
      <c r="C19">
        <f ca="1">SUM($C$3:$H$3)</f>
        <v>12</v>
      </c>
      <c r="E19" s="3" t="s">
        <v>501</v>
      </c>
    </row>
    <row r="20" spans="2:5" x14ac:dyDescent="0.15">
      <c r="B20" s="3" t="s">
        <v>625</v>
      </c>
      <c r="C20">
        <f ca="1">SUM($C$3:$I$3)</f>
        <v>14</v>
      </c>
      <c r="E20" s="3" t="s">
        <v>442</v>
      </c>
    </row>
    <row r="21" spans="2:5" x14ac:dyDescent="0.15">
      <c r="B21" s="3" t="s">
        <v>626</v>
      </c>
      <c r="C21">
        <f ca="1">SUM($C$3:$J$3)</f>
        <v>17</v>
      </c>
    </row>
    <row r="22" spans="2:5" x14ac:dyDescent="0.15">
      <c r="B22" s="3" t="s">
        <v>627</v>
      </c>
      <c r="C22">
        <f ca="1">SUM($C$3:$K$3)</f>
        <v>20</v>
      </c>
      <c r="E22" s="3"/>
    </row>
    <row r="23" spans="2:5" x14ac:dyDescent="0.15">
      <c r="B23" s="3" t="s">
        <v>628</v>
      </c>
      <c r="C23">
        <f ca="1">SUM(_xlfn.ANCHORARRAY($C$3))</f>
        <v>21</v>
      </c>
      <c r="E23" s="3"/>
    </row>
    <row r="25" spans="2:5" x14ac:dyDescent="0.15">
      <c r="B25" s="3" t="s">
        <v>574</v>
      </c>
      <c r="C25">
        <f ca="1">SUM($C$4)</f>
        <v>3</v>
      </c>
    </row>
    <row r="26" spans="2:5" x14ac:dyDescent="0.15">
      <c r="B26" s="3" t="s">
        <v>587</v>
      </c>
      <c r="C26">
        <f ca="1">SUM($C$4:$D$4)</f>
        <v>5</v>
      </c>
    </row>
    <row r="27" spans="2:5" x14ac:dyDescent="0.15">
      <c r="B27" s="3" t="s">
        <v>589</v>
      </c>
      <c r="C27">
        <f ca="1">SUM($C$4:$E$4)</f>
        <v>8</v>
      </c>
    </row>
    <row r="28" spans="2:5" x14ac:dyDescent="0.15">
      <c r="B28" s="3" t="s">
        <v>657</v>
      </c>
      <c r="C28">
        <f ca="1">SUM($C$4:$F$4)</f>
        <v>9</v>
      </c>
    </row>
    <row r="29" spans="2:5" x14ac:dyDescent="0.15">
      <c r="B29" s="3" t="s">
        <v>590</v>
      </c>
      <c r="C29">
        <f ca="1">SUM($C$4:$G$4)</f>
        <v>11</v>
      </c>
    </row>
    <row r="30" spans="2:5" x14ac:dyDescent="0.15">
      <c r="B30" s="3" t="s">
        <v>591</v>
      </c>
      <c r="C30">
        <f ca="1">SUM($C$4:$H$4)</f>
        <v>13</v>
      </c>
    </row>
    <row r="31" spans="2:5" x14ac:dyDescent="0.15">
      <c r="B31" s="3" t="s">
        <v>592</v>
      </c>
      <c r="C31">
        <f ca="1">SUM($C$4:$I$4)</f>
        <v>16</v>
      </c>
    </row>
    <row r="32" spans="2:5" x14ac:dyDescent="0.15">
      <c r="B32" s="3" t="s">
        <v>593</v>
      </c>
      <c r="C32">
        <f ca="1">SUM($C$4:$J$4)</f>
        <v>17</v>
      </c>
    </row>
    <row r="33" spans="2:3" x14ac:dyDescent="0.15">
      <c r="B33" s="3" t="s">
        <v>594</v>
      </c>
      <c r="C33">
        <f ca="1">SUM($C$4:$K$4)</f>
        <v>18</v>
      </c>
    </row>
    <row r="34" spans="2:3" x14ac:dyDescent="0.15">
      <c r="B34" s="3" t="s">
        <v>595</v>
      </c>
      <c r="C34">
        <f ca="1">SUM(_xlfn.ANCHORARRAY(C4))</f>
        <v>19</v>
      </c>
    </row>
    <row r="36" spans="2:3" x14ac:dyDescent="0.15">
      <c r="B36" s="3" t="s">
        <v>566</v>
      </c>
      <c r="C36">
        <f ca="1">SUM($C$5)</f>
        <v>2</v>
      </c>
    </row>
    <row r="37" spans="2:3" x14ac:dyDescent="0.15">
      <c r="B37" s="3" t="s">
        <v>588</v>
      </c>
      <c r="C37">
        <f ca="1">SUM($C$5:$D$5)</f>
        <v>7</v>
      </c>
    </row>
    <row r="38" spans="2:3" x14ac:dyDescent="0.15">
      <c r="B38" s="3" t="s">
        <v>565</v>
      </c>
      <c r="C38">
        <f ca="1">SUM($C$5:$E$5)</f>
        <v>9</v>
      </c>
    </row>
    <row r="39" spans="2:3" x14ac:dyDescent="0.15">
      <c r="B39" s="3" t="s">
        <v>564</v>
      </c>
      <c r="C39">
        <f ca="1">SUM($C$5:$F$5)</f>
        <v>11</v>
      </c>
    </row>
    <row r="40" spans="2:3" x14ac:dyDescent="0.15">
      <c r="B40" s="3" t="s">
        <v>563</v>
      </c>
      <c r="C40">
        <f ca="1">SUM($C$5:$G$5)</f>
        <v>13</v>
      </c>
    </row>
    <row r="41" spans="2:3" x14ac:dyDescent="0.15">
      <c r="B41" s="3" t="s">
        <v>596</v>
      </c>
      <c r="C41">
        <f ca="1">SUM($C$5:$H$5)</f>
        <v>17</v>
      </c>
    </row>
    <row r="42" spans="2:3" x14ac:dyDescent="0.15">
      <c r="B42" s="3" t="s">
        <v>597</v>
      </c>
      <c r="C42">
        <f ca="1">SUM($C$5:$I$5)</f>
        <v>23</v>
      </c>
    </row>
    <row r="43" spans="2:3" x14ac:dyDescent="0.15">
      <c r="B43" s="3" t="s">
        <v>598</v>
      </c>
      <c r="C43">
        <f ca="1">SUM($C$5:$J$5)</f>
        <v>27</v>
      </c>
    </row>
    <row r="44" spans="2:3" x14ac:dyDescent="0.15">
      <c r="B44" s="3" t="s">
        <v>599</v>
      </c>
      <c r="C44">
        <f ca="1">SUM($C$5:$K$5)</f>
        <v>30</v>
      </c>
    </row>
    <row r="45" spans="2:3" x14ac:dyDescent="0.15">
      <c r="B45" s="3" t="s">
        <v>600</v>
      </c>
      <c r="C45">
        <f ca="1">SUM(_xlfn.ANCHORARRAY(C5))</f>
        <v>33</v>
      </c>
    </row>
    <row r="47" spans="2:3" x14ac:dyDescent="0.15">
      <c r="B47" s="3" t="s">
        <v>601</v>
      </c>
      <c r="C47">
        <f ca="1">SUM(C6)</f>
        <v>5</v>
      </c>
    </row>
    <row r="48" spans="2:3" x14ac:dyDescent="0.15">
      <c r="B48" s="3" t="s">
        <v>602</v>
      </c>
      <c r="C48">
        <f ca="1">SUM(C6:D6)</f>
        <v>8</v>
      </c>
    </row>
    <row r="49" spans="2:3" x14ac:dyDescent="0.15">
      <c r="B49" s="3" t="s">
        <v>603</v>
      </c>
      <c r="C49">
        <f ca="1">SUM(C6:E6)</f>
        <v>14</v>
      </c>
    </row>
    <row r="50" spans="2:3" x14ac:dyDescent="0.15">
      <c r="B50" s="3" t="s">
        <v>658</v>
      </c>
      <c r="C50">
        <f ca="1">SUM(C6:F6)</f>
        <v>21</v>
      </c>
    </row>
    <row r="51" spans="2:3" x14ac:dyDescent="0.15">
      <c r="B51" s="3" t="s">
        <v>604</v>
      </c>
      <c r="C51">
        <f ca="1">SUM(C6:G6)</f>
        <v>23</v>
      </c>
    </row>
    <row r="52" spans="2:3" x14ac:dyDescent="0.15">
      <c r="B52" s="3" t="s">
        <v>605</v>
      </c>
      <c r="C52">
        <f ca="1">SUM(C6:H6)</f>
        <v>30</v>
      </c>
    </row>
    <row r="53" spans="2:3" x14ac:dyDescent="0.15">
      <c r="B53" s="3" t="s">
        <v>606</v>
      </c>
      <c r="C53">
        <f ca="1">SUM(C6:I6)</f>
        <v>38</v>
      </c>
    </row>
    <row r="54" spans="2:3" x14ac:dyDescent="0.15">
      <c r="B54" s="3" t="s">
        <v>607</v>
      </c>
      <c r="C54">
        <f ca="1">SUM(C6:J6)</f>
        <v>45</v>
      </c>
    </row>
    <row r="55" spans="2:3" x14ac:dyDescent="0.15">
      <c r="B55" s="3" t="s">
        <v>608</v>
      </c>
      <c r="C55">
        <f ca="1">SUM(C6:K6)</f>
        <v>48</v>
      </c>
    </row>
    <row r="56" spans="2:3" x14ac:dyDescent="0.15">
      <c r="B56" s="3" t="s">
        <v>609</v>
      </c>
      <c r="C56">
        <f ca="1">SUM(_xlfn.ANCHORARRAY(C6))</f>
        <v>54</v>
      </c>
    </row>
    <row r="58" spans="2:3" x14ac:dyDescent="0.15">
      <c r="B58" s="3" t="s">
        <v>610</v>
      </c>
      <c r="C58">
        <f ca="1">SUM(C7)</f>
        <v>2</v>
      </c>
    </row>
    <row r="59" spans="2:3" x14ac:dyDescent="0.15">
      <c r="B59" s="3" t="s">
        <v>611</v>
      </c>
      <c r="C59">
        <f ca="1">SUM(C7:D7)</f>
        <v>11</v>
      </c>
    </row>
    <row r="60" spans="2:3" x14ac:dyDescent="0.15">
      <c r="B60" s="3" t="s">
        <v>612</v>
      </c>
      <c r="C60">
        <f ca="1">SUM(C7:E7)</f>
        <v>12</v>
      </c>
    </row>
    <row r="61" spans="2:3" x14ac:dyDescent="0.15">
      <c r="B61" s="3" t="s">
        <v>659</v>
      </c>
      <c r="C61">
        <f ca="1">SUM(C7:F7)</f>
        <v>20</v>
      </c>
    </row>
    <row r="62" spans="2:3" x14ac:dyDescent="0.15">
      <c r="B62" s="3" t="s">
        <v>613</v>
      </c>
      <c r="C62">
        <f ca="1">SUM(C7:G7)</f>
        <v>26</v>
      </c>
    </row>
    <row r="63" spans="2:3" x14ac:dyDescent="0.15">
      <c r="B63" s="3" t="s">
        <v>614</v>
      </c>
      <c r="C63">
        <f ca="1">SUM(C7:H7)</f>
        <v>27</v>
      </c>
    </row>
    <row r="64" spans="2:3" x14ac:dyDescent="0.15">
      <c r="B64" s="3" t="s">
        <v>615</v>
      </c>
      <c r="C64">
        <f ca="1">SUM(C7:I7)</f>
        <v>28</v>
      </c>
    </row>
    <row r="65" spans="2:3" x14ac:dyDescent="0.15">
      <c r="B65" s="3" t="s">
        <v>616</v>
      </c>
      <c r="C65">
        <f ca="1">SUM(C7:J7)</f>
        <v>32</v>
      </c>
    </row>
    <row r="66" spans="2:3" x14ac:dyDescent="0.15">
      <c r="B66" s="3" t="s">
        <v>617</v>
      </c>
      <c r="C66" s="4">
        <f ca="1">SUM(C7:K7)</f>
        <v>41</v>
      </c>
    </row>
    <row r="67" spans="2:3" x14ac:dyDescent="0.15">
      <c r="B67" s="3" t="s">
        <v>618</v>
      </c>
      <c r="C67">
        <f ca="1">SUM(_xlfn.ANCHORARRAY(C7))</f>
        <v>42</v>
      </c>
    </row>
    <row r="69" spans="2:3" x14ac:dyDescent="0.15">
      <c r="B69" s="3" t="s">
        <v>629</v>
      </c>
      <c r="C69">
        <f ca="1">SUM(C8)</f>
        <v>7</v>
      </c>
    </row>
    <row r="70" spans="2:3" x14ac:dyDescent="0.15">
      <c r="B70" s="3" t="s">
        <v>630</v>
      </c>
      <c r="C70">
        <f ca="1">SUM(C8:D8)</f>
        <v>12</v>
      </c>
    </row>
    <row r="71" spans="2:3" x14ac:dyDescent="0.15">
      <c r="B71" s="3" t="s">
        <v>631</v>
      </c>
      <c r="C71">
        <f ca="1">SUM(C8:E8)</f>
        <v>18</v>
      </c>
    </row>
    <row r="72" spans="2:3" x14ac:dyDescent="0.15">
      <c r="B72" s="3" t="s">
        <v>660</v>
      </c>
      <c r="C72">
        <f ca="1">SUM(C8:F8)</f>
        <v>24</v>
      </c>
    </row>
    <row r="73" spans="2:3" x14ac:dyDescent="0.15">
      <c r="B73" s="3" t="s">
        <v>632</v>
      </c>
      <c r="C73">
        <f ca="1">SUM(C8:G8)</f>
        <v>36</v>
      </c>
    </row>
    <row r="74" spans="2:3" x14ac:dyDescent="0.15">
      <c r="B74" s="3" t="s">
        <v>633</v>
      </c>
      <c r="C74">
        <f ca="1">SUM(C8:H8)</f>
        <v>45</v>
      </c>
    </row>
    <row r="75" spans="2:3" x14ac:dyDescent="0.15">
      <c r="B75" s="3" t="s">
        <v>634</v>
      </c>
      <c r="C75">
        <f ca="1">SUM(C8:I8)</f>
        <v>53</v>
      </c>
    </row>
    <row r="76" spans="2:3" x14ac:dyDescent="0.15">
      <c r="B76" s="3" t="s">
        <v>635</v>
      </c>
      <c r="C76">
        <f ca="1">SUM(C8:J8)</f>
        <v>57</v>
      </c>
    </row>
    <row r="77" spans="2:3" x14ac:dyDescent="0.15">
      <c r="B77" s="3" t="s">
        <v>636</v>
      </c>
      <c r="C77">
        <f ca="1">SUM(C8:K8)</f>
        <v>67</v>
      </c>
    </row>
    <row r="78" spans="2:3" x14ac:dyDescent="0.15">
      <c r="B78" s="3" t="s">
        <v>637</v>
      </c>
      <c r="C78">
        <f ca="1">SUM(_xlfn.ANCHORARRAY(C8))</f>
        <v>75</v>
      </c>
    </row>
    <row r="80" spans="2:3" x14ac:dyDescent="0.15">
      <c r="B80" s="3" t="s">
        <v>638</v>
      </c>
      <c r="C80">
        <f ca="1">SUM(C9)</f>
        <v>9</v>
      </c>
    </row>
    <row r="81" spans="2:3" x14ac:dyDescent="0.15">
      <c r="B81" s="3" t="s">
        <v>639</v>
      </c>
      <c r="C81">
        <f ca="1">SUM(C9:D9)</f>
        <v>12</v>
      </c>
    </row>
    <row r="82" spans="2:3" x14ac:dyDescent="0.15">
      <c r="B82" s="3" t="s">
        <v>640</v>
      </c>
      <c r="C82">
        <f ca="1">SUM(C9:E9)</f>
        <v>18</v>
      </c>
    </row>
    <row r="83" spans="2:3" x14ac:dyDescent="0.15">
      <c r="B83" s="3" t="s">
        <v>661</v>
      </c>
      <c r="C83">
        <f ca="1">SUM(C9:F9)</f>
        <v>22</v>
      </c>
    </row>
    <row r="84" spans="2:3" x14ac:dyDescent="0.15">
      <c r="B84" s="3" t="s">
        <v>641</v>
      </c>
      <c r="C84">
        <f ca="1">SUM(C9:G9)</f>
        <v>42</v>
      </c>
    </row>
    <row r="85" spans="2:3" x14ac:dyDescent="0.15">
      <c r="B85" s="3" t="s">
        <v>642</v>
      </c>
      <c r="C85">
        <f ca="1">SUM(C9:H9)</f>
        <v>47</v>
      </c>
    </row>
    <row r="86" spans="2:3" x14ac:dyDescent="0.15">
      <c r="B86" s="3" t="s">
        <v>643</v>
      </c>
      <c r="C86">
        <f ca="1">SUM(C9:I9)</f>
        <v>61</v>
      </c>
    </row>
    <row r="87" spans="2:3" x14ac:dyDescent="0.15">
      <c r="B87" s="3" t="s">
        <v>644</v>
      </c>
      <c r="C87">
        <f ca="1">SUM(C9:J9)</f>
        <v>77</v>
      </c>
    </row>
    <row r="88" spans="2:3" x14ac:dyDescent="0.15">
      <c r="B88" s="3" t="s">
        <v>645</v>
      </c>
      <c r="C88">
        <f ca="1">SUM(C9:K9)</f>
        <v>91</v>
      </c>
    </row>
    <row r="89" spans="2:3" x14ac:dyDescent="0.15">
      <c r="B89" s="3" t="s">
        <v>646</v>
      </c>
      <c r="C89">
        <f ca="1">SUM(_xlfn.ANCHORARRAY(C9))</f>
        <v>92</v>
      </c>
    </row>
    <row r="91" spans="2:3" x14ac:dyDescent="0.15">
      <c r="B91" s="3" t="s">
        <v>647</v>
      </c>
      <c r="C91">
        <f ca="1">SUM(C10)</f>
        <v>91</v>
      </c>
    </row>
    <row r="92" spans="2:3" x14ac:dyDescent="0.15">
      <c r="B92" s="3" t="s">
        <v>648</v>
      </c>
      <c r="C92">
        <f ca="1">SUM(C10:D10)</f>
        <v>158</v>
      </c>
    </row>
    <row r="93" spans="2:3" x14ac:dyDescent="0.15">
      <c r="B93" s="3" t="s">
        <v>649</v>
      </c>
      <c r="C93">
        <f ca="1">SUM(C10:E10)</f>
        <v>183</v>
      </c>
    </row>
    <row r="94" spans="2:3" x14ac:dyDescent="0.15">
      <c r="B94" s="3" t="s">
        <v>662</v>
      </c>
      <c r="C94">
        <f ca="1">SUM(C10:F10)</f>
        <v>274</v>
      </c>
    </row>
    <row r="95" spans="2:3" x14ac:dyDescent="0.15">
      <c r="B95" s="3" t="s">
        <v>650</v>
      </c>
      <c r="C95">
        <f ca="1">SUM(C10:G10)</f>
        <v>295</v>
      </c>
    </row>
    <row r="96" spans="2:3" x14ac:dyDescent="0.15">
      <c r="B96" s="3" t="s">
        <v>651</v>
      </c>
      <c r="C96">
        <f ca="1">SUM(C10:H10)</f>
        <v>310</v>
      </c>
    </row>
    <row r="97" spans="2:3" x14ac:dyDescent="0.15">
      <c r="B97" s="3" t="s">
        <v>652</v>
      </c>
      <c r="C97">
        <f ca="1">SUM(C10:I10)</f>
        <v>380</v>
      </c>
    </row>
    <row r="98" spans="2:3" x14ac:dyDescent="0.15">
      <c r="B98" s="3" t="s">
        <v>653</v>
      </c>
      <c r="C98">
        <f ca="1">SUM(C10:J10)</f>
        <v>388</v>
      </c>
    </row>
    <row r="99" spans="2:3" x14ac:dyDescent="0.15">
      <c r="B99" s="3" t="s">
        <v>654</v>
      </c>
      <c r="C99">
        <f ca="1">SUM(C10:K10)</f>
        <v>432</v>
      </c>
    </row>
    <row r="100" spans="2:3" x14ac:dyDescent="0.15">
      <c r="B100" s="3" t="s">
        <v>655</v>
      </c>
      <c r="C100">
        <f ca="1">SUM(_xlfn.ANCHORARRAY(C10))</f>
        <v>462</v>
      </c>
    </row>
  </sheetData>
  <mergeCells count="2">
    <mergeCell ref="B1:L1"/>
    <mergeCell ref="E14:O14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6D9726A22B91409CEF68F5CD9464AD" ma:contentTypeVersion="14" ma:contentTypeDescription="Create a new document." ma:contentTypeScope="" ma:versionID="b1c110e8294e44c76c2f94662af50ad1">
  <xsd:schema xmlns:xsd="http://www.w3.org/2001/XMLSchema" xmlns:xs="http://www.w3.org/2001/XMLSchema" xmlns:p="http://schemas.microsoft.com/office/2006/metadata/properties" xmlns:ns3="53f08a95-4565-4fff-9ec5-174278a64dd2" xmlns:ns4="2dcb980a-f286-46a0-9faf-26b3eb334a99" targetNamespace="http://schemas.microsoft.com/office/2006/metadata/properties" ma:root="true" ma:fieldsID="02a2b26c79dc84a02ac62b641a8535f9" ns3:_="" ns4:_="">
    <xsd:import namespace="53f08a95-4565-4fff-9ec5-174278a64dd2"/>
    <xsd:import namespace="2dcb980a-f286-46a0-9faf-26b3eb334a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08a95-4565-4fff-9ec5-174278a64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b980a-f286-46a0-9faf-26b3eb334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AB2B6B-C590-4314-9D04-6B7A3ADC7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f08a95-4565-4fff-9ec5-174278a64dd2"/>
    <ds:schemaRef ds:uri="2dcb980a-f286-46a0-9faf-26b3eb334a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0E48F-06FF-40E7-BF4D-59B62F084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7B6BB1-D811-49AB-9F03-CED9DA2029E3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2dcb980a-f286-46a0-9faf-26b3eb334a99"/>
    <ds:schemaRef ds:uri="53f08a95-4565-4fff-9ec5-174278a64dd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Magic Items</vt:lpstr>
      <vt:lpstr>Loot</vt:lpstr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2022-11-27T18:21:46Z</dcterms:created>
  <dcterms:modified xsi:type="dcterms:W3CDTF">2022-11-28T23:19:10Z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0x010100256D9726A22B91409CEF68F5CD9464AD</vt:lpwstr>
  </property>
</Properties>
</file>