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Looks Delicious\Desktop\junk repo\class stuff\PHYS\261\LAB 3\"/>
    </mc:Choice>
  </mc:AlternateContent>
  <xr:revisionPtr revIDLastSave="0" documentId="13_ncr:1_{12EF36C2-15E5-4D6B-A883-C802B547B12B}" xr6:coauthVersionLast="33" xr6:coauthVersionMax="33" xr10:uidLastSave="{00000000-0000-0000-0000-000000000000}"/>
  <bookViews>
    <workbookView xWindow="0" yWindow="0" windowWidth="23040" windowHeight="9072" xr2:uid="{C65E5EAD-29D9-4481-85A8-ED10DB513E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" l="1"/>
  <c r="H41" i="1"/>
  <c r="I40" i="1"/>
  <c r="H40" i="1"/>
  <c r="H38" i="1"/>
  <c r="H37" i="1"/>
  <c r="I33" i="1"/>
  <c r="H22" i="1"/>
  <c r="H25" i="1" s="1"/>
  <c r="H21" i="1"/>
  <c r="H24" i="1" s="1"/>
  <c r="H33" i="1"/>
  <c r="H30" i="1"/>
  <c r="H29" i="1"/>
  <c r="H32" i="1" s="1"/>
  <c r="H14" i="1"/>
  <c r="H17" i="1" s="1"/>
  <c r="H13" i="1"/>
  <c r="H16" i="1" s="1"/>
  <c r="H9" i="1"/>
  <c r="H8" i="1"/>
  <c r="H6" i="1"/>
  <c r="H5" i="1"/>
  <c r="F40" i="1"/>
  <c r="E40" i="1"/>
  <c r="F38" i="1"/>
  <c r="E38" i="1"/>
  <c r="E13" i="1"/>
  <c r="E15" i="1"/>
  <c r="F15" i="1"/>
</calcChain>
</file>

<file path=xl/sharedStrings.xml><?xml version="1.0" encoding="utf-8"?>
<sst xmlns="http://schemas.openxmlformats.org/spreadsheetml/2006/main" count="61" uniqueCount="18">
  <si>
    <t>Vector Set 1</t>
  </si>
  <si>
    <t>Mass (kg)</t>
  </si>
  <si>
    <t>Weight (N)</t>
  </si>
  <si>
    <t>Angle (deg)</t>
  </si>
  <si>
    <t>x component</t>
  </si>
  <si>
    <t>y component</t>
  </si>
  <si>
    <t>A</t>
  </si>
  <si>
    <t>B</t>
  </si>
  <si>
    <t>A+B</t>
  </si>
  <si>
    <t>ME</t>
  </si>
  <si>
    <t>Total</t>
  </si>
  <si>
    <t>Vector Set 2</t>
  </si>
  <si>
    <t>Vector Set 3</t>
  </si>
  <si>
    <t>Vector Set 4</t>
  </si>
  <si>
    <t>Vector Set 5</t>
  </si>
  <si>
    <t>C</t>
  </si>
  <si>
    <t>A+B+C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</si>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</sst>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8E39-319A-4937-BE91-6CEE2D73C3BE}">
  <dimension ref="A1:K41"/>
  <sheetViews>
    <sheetView tabSelected="1" topLeftCell="B14" workbookViewId="0">
      <selection activeCell="I42" sqref="I42"/>
    </sheetView>
  </sheetViews>
  <sheetFormatPr defaultRowHeight="14.4" x14ac:dyDescent="0.3"/>
  <cols>
    <col min="3" max="3" width="9.21875" customWidth="1"/>
    <col min="4" max="4" width="9.88671875" customWidth="1"/>
    <col min="5" max="5" width="12.109375" customWidth="1"/>
    <col min="6" max="6" width="11.5546875" customWidth="1"/>
  </cols>
  <sheetData>
    <row r="1" spans="1:9" x14ac:dyDescent="0.3">
      <c r="A1" s="1" t="s">
        <v>0</v>
      </c>
      <c r="B1" s="1"/>
    </row>
    <row r="2" spans="1:9" x14ac:dyDescent="0.3">
      <c r="A2" s="2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H2" s="9" t="s">
        <v>17</v>
      </c>
      <c r="I2" s="9"/>
    </row>
    <row r="3" spans="1:9" x14ac:dyDescent="0.3">
      <c r="A3" s="7" t="s">
        <v>6</v>
      </c>
      <c r="B3" s="5">
        <v>0.15</v>
      </c>
      <c r="C3" s="2">
        <v>1.47105</v>
      </c>
      <c r="D3" s="5">
        <v>0</v>
      </c>
      <c r="E3" s="2">
        <v>1.47105</v>
      </c>
      <c r="F3" s="2">
        <v>0</v>
      </c>
    </row>
    <row r="4" spans="1:9" x14ac:dyDescent="0.3">
      <c r="A4" s="7" t="s">
        <v>7</v>
      </c>
      <c r="B4" s="5">
        <v>0.2</v>
      </c>
      <c r="C4" s="2">
        <v>1.9614</v>
      </c>
      <c r="D4" s="5">
        <v>90</v>
      </c>
      <c r="E4" s="2">
        <v>0</v>
      </c>
      <c r="F4" s="2">
        <v>1.9614</v>
      </c>
    </row>
    <row r="5" spans="1:9" x14ac:dyDescent="0.3">
      <c r="A5" s="7" t="s">
        <v>8</v>
      </c>
      <c r="B5" s="3"/>
      <c r="C5" s="3"/>
      <c r="D5" s="3"/>
      <c r="E5" s="2">
        <v>1.47105</v>
      </c>
      <c r="F5" s="2">
        <v>1.9614</v>
      </c>
      <c r="H5">
        <f>SQRT(POWER(E5,2) + POWER(F5,2))</f>
        <v>2.4517499999999997</v>
      </c>
    </row>
    <row r="6" spans="1:9" x14ac:dyDescent="0.3">
      <c r="A6" s="7" t="s">
        <v>9</v>
      </c>
      <c r="B6" s="2">
        <v>0.24</v>
      </c>
      <c r="C6" s="2">
        <v>2.3544</v>
      </c>
      <c r="D6" s="2">
        <v>-53.01</v>
      </c>
      <c r="E6" s="4">
        <v>-1.41659</v>
      </c>
      <c r="F6" s="2">
        <v>-1.8805499999999999</v>
      </c>
      <c r="H6">
        <f>DEGREES(ATAN(F5/E5))</f>
        <v>53.130102354155987</v>
      </c>
    </row>
    <row r="7" spans="1:9" x14ac:dyDescent="0.3">
      <c r="A7" s="3"/>
      <c r="B7" s="3"/>
      <c r="C7" s="3"/>
      <c r="D7" s="7" t="s">
        <v>10</v>
      </c>
      <c r="E7" s="2">
        <v>5.4460000000000001E-2</v>
      </c>
      <c r="F7" s="2">
        <v>8.0850000000000005E-2</v>
      </c>
    </row>
    <row r="8" spans="1:9" x14ac:dyDescent="0.3">
      <c r="H8">
        <f>(H5-C6)/H5</f>
        <v>3.9706332211685375E-2</v>
      </c>
    </row>
    <row r="9" spans="1:9" x14ac:dyDescent="0.3">
      <c r="A9" s="1" t="s">
        <v>11</v>
      </c>
      <c r="B9" s="1"/>
      <c r="H9">
        <f>(H6-(-D6))/H6</f>
        <v>2.2605330845291397E-3</v>
      </c>
    </row>
    <row r="10" spans="1:9" x14ac:dyDescent="0.3">
      <c r="A10" s="2"/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H10" s="9" t="s">
        <v>17</v>
      </c>
    </row>
    <row r="11" spans="1:9" x14ac:dyDescent="0.3">
      <c r="A11" s="7" t="s">
        <v>6</v>
      </c>
      <c r="B11" s="5">
        <v>0.15</v>
      </c>
      <c r="C11" s="2">
        <v>1.47105</v>
      </c>
      <c r="D11" s="5">
        <v>45</v>
      </c>
      <c r="E11" s="2">
        <v>1.040189</v>
      </c>
      <c r="F11" s="2">
        <v>1.040189</v>
      </c>
    </row>
    <row r="12" spans="1:9" x14ac:dyDescent="0.3">
      <c r="A12" s="7" t="s">
        <v>7</v>
      </c>
      <c r="B12" s="5">
        <v>0.2</v>
      </c>
      <c r="C12" s="2">
        <v>1.9614</v>
      </c>
      <c r="D12" s="5">
        <v>135</v>
      </c>
      <c r="E12" s="2">
        <v>-1.386919</v>
      </c>
      <c r="F12" s="2">
        <v>1.386919</v>
      </c>
    </row>
    <row r="13" spans="1:9" x14ac:dyDescent="0.3">
      <c r="A13" s="7" t="s">
        <v>8</v>
      </c>
      <c r="B13" s="3"/>
      <c r="C13" s="3"/>
      <c r="D13" s="3"/>
      <c r="E13" s="2">
        <f>E15-E14</f>
        <v>0.34172999999999998</v>
      </c>
      <c r="F13" s="2">
        <v>2.4271086999999998</v>
      </c>
      <c r="H13">
        <f>SQRT(POWER(E13,2) + POWER(F13,2))</f>
        <v>2.4510479461886683</v>
      </c>
    </row>
    <row r="14" spans="1:9" x14ac:dyDescent="0.3">
      <c r="A14" s="7" t="s">
        <v>9</v>
      </c>
      <c r="B14" s="2">
        <v>0.24</v>
      </c>
      <c r="C14" s="2">
        <v>2.3544</v>
      </c>
      <c r="D14" s="2">
        <v>-82.2</v>
      </c>
      <c r="E14" s="2">
        <v>-0.31952900000000001</v>
      </c>
      <c r="F14" s="2">
        <v>-2.3326169999999999</v>
      </c>
      <c r="H14">
        <f>DEGREES(ATAN(F13/E13))</f>
        <v>81.985598890721107</v>
      </c>
    </row>
    <row r="15" spans="1:9" x14ac:dyDescent="0.3">
      <c r="A15" s="3"/>
      <c r="B15" s="3"/>
      <c r="C15" s="3"/>
      <c r="D15" s="7" t="s">
        <v>10</v>
      </c>
      <c r="E15" s="2">
        <f>0.022201</f>
        <v>2.2200999999999999E-2</v>
      </c>
      <c r="F15" s="2">
        <f>F13+F14</f>
        <v>9.4491699999999845E-2</v>
      </c>
    </row>
    <row r="16" spans="1:9" x14ac:dyDescent="0.3">
      <c r="H16">
        <f>(H13-C14)/H13</f>
        <v>3.9431275238395028E-2</v>
      </c>
    </row>
    <row r="17" spans="1:11" x14ac:dyDescent="0.3">
      <c r="A17" s="1" t="s">
        <v>12</v>
      </c>
      <c r="B17" s="1"/>
      <c r="H17">
        <f>(H14-(-D14))/H14</f>
        <v>-2.6151069478027693E-3</v>
      </c>
    </row>
    <row r="18" spans="1:11" x14ac:dyDescent="0.3">
      <c r="A18" s="2"/>
      <c r="B18" s="7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H18" s="9" t="s">
        <v>17</v>
      </c>
      <c r="K18" s="8"/>
    </row>
    <row r="19" spans="1:11" x14ac:dyDescent="0.3">
      <c r="A19" s="7" t="s">
        <v>6</v>
      </c>
      <c r="B19" s="6">
        <v>0.15</v>
      </c>
      <c r="C19" s="2">
        <v>1.47105</v>
      </c>
      <c r="D19" s="5">
        <v>30</v>
      </c>
      <c r="E19" s="2">
        <v>1.274356</v>
      </c>
      <c r="F19" s="2">
        <v>0.73575000000000002</v>
      </c>
    </row>
    <row r="20" spans="1:11" x14ac:dyDescent="0.3">
      <c r="A20" s="7" t="s">
        <v>7</v>
      </c>
      <c r="B20" s="5">
        <v>0.1</v>
      </c>
      <c r="C20" s="2">
        <v>0.98070000000000002</v>
      </c>
      <c r="D20" s="2">
        <v>90</v>
      </c>
      <c r="E20" s="5">
        <v>0</v>
      </c>
      <c r="F20" s="2">
        <v>0.98070000000000002</v>
      </c>
    </row>
    <row r="21" spans="1:11" x14ac:dyDescent="0.3">
      <c r="A21" s="7" t="s">
        <v>8</v>
      </c>
      <c r="B21" s="3"/>
      <c r="C21" s="3"/>
      <c r="D21" s="3"/>
      <c r="E21" s="2">
        <v>1.274356</v>
      </c>
      <c r="F21" s="2">
        <v>1.71645</v>
      </c>
      <c r="H21">
        <f>SQRT(POWER(E21,2) + POWER(F21,2))</f>
        <v>2.137798825248999</v>
      </c>
    </row>
    <row r="22" spans="1:11" x14ac:dyDescent="0.3">
      <c r="A22" s="7" t="s">
        <v>9</v>
      </c>
      <c r="B22" s="2">
        <v>0.22</v>
      </c>
      <c r="C22" s="2">
        <v>2.1581999999999999</v>
      </c>
      <c r="D22" s="2">
        <v>-125.1</v>
      </c>
      <c r="E22" s="2">
        <v>-1.2409760000000001</v>
      </c>
      <c r="F22" s="2">
        <v>-1.795731</v>
      </c>
      <c r="H22">
        <f>DEGREES(ATAN(F21/E21))</f>
        <v>53.408440270125638</v>
      </c>
    </row>
    <row r="23" spans="1:11" x14ac:dyDescent="0.3">
      <c r="A23" s="3"/>
      <c r="B23" s="3"/>
      <c r="C23" s="3"/>
      <c r="D23" s="7" t="s">
        <v>10</v>
      </c>
      <c r="E23" s="2">
        <v>3.338E-2</v>
      </c>
      <c r="F23" s="2">
        <v>-4.9280999999999998E-2</v>
      </c>
    </row>
    <row r="24" spans="1:11" x14ac:dyDescent="0.3">
      <c r="H24">
        <f>(H21-C22)/H21 * 100</f>
        <v>-0.95430751060613384</v>
      </c>
    </row>
    <row r="25" spans="1:11" x14ac:dyDescent="0.3">
      <c r="A25" s="1" t="s">
        <v>13</v>
      </c>
      <c r="B25" s="1"/>
      <c r="H25">
        <f>H22-D22</f>
        <v>178.50844027012562</v>
      </c>
    </row>
    <row r="26" spans="1:11" x14ac:dyDescent="0.3">
      <c r="A26" s="2"/>
      <c r="B26" s="7" t="s">
        <v>1</v>
      </c>
      <c r="C26" s="7" t="s">
        <v>2</v>
      </c>
      <c r="D26" s="7" t="s">
        <v>3</v>
      </c>
      <c r="E26" s="7" t="s">
        <v>4</v>
      </c>
      <c r="F26" s="7" t="s">
        <v>5</v>
      </c>
      <c r="H26" s="9" t="s">
        <v>17</v>
      </c>
    </row>
    <row r="27" spans="1:11" x14ac:dyDescent="0.3">
      <c r="A27" s="7" t="s">
        <v>6</v>
      </c>
      <c r="B27" s="6">
        <v>0.1</v>
      </c>
      <c r="C27" s="2">
        <v>0.98070000000000002</v>
      </c>
      <c r="D27" s="5">
        <v>60</v>
      </c>
      <c r="E27" s="2">
        <v>0.49035000000000001</v>
      </c>
      <c r="F27" s="2">
        <v>0.84931100000000004</v>
      </c>
    </row>
    <row r="28" spans="1:11" x14ac:dyDescent="0.3">
      <c r="A28" s="7" t="s">
        <v>7</v>
      </c>
      <c r="B28" s="5">
        <v>0.2</v>
      </c>
      <c r="C28" s="2">
        <v>1.9614</v>
      </c>
      <c r="D28" s="5">
        <v>200</v>
      </c>
      <c r="E28" s="2">
        <v>-1.843113</v>
      </c>
      <c r="F28" s="2">
        <v>-0.67083800000000005</v>
      </c>
    </row>
    <row r="29" spans="1:11" x14ac:dyDescent="0.3">
      <c r="A29" s="7" t="s">
        <v>8</v>
      </c>
      <c r="B29" s="3"/>
      <c r="C29" s="3"/>
      <c r="D29" s="3"/>
      <c r="E29" s="2">
        <v>-1.3527629999999999</v>
      </c>
      <c r="F29" s="2">
        <v>0.17847299999999999</v>
      </c>
      <c r="H29">
        <f>SQRT(POWER(E29,2) + POWER(F29,2))</f>
        <v>1.3644853776783392</v>
      </c>
    </row>
    <row r="30" spans="1:11" x14ac:dyDescent="0.3">
      <c r="A30" s="7" t="s">
        <v>9</v>
      </c>
      <c r="B30" s="2">
        <v>0.14000000000000001</v>
      </c>
      <c r="C30" s="2">
        <v>1.3729800000000001</v>
      </c>
      <c r="D30" s="2">
        <v>-6.5</v>
      </c>
      <c r="E30" s="2">
        <v>1.364134</v>
      </c>
      <c r="F30" s="2">
        <v>-0.15542600000000001</v>
      </c>
      <c r="H30">
        <f>DEGREES(ATAN(F29/E29))</f>
        <v>-7.5157522202260649</v>
      </c>
    </row>
    <row r="31" spans="1:11" x14ac:dyDescent="0.3">
      <c r="A31" s="3"/>
      <c r="B31" s="3"/>
      <c r="C31" s="3"/>
      <c r="D31" s="7" t="s">
        <v>10</v>
      </c>
      <c r="E31" s="2">
        <v>1.1391E-2</v>
      </c>
      <c r="F31" s="2">
        <v>2.3047000000000002E-2</v>
      </c>
    </row>
    <row r="32" spans="1:11" x14ac:dyDescent="0.3">
      <c r="H32">
        <f>(H29-C30)/H29 * 100</f>
        <v>-0.62255136336560846</v>
      </c>
    </row>
    <row r="33" spans="1:9" x14ac:dyDescent="0.3">
      <c r="A33" s="1" t="s">
        <v>14</v>
      </c>
      <c r="B33" s="1"/>
      <c r="H33">
        <f>H30-D30</f>
        <v>-1.0157522202260649</v>
      </c>
      <c r="I33">
        <f>H33/H30 * 100</f>
        <v>13.514977482792965</v>
      </c>
    </row>
    <row r="34" spans="1:9" x14ac:dyDescent="0.3">
      <c r="A34" s="2"/>
      <c r="B34" s="7" t="s">
        <v>1</v>
      </c>
      <c r="C34" s="7" t="s">
        <v>2</v>
      </c>
      <c r="D34" s="7" t="s">
        <v>3</v>
      </c>
      <c r="E34" s="7" t="s">
        <v>4</v>
      </c>
      <c r="F34" s="7" t="s">
        <v>5</v>
      </c>
      <c r="H34" s="9" t="s">
        <v>17</v>
      </c>
    </row>
    <row r="35" spans="1:9" x14ac:dyDescent="0.3">
      <c r="A35" s="7" t="s">
        <v>6</v>
      </c>
      <c r="B35" s="6">
        <v>0.25</v>
      </c>
      <c r="C35" s="5">
        <v>2.4500000000000002</v>
      </c>
      <c r="D35" s="5">
        <v>156.5</v>
      </c>
      <c r="E35" s="5">
        <v>-2.2469999999999999</v>
      </c>
      <c r="F35" s="5">
        <v>0.97699999999999998</v>
      </c>
    </row>
    <row r="36" spans="1:9" x14ac:dyDescent="0.3">
      <c r="A36" s="7" t="s">
        <v>7</v>
      </c>
      <c r="B36" s="2">
        <v>0.17</v>
      </c>
      <c r="C36" s="5">
        <v>1.67</v>
      </c>
      <c r="D36" s="2">
        <v>93.980999999999995</v>
      </c>
      <c r="E36" s="5">
        <v>-0.11600000000000001</v>
      </c>
      <c r="F36" s="5">
        <v>1.667</v>
      </c>
    </row>
    <row r="37" spans="1:9" x14ac:dyDescent="0.3">
      <c r="A37" s="2" t="s">
        <v>15</v>
      </c>
      <c r="B37" s="5">
        <v>0.22</v>
      </c>
      <c r="C37" s="5">
        <v>2.16</v>
      </c>
      <c r="D37" s="5">
        <v>356.5</v>
      </c>
      <c r="E37" s="5">
        <v>2.1560000000000001</v>
      </c>
      <c r="F37" s="5">
        <v>-0.13200000000000001</v>
      </c>
      <c r="G37" s="6"/>
      <c r="H37">
        <f>SQRT(POWER(E37,2) + POWER(F37,2))</f>
        <v>2.1600370367195096</v>
      </c>
    </row>
    <row r="38" spans="1:9" x14ac:dyDescent="0.3">
      <c r="A38" s="7" t="s">
        <v>16</v>
      </c>
      <c r="B38" s="3"/>
      <c r="C38" s="3"/>
      <c r="D38" s="3"/>
      <c r="E38" s="2">
        <f>E35+E36+E37</f>
        <v>-0.20699999999999985</v>
      </c>
      <c r="F38" s="2">
        <f>F35+F36+F37</f>
        <v>2.512</v>
      </c>
      <c r="H38">
        <f>DEGREES(ATAN(F37/E37))</f>
        <v>-3.503531644784458</v>
      </c>
    </row>
    <row r="39" spans="1:9" x14ac:dyDescent="0.3">
      <c r="A39" s="7" t="s">
        <v>9</v>
      </c>
      <c r="B39" s="5">
        <v>0.25</v>
      </c>
      <c r="C39" s="2">
        <v>2.4517500000000001</v>
      </c>
      <c r="D39" s="2">
        <v>240</v>
      </c>
      <c r="E39" s="2">
        <v>-1.225875</v>
      </c>
      <c r="F39" s="2">
        <v>-2.123278</v>
      </c>
    </row>
    <row r="40" spans="1:9" x14ac:dyDescent="0.3">
      <c r="A40" s="3"/>
      <c r="B40" s="3"/>
      <c r="C40" s="3"/>
      <c r="D40" s="7" t="s">
        <v>10</v>
      </c>
      <c r="E40" s="2">
        <f>E38+E39</f>
        <v>-1.4328749999999999</v>
      </c>
      <c r="F40" s="2">
        <f>F38+F39</f>
        <v>0.38872200000000001</v>
      </c>
      <c r="H40">
        <f>H37-C39</f>
        <v>-0.29171296328049046</v>
      </c>
      <c r="I40">
        <f>H40/H37 * 100</f>
        <v>-13.50499821630469</v>
      </c>
    </row>
    <row r="41" spans="1:9" x14ac:dyDescent="0.3">
      <c r="H41">
        <f>H38-120</f>
        <v>-123.50353164478446</v>
      </c>
      <c r="I41">
        <f>H41/H38 * 100</f>
        <v>3525.1153455011126</v>
      </c>
    </row>
  </sheetData>
  <mergeCells count="5">
    <mergeCell ref="A1:B1"/>
    <mergeCell ref="A9:B9"/>
    <mergeCell ref="A17:B17"/>
    <mergeCell ref="A25:B25"/>
    <mergeCell ref="A33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Looks Delicious</dc:creator>
  <cp:lastModifiedBy>Mr. Looks Delicious</cp:lastModifiedBy>
  <dcterms:created xsi:type="dcterms:W3CDTF">2018-06-19T04:24:10Z</dcterms:created>
  <dcterms:modified xsi:type="dcterms:W3CDTF">2018-06-21T06:08:15Z</dcterms:modified>
</cp:coreProperties>
</file>