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D:\B.MyFiles\CaseStudy\"/>
    </mc:Choice>
  </mc:AlternateContent>
  <xr:revisionPtr revIDLastSave="0" documentId="13_ncr:1_{EC86770B-9B17-4AB3-A6D9-CF77895617D8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管理费用" sheetId="1" r:id="rId1"/>
    <sheet name="研发费用明细" sheetId="3" r:id="rId2"/>
    <sheet name="销售费用" sheetId="2" r:id="rId3"/>
    <sheet name="项目金额表" sheetId="4" state="hidden" r:id="rId4"/>
    <sheet name="note" sheetId="5" r:id="rId5"/>
    <sheet name="Sheet2" sheetId="6" r:id="rId6"/>
    <sheet name="笔记" sheetId="7" r:id="rId7"/>
  </sheets>
  <externalReferences>
    <externalReference r:id="rId8"/>
  </externalReferences>
  <definedNames>
    <definedName name="findit">'[1]档案jan to dec'!$B$1:$J$3761</definedName>
    <definedName name="findyou">[1]novdec档案信息!$B$1:$J$821</definedName>
    <definedName name="findyou2">'[1]jan to oct 档案信息'!$C$1:$D$2941</definedName>
    <definedName name="GLCHW">[1]GL!$A$1:$K$30784</definedName>
  </definedNames>
  <calcPr calcId="181029"/>
</workbook>
</file>

<file path=xl/calcChain.xml><?xml version="1.0" encoding="utf-8"?>
<calcChain xmlns="http://schemas.openxmlformats.org/spreadsheetml/2006/main">
  <c r="D4" i="7" l="1"/>
  <c r="E13" i="6"/>
  <c r="J7" i="6"/>
  <c r="I7" i="6"/>
  <c r="H7" i="6"/>
  <c r="G7" i="6"/>
  <c r="F7" i="6"/>
  <c r="E7" i="6"/>
  <c r="D7" i="6"/>
  <c r="J6" i="6"/>
  <c r="I6" i="6"/>
  <c r="H6" i="6"/>
  <c r="G6" i="6"/>
  <c r="F6" i="6"/>
  <c r="E6" i="6"/>
  <c r="D6" i="6"/>
  <c r="J5" i="6"/>
  <c r="I5" i="6"/>
  <c r="H5" i="6"/>
  <c r="G5" i="6"/>
  <c r="F5" i="6"/>
  <c r="E5" i="6"/>
  <c r="D5" i="6"/>
  <c r="J4" i="6"/>
  <c r="I4" i="6"/>
  <c r="H4" i="6"/>
  <c r="G4" i="6"/>
  <c r="F4" i="6"/>
  <c r="E4" i="6"/>
  <c r="D4" i="6"/>
  <c r="J3" i="6"/>
  <c r="I3" i="6"/>
  <c r="H3" i="6"/>
  <c r="G3" i="6"/>
  <c r="F3" i="6"/>
  <c r="E3" i="6"/>
  <c r="D3" i="6"/>
  <c r="J2" i="6"/>
  <c r="I2" i="6"/>
  <c r="H2" i="6"/>
  <c r="G2" i="6"/>
  <c r="F2" i="6"/>
  <c r="E2" i="6"/>
  <c r="D2" i="6"/>
  <c r="E60" i="4"/>
  <c r="B42" i="4"/>
  <c r="H34" i="4"/>
  <c r="E14" i="6" l="1"/>
</calcChain>
</file>

<file path=xl/sharedStrings.xml><?xml version="1.0" encoding="utf-8"?>
<sst xmlns="http://schemas.openxmlformats.org/spreadsheetml/2006/main" count="413" uniqueCount="162">
  <si>
    <t>月份</t>
  </si>
  <si>
    <t>职工薪金</t>
  </si>
  <si>
    <t>员工招聘费用</t>
  </si>
  <si>
    <t>员工培训费用</t>
  </si>
  <si>
    <t>员工保险费（商业）</t>
  </si>
  <si>
    <t>人员管理费</t>
  </si>
  <si>
    <t>其他人力资源费用</t>
  </si>
  <si>
    <t>公积金款项</t>
  </si>
  <si>
    <t>员工福利费</t>
  </si>
  <si>
    <t>员工保险费（养老）</t>
  </si>
  <si>
    <t>员工保险费（失业）</t>
  </si>
  <si>
    <t>员工保险费（工伤）</t>
  </si>
  <si>
    <t>员工保险费（医疗）</t>
  </si>
  <si>
    <t>员工保险费（生育）</t>
  </si>
  <si>
    <t>残保金</t>
  </si>
  <si>
    <t>招待费</t>
  </si>
  <si>
    <t>投标资质费</t>
  </si>
  <si>
    <t>市内交通费</t>
  </si>
  <si>
    <t>快递邮寄费</t>
  </si>
  <si>
    <t>境外差旅费</t>
  </si>
  <si>
    <t>境内差旅费</t>
  </si>
  <si>
    <t>加班餐费</t>
  </si>
  <si>
    <t>会议费</t>
  </si>
  <si>
    <t>电话费</t>
  </si>
  <si>
    <t>低值易耗品</t>
  </si>
  <si>
    <t>车辆费用</t>
  </si>
  <si>
    <t>报刊杂志费</t>
  </si>
  <si>
    <t>办公费</t>
  </si>
  <si>
    <t>折旧</t>
  </si>
  <si>
    <t>无形资产摊销</t>
  </si>
  <si>
    <t>网络通讯线路运营费</t>
  </si>
  <si>
    <t>物业管理费</t>
  </si>
  <si>
    <t>水电费</t>
  </si>
  <si>
    <t>审计费</t>
  </si>
  <si>
    <t>设备租金</t>
  </si>
  <si>
    <t>设备维修费</t>
  </si>
  <si>
    <t>其他摊销</t>
  </si>
  <si>
    <t>其他间接营运费用（税费）</t>
  </si>
  <si>
    <t>其他间接营运费用</t>
  </si>
  <si>
    <t>会员费</t>
  </si>
  <si>
    <t>房屋租金</t>
  </si>
  <si>
    <t>房屋维修及改良支出</t>
  </si>
  <si>
    <t>IT运营维护费</t>
  </si>
  <si>
    <t>知识产权费用</t>
  </si>
  <si>
    <t>中介机构服务费</t>
  </si>
  <si>
    <t>测试费</t>
  </si>
  <si>
    <t>运杂费</t>
  </si>
  <si>
    <t>印刷品及消耗</t>
  </si>
  <si>
    <t>市场活动费</t>
  </si>
  <si>
    <t>广告及宣传费</t>
  </si>
  <si>
    <t>研发费用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</si>
  <si>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</si>
  <si>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</si>
  <si>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</si>
  <si>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</si>
  <si>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</si>
  <si>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</si>
  <si>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</si>
  <si>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</si>
  <si>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</si>
  <si>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</si>
  <si>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</si>
  <si>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</si>
  <si>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技术服务费</t>
  </si>
  <si>
    <t>试产耗材</t>
  </si>
  <si>
    <t>资本化支出</t>
  </si>
  <si>
    <t>市场服务费</t>
  </si>
  <si>
    <t>洪卓辉</t>
  </si>
  <si>
    <t>销售费用</t>
  </si>
  <si>
    <t>管理费用</t>
  </si>
  <si>
    <t>项目</t>
  </si>
  <si>
    <t>金额</t>
  </si>
  <si>
    <t>合计</t>
  </si>
  <si>
    <t>技术服务成本</t>
  </si>
  <si>
    <t>市场活动用品费</t>
  </si>
  <si>
    <t>移动通讯费</t>
  </si>
  <si>
    <t>诉讼费</t>
  </si>
  <si>
    <t>股权激励费用摊销</t>
  </si>
  <si>
    <t>印花税</t>
  </si>
  <si>
    <t>互联网和大数据</t>
  </si>
  <si>
    <t>互联网是大数据的实现方式。催生了相关技术的实现。</t>
  </si>
  <si>
    <t>1月25日放假，农历初七上班， 放14天</t>
  </si>
  <si>
    <t>周一到周五，到12：30，下午到17：30</t>
  </si>
  <si>
    <t>自习，12：30到14：00，18：30到21：00</t>
  </si>
  <si>
    <t>迟到要告知老师，不吸烟，不许在这里吃早饭。</t>
  </si>
  <si>
    <t>春节电脑都拿走</t>
  </si>
  <si>
    <t>下周学了一个星期了，协议</t>
  </si>
  <si>
    <t>写给三个月之后的自己，写400字，Word文档，作业。</t>
  </si>
  <si>
    <t>明天之前发给董老师</t>
  </si>
  <si>
    <t>下午直接讲Linux</t>
  </si>
  <si>
    <t>几点要求</t>
  </si>
  <si>
    <t>64位操作系统，表示CPU处理的能力。</t>
  </si>
  <si>
    <t>空杯心态</t>
  </si>
  <si>
    <t>what is Unix，了解一下</t>
  </si>
  <si>
    <t>类型</t>
  </si>
  <si>
    <t>公司</t>
  </si>
  <si>
    <t>硬件</t>
  </si>
  <si>
    <t>aix</t>
  </si>
  <si>
    <t>IBM</t>
  </si>
  <si>
    <t>power系列</t>
  </si>
  <si>
    <t>云就是IDC</t>
  </si>
  <si>
    <t>hp-ux:</t>
  </si>
  <si>
    <t>HP</t>
  </si>
  <si>
    <t>sparc/x86</t>
  </si>
  <si>
    <t>查看官方文档。</t>
  </si>
  <si>
    <t>solaris</t>
  </si>
  <si>
    <t>sun(oracle)</t>
  </si>
  <si>
    <t>itan</t>
  </si>
  <si>
    <t>Linux开元，使用Unix内核，大概分为四个方向</t>
  </si>
  <si>
    <t>虚拟机软件</t>
  </si>
  <si>
    <t>硬盘是SATA接口</t>
  </si>
  <si>
    <t>CRT可以连接多个Linux，通过IP地址，有连接串，远程连接即可。</t>
  </si>
  <si>
    <t>设置硬件</t>
  </si>
  <si>
    <t>系统</t>
  </si>
  <si>
    <t>启动顺序，第一次安装，光驱在上边，之后只要调整硬盘到最上边即可。</t>
  </si>
  <si>
    <t>存储</t>
  </si>
  <si>
    <t>配置光盘</t>
  </si>
  <si>
    <t>选择光盘镜像的位置</t>
  </si>
  <si>
    <t>安装Linux系统</t>
  </si>
  <si>
    <t>姓名</t>
  </si>
  <si>
    <t>出生月份</t>
  </si>
  <si>
    <t>身份证号后3位</t>
  </si>
  <si>
    <t>rand1</t>
  </si>
  <si>
    <t>rand2</t>
  </si>
  <si>
    <t>rand3</t>
  </si>
  <si>
    <t>rand4</t>
  </si>
  <si>
    <t>rand5</t>
  </si>
  <si>
    <t>sin</t>
  </si>
  <si>
    <t>cos</t>
  </si>
  <si>
    <t>柳涛刚</t>
  </si>
  <si>
    <t>000</t>
  </si>
  <si>
    <t>王林涛</t>
  </si>
  <si>
    <t>051</t>
  </si>
  <si>
    <t>朱皓月</t>
  </si>
  <si>
    <t>孙剑</t>
  </si>
  <si>
    <t>阳乔欣</t>
  </si>
  <si>
    <t>姚娆</t>
  </si>
  <si>
    <t>变化无常队</t>
  </si>
  <si>
    <t>命令</t>
  </si>
  <si>
    <t>目录</t>
  </si>
  <si>
    <t>可选参数</t>
  </si>
  <si>
    <t>文件</t>
  </si>
  <si>
    <t>创建</t>
  </si>
  <si>
    <t>mkdir</t>
  </si>
  <si>
    <t>-p</t>
  </si>
  <si>
    <t>touch</t>
  </si>
  <si>
    <t>vi</t>
  </si>
  <si>
    <t>删除</t>
  </si>
  <si>
    <t>rm</t>
  </si>
  <si>
    <t>-f</t>
  </si>
  <si>
    <t>-r</t>
  </si>
  <si>
    <t>-i</t>
  </si>
  <si>
    <t>移动/复制并重命名</t>
  </si>
  <si>
    <t>mv</t>
  </si>
  <si>
    <t>cp</t>
  </si>
  <si>
    <t>scp</t>
  </si>
  <si>
    <t>查看</t>
  </si>
  <si>
    <t>cat</t>
  </si>
  <si>
    <t>more</t>
  </si>
  <si>
    <t>head</t>
  </si>
  <si>
    <t>-加数字</t>
  </si>
  <si>
    <t>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</si>
</sst>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27</xdr:row>
      <xdr:rowOff>88900</xdr:rowOff>
    </xdr:from>
    <xdr:to>
      <xdr:col>7</xdr:col>
      <xdr:colOff>31750</xdr:colOff>
      <xdr:row>48</xdr:row>
      <xdr:rowOff>101600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4889500"/>
          <a:ext cx="4013200" cy="3746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53</xdr:row>
      <xdr:rowOff>0</xdr:rowOff>
    </xdr:from>
    <xdr:to>
      <xdr:col>11</xdr:col>
      <xdr:colOff>38100</xdr:colOff>
      <xdr:row>74</xdr:row>
      <xdr:rowOff>158750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423400"/>
          <a:ext cx="6438900" cy="3892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99</xdr:row>
      <xdr:rowOff>0</xdr:rowOff>
    </xdr:from>
    <xdr:to>
      <xdr:col>8</xdr:col>
      <xdr:colOff>107950</xdr:colOff>
      <xdr:row>116</xdr:row>
      <xdr:rowOff>12700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7602200"/>
          <a:ext cx="4679950" cy="3035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118</xdr:row>
      <xdr:rowOff>0</xdr:rowOff>
    </xdr:from>
    <xdr:to>
      <xdr:col>11</xdr:col>
      <xdr:colOff>38100</xdr:colOff>
      <xdr:row>139</xdr:row>
      <xdr:rowOff>158750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20980400"/>
          <a:ext cx="6438900" cy="3892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141</xdr:row>
      <xdr:rowOff>0</xdr:rowOff>
    </xdr:from>
    <xdr:to>
      <xdr:col>14</xdr:col>
      <xdr:colOff>330200</xdr:colOff>
      <xdr:row>177</xdr:row>
      <xdr:rowOff>12700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25069800"/>
          <a:ext cx="8559800" cy="6413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179</xdr:row>
      <xdr:rowOff>0</xdr:rowOff>
    </xdr:from>
    <xdr:to>
      <xdr:col>8</xdr:col>
      <xdr:colOff>539750</xdr:colOff>
      <xdr:row>200</xdr:row>
      <xdr:rowOff>69850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1826200"/>
          <a:ext cx="5111750" cy="3803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558800</xdr:colOff>
      <xdr:row>222</xdr:row>
      <xdr:rowOff>114300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35737800"/>
          <a:ext cx="5130800" cy="3848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710;&#32593;&#20114;&#32852;2017&#31934;&#31616;&#22823;&#31036;&#21253;%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所需资料及问题汇总"/>
      <sheetName val="车网需要资料"/>
      <sheetName val="GL"/>
      <sheetName val="房租"/>
      <sheetName val="Sheet4"/>
      <sheetName val="TB"/>
      <sheetName val="BS"/>
      <sheetName val="IS"/>
      <sheetName val="货币资金β"/>
      <sheetName val="6602之房租"/>
      <sheetName val="novdec档案信息"/>
      <sheetName val="档案jan to dec"/>
      <sheetName val="nov "/>
      <sheetName val="jan to oct 档案信息"/>
      <sheetName val="管理费用"/>
      <sheetName val="销售费用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4"/>
  <sheetViews>
    <sheetView tabSelected="1" workbookViewId="0">
      <pane xSplit="1" ySplit="1" topLeftCell="AQ2" activePane="bottomRight" state="frozen"/>
      <selection pane="topRight"/>
      <selection pane="bottomLeft"/>
      <selection pane="bottomRight" activeCell="B2" sqref="B2:AY13"/>
    </sheetView>
  </sheetViews>
  <sheetFormatPr defaultColWidth="9.453125" defaultRowHeight="14" x14ac:dyDescent="0.25"/>
  <cols>
    <col min="1" max="1" width="13.54296875" bestFit="1" customWidth="1"/>
    <col min="2" max="2" width="14"/>
    <col min="3" max="3" width="12.81640625"/>
    <col min="4" max="51" width="14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 s="1" t="s">
        <v>51</v>
      </c>
      <c r="B2" s="3">
        <v>509331.31</v>
      </c>
      <c r="C2" s="3">
        <v>0</v>
      </c>
      <c r="D2" s="3">
        <v>0</v>
      </c>
      <c r="E2" s="3">
        <v>0</v>
      </c>
      <c r="F2" s="3">
        <v>1347.74</v>
      </c>
      <c r="G2" s="3">
        <v>0</v>
      </c>
      <c r="H2" s="3">
        <v>-186777</v>
      </c>
      <c r="I2" s="3">
        <v>3020.22</v>
      </c>
      <c r="J2" s="3">
        <v>59264.78</v>
      </c>
      <c r="K2" s="3">
        <v>2364.37</v>
      </c>
      <c r="L2" s="3">
        <v>913.51</v>
      </c>
      <c r="M2" s="3">
        <v>31157.39</v>
      </c>
      <c r="N2" s="3">
        <v>2876.28</v>
      </c>
      <c r="O2" s="3">
        <v>0</v>
      </c>
      <c r="P2" s="3">
        <v>34776.5</v>
      </c>
      <c r="Q2" s="3">
        <v>0</v>
      </c>
      <c r="R2" s="3">
        <v>8472.2999999999993</v>
      </c>
      <c r="S2" s="3">
        <v>1721</v>
      </c>
      <c r="T2" s="3">
        <v>21500</v>
      </c>
      <c r="U2" s="3">
        <v>127178.67</v>
      </c>
      <c r="V2" s="3">
        <v>1121.5</v>
      </c>
      <c r="W2" s="3">
        <v>63773.58</v>
      </c>
      <c r="X2" s="3">
        <v>14718.65</v>
      </c>
      <c r="Y2" s="3">
        <v>0</v>
      </c>
      <c r="Z2" s="3">
        <v>54563.71</v>
      </c>
      <c r="AA2" s="3">
        <v>0</v>
      </c>
      <c r="AB2" s="3">
        <v>9740.9500000000007</v>
      </c>
      <c r="AC2" s="3">
        <v>71041.77</v>
      </c>
      <c r="AD2" s="3">
        <v>213845.68</v>
      </c>
      <c r="AE2" s="3">
        <v>0</v>
      </c>
      <c r="AF2" s="3">
        <v>10253.450000000001</v>
      </c>
      <c r="AG2" s="3">
        <v>3876.43</v>
      </c>
      <c r="AH2" s="3">
        <v>0</v>
      </c>
      <c r="AI2" s="3">
        <v>0</v>
      </c>
      <c r="AJ2" s="3">
        <v>0</v>
      </c>
      <c r="AK2" s="3">
        <v>3550.72</v>
      </c>
      <c r="AL2" s="3">
        <v>3309.7</v>
      </c>
      <c r="AM2" s="3">
        <v>0</v>
      </c>
      <c r="AN2" s="3">
        <v>0</v>
      </c>
      <c r="AO2" s="3">
        <v>74886.899999999994</v>
      </c>
      <c r="AP2" s="3">
        <v>1500</v>
      </c>
      <c r="AQ2" s="3">
        <v>1621.13</v>
      </c>
      <c r="AR2" s="3">
        <v>0</v>
      </c>
      <c r="AS2" s="3">
        <v>41619.35</v>
      </c>
      <c r="AT2" s="3">
        <v>291.69</v>
      </c>
      <c r="AU2" s="3">
        <v>0</v>
      </c>
      <c r="AV2" s="3">
        <v>34563.11</v>
      </c>
      <c r="AW2" s="3">
        <v>2524.27</v>
      </c>
      <c r="AX2" s="3">
        <v>400</v>
      </c>
      <c r="AY2" s="3">
        <v>3092066.33</v>
      </c>
    </row>
    <row r="3" spans="1:51" x14ac:dyDescent="0.25">
      <c r="A3" s="1" t="s">
        <v>52</v>
      </c>
      <c r="B3" s="3">
        <v>510385.58</v>
      </c>
      <c r="C3" s="3">
        <v>0</v>
      </c>
      <c r="D3" s="3">
        <v>0</v>
      </c>
      <c r="E3" s="3">
        <v>816.6</v>
      </c>
      <c r="F3" s="3">
        <v>1508.12</v>
      </c>
      <c r="G3" s="3">
        <v>0</v>
      </c>
      <c r="H3" s="3">
        <v>34396</v>
      </c>
      <c r="I3" s="3">
        <v>52661.599999999999</v>
      </c>
      <c r="J3" s="3">
        <v>60044.78</v>
      </c>
      <c r="K3" s="3">
        <v>2382.64</v>
      </c>
      <c r="L3" s="3">
        <v>930.31</v>
      </c>
      <c r="M3" s="3">
        <v>31529.39</v>
      </c>
      <c r="N3" s="3">
        <v>2906.28</v>
      </c>
      <c r="O3" s="3">
        <v>0</v>
      </c>
      <c r="P3" s="3">
        <v>46589.440000000002</v>
      </c>
      <c r="Q3" s="3">
        <v>0</v>
      </c>
      <c r="R3" s="3">
        <v>509.1</v>
      </c>
      <c r="S3" s="3">
        <v>0</v>
      </c>
      <c r="T3" s="3">
        <v>0</v>
      </c>
      <c r="U3" s="3">
        <v>171912.24</v>
      </c>
      <c r="V3" s="3">
        <v>240</v>
      </c>
      <c r="W3" s="3">
        <v>0</v>
      </c>
      <c r="X3" s="3">
        <v>3051.03</v>
      </c>
      <c r="Y3" s="3">
        <v>2521.9</v>
      </c>
      <c r="Z3" s="3">
        <v>79251.850000000006</v>
      </c>
      <c r="AA3" s="3">
        <v>360</v>
      </c>
      <c r="AB3" s="3">
        <v>4174.9399999999996</v>
      </c>
      <c r="AC3" s="3">
        <v>71077.240000000005</v>
      </c>
      <c r="AD3" s="3">
        <v>213845.68</v>
      </c>
      <c r="AE3" s="3">
        <v>0</v>
      </c>
      <c r="AF3" s="3">
        <v>19252.169999999998</v>
      </c>
      <c r="AG3" s="3">
        <v>5793.33</v>
      </c>
      <c r="AH3" s="3">
        <v>0</v>
      </c>
      <c r="AI3" s="3">
        <v>900</v>
      </c>
      <c r="AJ3" s="3">
        <v>0</v>
      </c>
      <c r="AK3" s="3">
        <v>3550.72</v>
      </c>
      <c r="AL3" s="3">
        <v>2284.48</v>
      </c>
      <c r="AM3" s="3">
        <v>0</v>
      </c>
      <c r="AN3" s="3">
        <v>0</v>
      </c>
      <c r="AO3" s="3">
        <v>65398.46</v>
      </c>
      <c r="AP3" s="3">
        <v>12612.61</v>
      </c>
      <c r="AQ3" s="3">
        <v>0</v>
      </c>
      <c r="AR3" s="3">
        <v>0</v>
      </c>
      <c r="AS3" s="3">
        <v>151183.44</v>
      </c>
      <c r="AT3" s="3">
        <v>0</v>
      </c>
      <c r="AU3" s="3">
        <v>0</v>
      </c>
      <c r="AV3" s="3">
        <v>6015</v>
      </c>
      <c r="AW3" s="3">
        <v>0</v>
      </c>
      <c r="AX3" s="3">
        <v>112399.62</v>
      </c>
      <c r="AY3" s="3">
        <v>3175076.87</v>
      </c>
    </row>
    <row r="4" spans="1:51" x14ac:dyDescent="0.25">
      <c r="A4" s="1" t="s">
        <v>53</v>
      </c>
      <c r="B4" s="3">
        <v>508349.26</v>
      </c>
      <c r="C4" s="3">
        <v>3754.72</v>
      </c>
      <c r="D4" s="3">
        <v>0</v>
      </c>
      <c r="E4" s="3">
        <v>212204.31</v>
      </c>
      <c r="F4" s="3">
        <v>1173.4000000000001</v>
      </c>
      <c r="G4" s="3">
        <v>0</v>
      </c>
      <c r="H4" s="3">
        <v>266225</v>
      </c>
      <c r="I4" s="3">
        <v>722558.28</v>
      </c>
      <c r="J4" s="3">
        <v>60140.78</v>
      </c>
      <c r="K4" s="3">
        <v>2372.11</v>
      </c>
      <c r="L4" s="3">
        <v>934.35</v>
      </c>
      <c r="M4" s="3">
        <v>31476.19</v>
      </c>
      <c r="N4" s="3">
        <v>2902.26</v>
      </c>
      <c r="O4" s="3">
        <v>0</v>
      </c>
      <c r="P4" s="3">
        <v>86678.3</v>
      </c>
      <c r="Q4" s="3">
        <v>0</v>
      </c>
      <c r="R4" s="3">
        <v>11892.69</v>
      </c>
      <c r="S4" s="3">
        <v>1406</v>
      </c>
      <c r="T4" s="3">
        <v>0</v>
      </c>
      <c r="U4" s="3">
        <v>-14252.1</v>
      </c>
      <c r="V4" s="3">
        <v>300</v>
      </c>
      <c r="W4" s="3">
        <v>0</v>
      </c>
      <c r="X4" s="3">
        <v>32250.92</v>
      </c>
      <c r="Y4" s="3">
        <v>0</v>
      </c>
      <c r="Z4" s="3">
        <v>79562.929999999993</v>
      </c>
      <c r="AA4" s="3">
        <v>0</v>
      </c>
      <c r="AB4" s="3">
        <v>13150.95</v>
      </c>
      <c r="AC4" s="3">
        <v>71820.55</v>
      </c>
      <c r="AD4" s="3">
        <v>624220.56999999995</v>
      </c>
      <c r="AE4" s="3">
        <v>0</v>
      </c>
      <c r="AF4" s="3">
        <v>18817.43</v>
      </c>
      <c r="AG4" s="3">
        <v>4859.1000000000004</v>
      </c>
      <c r="AH4" s="3">
        <v>0</v>
      </c>
      <c r="AI4" s="3">
        <v>6843.4</v>
      </c>
      <c r="AJ4" s="3">
        <v>0</v>
      </c>
      <c r="AK4" s="3">
        <v>3550.72</v>
      </c>
      <c r="AL4" s="3">
        <v>5121.8999999999996</v>
      </c>
      <c r="AM4" s="3">
        <v>0</v>
      </c>
      <c r="AN4" s="3">
        <v>0</v>
      </c>
      <c r="AO4" s="3">
        <v>187920.97</v>
      </c>
      <c r="AP4" s="3">
        <v>15315.32</v>
      </c>
      <c r="AQ4" s="3">
        <v>0</v>
      </c>
      <c r="AR4" s="3">
        <v>4716.9799999999996</v>
      </c>
      <c r="AS4" s="3">
        <v>47444.59</v>
      </c>
      <c r="AT4" s="3">
        <v>0</v>
      </c>
      <c r="AU4" s="3">
        <v>0</v>
      </c>
      <c r="AV4" s="3">
        <v>51.28</v>
      </c>
      <c r="AW4" s="3">
        <v>299.63</v>
      </c>
      <c r="AX4" s="3">
        <v>0</v>
      </c>
      <c r="AY4" s="3">
        <v>2551737.2599999998</v>
      </c>
    </row>
    <row r="5" spans="1:51" x14ac:dyDescent="0.25">
      <c r="A5" s="1" t="s">
        <v>54</v>
      </c>
      <c r="B5" s="3">
        <v>507791.98</v>
      </c>
      <c r="C5" s="3">
        <v>0</v>
      </c>
      <c r="D5" s="3">
        <v>0</v>
      </c>
      <c r="E5" s="3">
        <v>0</v>
      </c>
      <c r="F5" s="3">
        <v>380.95</v>
      </c>
      <c r="G5" s="3">
        <v>0</v>
      </c>
      <c r="H5" s="3">
        <v>-198857</v>
      </c>
      <c r="I5" s="3">
        <v>37969.589999999997</v>
      </c>
      <c r="J5" s="3">
        <v>57460.78</v>
      </c>
      <c r="K5" s="3">
        <v>2297.17</v>
      </c>
      <c r="L5" s="3">
        <v>884.75</v>
      </c>
      <c r="M5" s="3">
        <v>30154.6</v>
      </c>
      <c r="N5" s="3">
        <v>2774.26</v>
      </c>
      <c r="O5" s="3">
        <v>0</v>
      </c>
      <c r="P5" s="3">
        <v>94559.07</v>
      </c>
      <c r="Q5" s="3">
        <v>2800</v>
      </c>
      <c r="R5" s="3">
        <v>6012.3</v>
      </c>
      <c r="S5" s="3">
        <v>2840</v>
      </c>
      <c r="T5" s="3">
        <v>0</v>
      </c>
      <c r="U5" s="3">
        <v>217214.3</v>
      </c>
      <c r="V5" s="3">
        <v>0</v>
      </c>
      <c r="W5" s="3">
        <v>0</v>
      </c>
      <c r="X5" s="3">
        <v>4597.21</v>
      </c>
      <c r="Y5" s="3">
        <v>0</v>
      </c>
      <c r="Z5" s="3">
        <v>16086.39</v>
      </c>
      <c r="AA5" s="3">
        <v>0</v>
      </c>
      <c r="AB5" s="3">
        <v>36573.050000000003</v>
      </c>
      <c r="AC5" s="3">
        <v>57247.76</v>
      </c>
      <c r="AD5" s="3">
        <v>350637.24</v>
      </c>
      <c r="AE5" s="3">
        <v>0</v>
      </c>
      <c r="AF5" s="3">
        <v>10832.25</v>
      </c>
      <c r="AG5" s="3">
        <v>10437.26</v>
      </c>
      <c r="AH5" s="3">
        <v>0</v>
      </c>
      <c r="AI5" s="3">
        <v>0</v>
      </c>
      <c r="AJ5" s="3">
        <v>0</v>
      </c>
      <c r="AK5" s="3">
        <v>3550.72</v>
      </c>
      <c r="AL5" s="3">
        <v>12535.87</v>
      </c>
      <c r="AM5" s="3">
        <v>0</v>
      </c>
      <c r="AN5" s="3">
        <v>0</v>
      </c>
      <c r="AO5" s="3">
        <v>52033.19</v>
      </c>
      <c r="AP5" s="3">
        <v>0</v>
      </c>
      <c r="AQ5" s="3">
        <v>0</v>
      </c>
      <c r="AR5" s="3">
        <v>25370</v>
      </c>
      <c r="AS5" s="3">
        <v>83304.2</v>
      </c>
      <c r="AT5" s="3">
        <v>0</v>
      </c>
      <c r="AU5" s="3">
        <v>0</v>
      </c>
      <c r="AV5" s="3">
        <v>771.79</v>
      </c>
      <c r="AW5" s="3">
        <v>0</v>
      </c>
      <c r="AX5" s="3">
        <v>6528.3</v>
      </c>
      <c r="AY5" s="3">
        <v>2958473.22</v>
      </c>
    </row>
    <row r="6" spans="1:51" x14ac:dyDescent="0.25">
      <c r="A6" s="1" t="s">
        <v>55</v>
      </c>
      <c r="B6" s="3">
        <v>529199.68999999994</v>
      </c>
      <c r="C6" s="3">
        <v>9245.2800000000007</v>
      </c>
      <c r="D6" s="3">
        <v>34433.96</v>
      </c>
      <c r="E6" s="3">
        <v>-2116.3000000000002</v>
      </c>
      <c r="F6" s="3">
        <v>2182.11</v>
      </c>
      <c r="G6" s="3">
        <v>0</v>
      </c>
      <c r="H6" s="3">
        <v>33404</v>
      </c>
      <c r="I6" s="3">
        <v>40850.18</v>
      </c>
      <c r="J6" s="3">
        <v>58308.58</v>
      </c>
      <c r="K6" s="3">
        <v>2318.84</v>
      </c>
      <c r="L6" s="3">
        <v>903.25</v>
      </c>
      <c r="M6" s="3">
        <v>30560.5</v>
      </c>
      <c r="N6" s="3">
        <v>2807.66</v>
      </c>
      <c r="O6" s="3">
        <v>923.33</v>
      </c>
      <c r="P6" s="3">
        <v>281296.76</v>
      </c>
      <c r="Q6" s="3">
        <v>0</v>
      </c>
      <c r="R6" s="3">
        <v>7506.62</v>
      </c>
      <c r="S6" s="3">
        <v>346</v>
      </c>
      <c r="T6" s="3">
        <v>0</v>
      </c>
      <c r="U6" s="3">
        <v>198551.48</v>
      </c>
      <c r="V6" s="3">
        <v>163</v>
      </c>
      <c r="W6" s="3">
        <v>30582.52</v>
      </c>
      <c r="X6" s="3">
        <v>26907.74</v>
      </c>
      <c r="Y6" s="3">
        <v>2938</v>
      </c>
      <c r="Z6" s="3">
        <v>79955.03</v>
      </c>
      <c r="AA6" s="3">
        <v>0</v>
      </c>
      <c r="AB6" s="3">
        <v>19568.439999999999</v>
      </c>
      <c r="AC6" s="3">
        <v>56987.78</v>
      </c>
      <c r="AD6" s="3">
        <v>350637.27</v>
      </c>
      <c r="AE6" s="3">
        <v>8737.86</v>
      </c>
      <c r="AF6" s="3">
        <v>6523</v>
      </c>
      <c r="AG6" s="3">
        <v>632.22000000000105</v>
      </c>
      <c r="AH6" s="3">
        <v>0</v>
      </c>
      <c r="AI6" s="3">
        <v>37768.870000000003</v>
      </c>
      <c r="AJ6" s="3">
        <v>130</v>
      </c>
      <c r="AK6" s="3">
        <v>3550.79</v>
      </c>
      <c r="AL6" s="3">
        <v>2343</v>
      </c>
      <c r="AM6" s="3">
        <v>0</v>
      </c>
      <c r="AN6" s="3">
        <v>30000</v>
      </c>
      <c r="AO6" s="3">
        <v>21726.83</v>
      </c>
      <c r="AP6" s="3">
        <v>0</v>
      </c>
      <c r="AQ6" s="3">
        <v>0</v>
      </c>
      <c r="AR6" s="3">
        <v>0</v>
      </c>
      <c r="AS6" s="3">
        <v>115431.9</v>
      </c>
      <c r="AT6" s="3">
        <v>1000</v>
      </c>
      <c r="AU6" s="3">
        <v>0</v>
      </c>
      <c r="AV6" s="3">
        <v>0</v>
      </c>
      <c r="AW6" s="3">
        <v>679.02</v>
      </c>
      <c r="AX6" s="3">
        <v>2000</v>
      </c>
      <c r="AY6" s="3">
        <v>3030513.9</v>
      </c>
    </row>
    <row r="7" spans="1:51" x14ac:dyDescent="0.25">
      <c r="A7" s="1" t="s">
        <v>56</v>
      </c>
      <c r="B7" s="3">
        <v>536881.87</v>
      </c>
      <c r="C7" s="3">
        <v>15418.87</v>
      </c>
      <c r="D7" s="3">
        <v>38999</v>
      </c>
      <c r="E7" s="3">
        <v>-2345.1999999999998</v>
      </c>
      <c r="F7" s="3">
        <v>1285.8900000000001</v>
      </c>
      <c r="G7" s="3">
        <v>0</v>
      </c>
      <c r="H7" s="3">
        <v>275524</v>
      </c>
      <c r="I7" s="3">
        <v>93542.36</v>
      </c>
      <c r="J7" s="3">
        <v>59088.58</v>
      </c>
      <c r="K7" s="3">
        <v>2339.14</v>
      </c>
      <c r="L7" s="3">
        <v>920.05</v>
      </c>
      <c r="M7" s="3">
        <v>30932.5</v>
      </c>
      <c r="N7" s="3">
        <v>2837.66</v>
      </c>
      <c r="O7" s="3">
        <v>842.3</v>
      </c>
      <c r="P7" s="3">
        <v>62231.96</v>
      </c>
      <c r="Q7" s="3">
        <v>0</v>
      </c>
      <c r="R7" s="3">
        <v>6463.38</v>
      </c>
      <c r="S7" s="3">
        <v>20</v>
      </c>
      <c r="T7" s="3">
        <v>7771.28</v>
      </c>
      <c r="U7" s="3">
        <v>79806.87</v>
      </c>
      <c r="V7" s="3">
        <v>0</v>
      </c>
      <c r="W7" s="3">
        <v>7547.17</v>
      </c>
      <c r="X7" s="3">
        <v>21461.8</v>
      </c>
      <c r="Y7" s="3">
        <v>8655</v>
      </c>
      <c r="Z7" s="3">
        <v>72225.09</v>
      </c>
      <c r="AA7" s="3">
        <v>0</v>
      </c>
      <c r="AB7" s="3">
        <v>1656.16</v>
      </c>
      <c r="AC7" s="3">
        <v>58369.29</v>
      </c>
      <c r="AD7" s="3">
        <v>350637.27</v>
      </c>
      <c r="AE7" s="3">
        <v>0</v>
      </c>
      <c r="AF7" s="3">
        <v>5711.05</v>
      </c>
      <c r="AG7" s="3">
        <v>-1609.61</v>
      </c>
      <c r="AH7" s="3">
        <v>353056.59</v>
      </c>
      <c r="AI7" s="3">
        <v>2089.1999999999998</v>
      </c>
      <c r="AJ7" s="3">
        <v>0</v>
      </c>
      <c r="AK7" s="3">
        <v>0</v>
      </c>
      <c r="AL7" s="3">
        <v>2645.35</v>
      </c>
      <c r="AM7" s="3">
        <v>0</v>
      </c>
      <c r="AN7" s="3">
        <v>0</v>
      </c>
      <c r="AO7" s="3">
        <v>28110.18</v>
      </c>
      <c r="AP7" s="3">
        <v>0</v>
      </c>
      <c r="AQ7" s="3">
        <v>0</v>
      </c>
      <c r="AR7" s="3">
        <v>0</v>
      </c>
      <c r="AS7" s="3">
        <v>67606.89</v>
      </c>
      <c r="AT7" s="3">
        <v>0</v>
      </c>
      <c r="AU7" s="3">
        <v>5344.34</v>
      </c>
      <c r="AV7" s="3">
        <v>0</v>
      </c>
      <c r="AW7" s="3">
        <v>-0.11</v>
      </c>
      <c r="AX7" s="3">
        <v>12932.08</v>
      </c>
      <c r="AY7" s="3">
        <v>2497242.91</v>
      </c>
    </row>
    <row r="8" spans="1:51" x14ac:dyDescent="0.25">
      <c r="A8" s="1" t="s">
        <v>57</v>
      </c>
      <c r="B8" s="3">
        <v>522050.76</v>
      </c>
      <c r="C8" s="3">
        <v>0</v>
      </c>
      <c r="D8" s="3">
        <v>0</v>
      </c>
      <c r="E8" s="3">
        <v>5354.43</v>
      </c>
      <c r="F8" s="3">
        <v>1285.8900000000001</v>
      </c>
      <c r="G8" s="3">
        <v>0</v>
      </c>
      <c r="H8" s="3">
        <v>-208716</v>
      </c>
      <c r="I8" s="3">
        <v>81591.11</v>
      </c>
      <c r="J8" s="3">
        <v>57528.58</v>
      </c>
      <c r="K8" s="3">
        <v>2298.54</v>
      </c>
      <c r="L8" s="3">
        <v>886.45</v>
      </c>
      <c r="M8" s="3">
        <v>30188.5</v>
      </c>
      <c r="N8" s="3">
        <v>2777.66</v>
      </c>
      <c r="O8" s="3">
        <v>842.3</v>
      </c>
      <c r="P8" s="3">
        <v>216813.69</v>
      </c>
      <c r="Q8" s="3">
        <v>0</v>
      </c>
      <c r="R8" s="3">
        <v>3328.33</v>
      </c>
      <c r="S8" s="3">
        <v>0</v>
      </c>
      <c r="T8" s="3">
        <v>18984.89</v>
      </c>
      <c r="U8" s="3">
        <v>170815.09</v>
      </c>
      <c r="V8" s="3">
        <v>0</v>
      </c>
      <c r="W8" s="3">
        <v>0</v>
      </c>
      <c r="X8" s="3">
        <v>1262.5</v>
      </c>
      <c r="Y8" s="3">
        <v>2186</v>
      </c>
      <c r="Z8" s="3">
        <v>7473.5</v>
      </c>
      <c r="AA8" s="3">
        <v>373.5</v>
      </c>
      <c r="AB8" s="3">
        <v>3379.02</v>
      </c>
      <c r="AC8" s="3">
        <v>45134.54</v>
      </c>
      <c r="AD8" s="3">
        <v>350637.27</v>
      </c>
      <c r="AE8" s="3">
        <v>0</v>
      </c>
      <c r="AF8" s="3">
        <v>0</v>
      </c>
      <c r="AG8" s="3">
        <v>0</v>
      </c>
      <c r="AH8" s="3">
        <v>1500</v>
      </c>
      <c r="AI8" s="3">
        <v>0</v>
      </c>
      <c r="AJ8" s="3">
        <v>0</v>
      </c>
      <c r="AK8" s="3">
        <v>0</v>
      </c>
      <c r="AL8" s="3">
        <v>3518.86</v>
      </c>
      <c r="AM8" s="3">
        <v>471.7</v>
      </c>
      <c r="AN8" s="3">
        <v>0</v>
      </c>
      <c r="AO8" s="3">
        <v>0</v>
      </c>
      <c r="AP8" s="3">
        <v>0</v>
      </c>
      <c r="AQ8" s="3">
        <v>720</v>
      </c>
      <c r="AR8" s="3">
        <v>0</v>
      </c>
      <c r="AS8" s="3">
        <v>12606</v>
      </c>
      <c r="AT8" s="3">
        <v>0</v>
      </c>
      <c r="AU8" s="3">
        <v>0</v>
      </c>
      <c r="AV8" s="3">
        <v>5225.2299999999996</v>
      </c>
      <c r="AW8" s="3">
        <v>0</v>
      </c>
      <c r="AX8" s="3">
        <v>0</v>
      </c>
      <c r="AY8" s="3">
        <v>2889469.43</v>
      </c>
    </row>
    <row r="9" spans="1:51" x14ac:dyDescent="0.25">
      <c r="A9" s="1" t="s">
        <v>58</v>
      </c>
      <c r="B9" s="3">
        <v>553547.62</v>
      </c>
      <c r="C9" s="3">
        <v>0</v>
      </c>
      <c r="D9" s="3">
        <v>1886.79</v>
      </c>
      <c r="E9" s="3">
        <v>-2299.7399999999998</v>
      </c>
      <c r="F9" s="3">
        <v>1502.87</v>
      </c>
      <c r="G9" s="3">
        <v>180</v>
      </c>
      <c r="H9" s="3">
        <v>46577</v>
      </c>
      <c r="I9" s="3">
        <v>91273.75</v>
      </c>
      <c r="J9" s="3">
        <v>65601.119999999995</v>
      </c>
      <c r="K9" s="3">
        <v>2629.96</v>
      </c>
      <c r="L9" s="3">
        <v>1023.97</v>
      </c>
      <c r="M9" s="3">
        <v>34719.21</v>
      </c>
      <c r="N9" s="3">
        <v>3231</v>
      </c>
      <c r="O9" s="3">
        <v>932.06</v>
      </c>
      <c r="P9" s="3">
        <v>204402.59</v>
      </c>
      <c r="Q9" s="3">
        <v>0</v>
      </c>
      <c r="R9" s="3">
        <v>4628</v>
      </c>
      <c r="S9" s="3">
        <v>206</v>
      </c>
      <c r="T9" s="3">
        <v>188652.33</v>
      </c>
      <c r="U9" s="3">
        <v>65796.53</v>
      </c>
      <c r="V9" s="3">
        <v>360</v>
      </c>
      <c r="W9" s="3">
        <v>0</v>
      </c>
      <c r="X9" s="3">
        <v>20836</v>
      </c>
      <c r="Y9" s="3">
        <v>640</v>
      </c>
      <c r="Z9" s="3">
        <v>96548.85</v>
      </c>
      <c r="AA9" s="3">
        <v>0</v>
      </c>
      <c r="AB9" s="3">
        <v>8492.91</v>
      </c>
      <c r="AC9" s="3">
        <v>45067.23</v>
      </c>
      <c r="AD9" s="3">
        <v>350637.27</v>
      </c>
      <c r="AE9" s="3">
        <v>0</v>
      </c>
      <c r="AF9" s="3">
        <v>38055.17</v>
      </c>
      <c r="AG9" s="3">
        <v>1917.61</v>
      </c>
      <c r="AH9" s="3">
        <v>0</v>
      </c>
      <c r="AI9" s="3">
        <v>2004</v>
      </c>
      <c r="AJ9" s="3">
        <v>0</v>
      </c>
      <c r="AK9" s="3">
        <v>0</v>
      </c>
      <c r="AL9" s="3">
        <v>998.2</v>
      </c>
      <c r="AM9" s="3">
        <v>0</v>
      </c>
      <c r="AN9" s="3">
        <v>0</v>
      </c>
      <c r="AO9" s="3">
        <v>367594.52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380</v>
      </c>
      <c r="AW9" s="3">
        <v>0</v>
      </c>
      <c r="AX9" s="3">
        <v>1020</v>
      </c>
      <c r="AY9" s="3">
        <v>3515039.21</v>
      </c>
    </row>
    <row r="10" spans="1:51" x14ac:dyDescent="0.25">
      <c r="A10" s="1" t="s">
        <v>59</v>
      </c>
      <c r="B10" s="3">
        <v>549244.87</v>
      </c>
      <c r="C10" s="3">
        <v>0</v>
      </c>
      <c r="D10" s="3">
        <v>-7075.47</v>
      </c>
      <c r="E10" s="3">
        <v>0</v>
      </c>
      <c r="F10" s="3">
        <v>1323.63</v>
      </c>
      <c r="G10" s="3">
        <v>0</v>
      </c>
      <c r="H10" s="3">
        <v>310247</v>
      </c>
      <c r="I10" s="3">
        <v>48291.06</v>
      </c>
      <c r="J10" s="3">
        <v>66381.119999999995</v>
      </c>
      <c r="K10" s="3">
        <v>2651.26</v>
      </c>
      <c r="L10" s="3">
        <v>1040.77</v>
      </c>
      <c r="M10" s="3">
        <v>35091.21</v>
      </c>
      <c r="N10" s="3">
        <v>3261</v>
      </c>
      <c r="O10" s="3">
        <v>842.3</v>
      </c>
      <c r="P10" s="3">
        <v>233399.82</v>
      </c>
      <c r="Q10" s="3">
        <v>0</v>
      </c>
      <c r="R10" s="3">
        <v>2916.06</v>
      </c>
      <c r="S10" s="3">
        <v>170.4</v>
      </c>
      <c r="T10" s="3">
        <v>85745.9</v>
      </c>
      <c r="U10" s="3">
        <v>86227.81</v>
      </c>
      <c r="V10" s="3">
        <v>58.8</v>
      </c>
      <c r="W10" s="3">
        <v>18446.599999999999</v>
      </c>
      <c r="X10" s="3">
        <v>11178.82</v>
      </c>
      <c r="Y10" s="3">
        <v>717.8</v>
      </c>
      <c r="Z10" s="3">
        <v>66926.97</v>
      </c>
      <c r="AA10" s="3">
        <v>0</v>
      </c>
      <c r="AB10" s="3">
        <v>3814.24</v>
      </c>
      <c r="AC10" s="3">
        <v>48480.26</v>
      </c>
      <c r="AD10" s="3">
        <v>349477.13</v>
      </c>
      <c r="AE10" s="3">
        <v>0</v>
      </c>
      <c r="AF10" s="3">
        <v>-26745.06</v>
      </c>
      <c r="AG10" s="3">
        <v>-1353.77</v>
      </c>
      <c r="AH10" s="3">
        <v>0</v>
      </c>
      <c r="AI10" s="3">
        <v>0</v>
      </c>
      <c r="AJ10" s="3">
        <v>0</v>
      </c>
      <c r="AK10" s="3">
        <v>0</v>
      </c>
      <c r="AL10" s="3">
        <v>1377.55</v>
      </c>
      <c r="AM10" s="3">
        <v>0</v>
      </c>
      <c r="AN10" s="3">
        <v>0</v>
      </c>
      <c r="AO10" s="3">
        <v>-238191.4</v>
      </c>
      <c r="AP10" s="3">
        <v>0</v>
      </c>
      <c r="AQ10" s="3">
        <v>0</v>
      </c>
      <c r="AR10" s="3">
        <v>0</v>
      </c>
      <c r="AS10" s="3">
        <v>43042</v>
      </c>
      <c r="AT10" s="3">
        <v>0</v>
      </c>
      <c r="AU10" s="3">
        <v>0</v>
      </c>
      <c r="AV10" s="3">
        <v>17490.57</v>
      </c>
      <c r="AW10" s="3">
        <v>65716.899999999994</v>
      </c>
      <c r="AX10" s="3">
        <v>5300</v>
      </c>
      <c r="AY10" s="3">
        <v>2929636.31</v>
      </c>
    </row>
    <row r="11" spans="1:51" x14ac:dyDescent="0.25">
      <c r="A11" s="1" t="s">
        <v>60</v>
      </c>
      <c r="B11" s="3">
        <v>605816.9</v>
      </c>
      <c r="C11" s="3">
        <v>0</v>
      </c>
      <c r="D11" s="3">
        <v>7811.65</v>
      </c>
      <c r="E11" s="3">
        <v>-3923.94</v>
      </c>
      <c r="F11" s="3">
        <v>1342.5</v>
      </c>
      <c r="G11" s="3">
        <v>0</v>
      </c>
      <c r="H11" s="3">
        <v>-220093</v>
      </c>
      <c r="I11" s="3">
        <v>4261.58</v>
      </c>
      <c r="J11" s="3">
        <v>60071.12</v>
      </c>
      <c r="K11" s="3">
        <v>2408.66</v>
      </c>
      <c r="L11" s="3">
        <v>932.17</v>
      </c>
      <c r="M11" s="3">
        <v>31847.21</v>
      </c>
      <c r="N11" s="3">
        <v>3001</v>
      </c>
      <c r="O11" s="3">
        <v>842.3</v>
      </c>
      <c r="P11" s="3">
        <v>88503.29</v>
      </c>
      <c r="Q11" s="3">
        <v>0</v>
      </c>
      <c r="R11" s="3">
        <v>5926</v>
      </c>
      <c r="S11" s="3">
        <v>0</v>
      </c>
      <c r="T11" s="3">
        <v>15390.39</v>
      </c>
      <c r="U11" s="3">
        <v>-85025.5</v>
      </c>
      <c r="V11" s="3">
        <v>567</v>
      </c>
      <c r="W11" s="3">
        <v>0</v>
      </c>
      <c r="X11" s="3">
        <v>1398.96</v>
      </c>
      <c r="Y11" s="3">
        <v>1303.75</v>
      </c>
      <c r="Z11" s="3">
        <v>71197.67</v>
      </c>
      <c r="AA11" s="3">
        <v>0</v>
      </c>
      <c r="AB11" s="3">
        <v>3433.8</v>
      </c>
      <c r="AC11" s="3">
        <v>29858.799999999999</v>
      </c>
      <c r="AD11" s="3">
        <v>349477.13</v>
      </c>
      <c r="AE11" s="3">
        <v>0</v>
      </c>
      <c r="AF11" s="3">
        <v>5585.34</v>
      </c>
      <c r="AG11" s="3">
        <v>242.73</v>
      </c>
      <c r="AH11" s="3">
        <v>0</v>
      </c>
      <c r="AI11" s="3">
        <v>0</v>
      </c>
      <c r="AJ11" s="3">
        <v>0</v>
      </c>
      <c r="AK11" s="3">
        <v>0</v>
      </c>
      <c r="AL11" s="3">
        <v>3632.5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82581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3374671.11</v>
      </c>
    </row>
    <row r="12" spans="1:51" x14ac:dyDescent="0.25">
      <c r="A12" s="1" t="s">
        <v>61</v>
      </c>
      <c r="B12" s="3">
        <v>552980.53</v>
      </c>
      <c r="C12" s="3">
        <v>0</v>
      </c>
      <c r="D12" s="3">
        <v>0</v>
      </c>
      <c r="E12" s="3">
        <v>0</v>
      </c>
      <c r="F12" s="3">
        <v>2267.02</v>
      </c>
      <c r="G12" s="3">
        <v>0</v>
      </c>
      <c r="H12" s="3">
        <v>41409</v>
      </c>
      <c r="I12" s="3">
        <v>59760.03</v>
      </c>
      <c r="J12" s="3">
        <v>57125.72</v>
      </c>
      <c r="K12" s="3">
        <v>2266.86</v>
      </c>
      <c r="L12" s="3">
        <v>882.87</v>
      </c>
      <c r="M12" s="3">
        <v>30279.01</v>
      </c>
      <c r="N12" s="3">
        <v>2867.9</v>
      </c>
      <c r="O12" s="3">
        <v>1367.6</v>
      </c>
      <c r="P12" s="3">
        <v>140199.41</v>
      </c>
      <c r="Q12" s="3">
        <v>0</v>
      </c>
      <c r="R12" s="3">
        <v>6296.48</v>
      </c>
      <c r="S12" s="3">
        <v>3382.98</v>
      </c>
      <c r="T12" s="3">
        <v>61045.26</v>
      </c>
      <c r="U12" s="3">
        <v>89281.52</v>
      </c>
      <c r="V12" s="3">
        <v>0</v>
      </c>
      <c r="W12" s="3">
        <v>0</v>
      </c>
      <c r="X12" s="3">
        <v>1351.26</v>
      </c>
      <c r="Y12" s="3">
        <v>1953</v>
      </c>
      <c r="Z12" s="3">
        <v>40474.949999999997</v>
      </c>
      <c r="AA12" s="3">
        <v>143</v>
      </c>
      <c r="AB12" s="3">
        <v>20428.41</v>
      </c>
      <c r="AC12" s="3">
        <v>29596.33</v>
      </c>
      <c r="AD12" s="3">
        <v>349477.13</v>
      </c>
      <c r="AE12" s="3">
        <v>0</v>
      </c>
      <c r="AF12" s="3">
        <v>0</v>
      </c>
      <c r="AG12" s="3">
        <v>0</v>
      </c>
      <c r="AH12" s="3">
        <v>0</v>
      </c>
      <c r="AI12" s="3">
        <v>2700</v>
      </c>
      <c r="AJ12" s="3">
        <v>0</v>
      </c>
      <c r="AK12" s="3">
        <v>0</v>
      </c>
      <c r="AL12" s="3">
        <v>2063.5</v>
      </c>
      <c r="AM12" s="3">
        <v>0</v>
      </c>
      <c r="AN12" s="3">
        <v>0</v>
      </c>
      <c r="AO12" s="3">
        <v>25461.08</v>
      </c>
      <c r="AP12" s="3">
        <v>0</v>
      </c>
      <c r="AQ12" s="3">
        <v>0</v>
      </c>
      <c r="AR12" s="3">
        <v>0</v>
      </c>
      <c r="AS12" s="3">
        <v>23600</v>
      </c>
      <c r="AT12" s="3">
        <v>0</v>
      </c>
      <c r="AU12" s="3">
        <v>0</v>
      </c>
      <c r="AV12" s="3">
        <v>229</v>
      </c>
      <c r="AW12" s="3">
        <v>27735.85</v>
      </c>
      <c r="AX12" s="3">
        <v>280</v>
      </c>
      <c r="AY12" s="3">
        <v>3564795.06</v>
      </c>
    </row>
    <row r="13" spans="1:51" x14ac:dyDescent="0.25">
      <c r="A13" s="1" t="s">
        <v>62</v>
      </c>
      <c r="B13" s="3">
        <v>731856.61</v>
      </c>
      <c r="C13" s="3">
        <v>11849.05</v>
      </c>
      <c r="D13" s="3">
        <v>0</v>
      </c>
      <c r="E13" s="3">
        <v>0</v>
      </c>
      <c r="F13" s="3">
        <v>152.38</v>
      </c>
      <c r="G13" s="3">
        <v>0</v>
      </c>
      <c r="H13" s="3">
        <v>252101</v>
      </c>
      <c r="I13" s="3">
        <v>47239.8</v>
      </c>
      <c r="J13" s="3">
        <v>49164.3</v>
      </c>
      <c r="K13" s="3">
        <v>1978.72</v>
      </c>
      <c r="L13" s="3">
        <v>811.65</v>
      </c>
      <c r="M13" s="3">
        <v>25919.81</v>
      </c>
      <c r="N13" s="3">
        <v>2578.77</v>
      </c>
      <c r="O13" s="3">
        <v>683.8</v>
      </c>
      <c r="P13" s="3">
        <v>315792.67</v>
      </c>
      <c r="Q13" s="3">
        <v>0</v>
      </c>
      <c r="R13" s="3">
        <v>4651.1899999999996</v>
      </c>
      <c r="S13" s="3">
        <v>267</v>
      </c>
      <c r="T13" s="3">
        <v>28705</v>
      </c>
      <c r="U13" s="3">
        <v>87026.76</v>
      </c>
      <c r="V13" s="3">
        <v>0</v>
      </c>
      <c r="W13" s="3">
        <v>0</v>
      </c>
      <c r="X13" s="3">
        <v>30505.42</v>
      </c>
      <c r="Y13" s="3">
        <v>353.92</v>
      </c>
      <c r="Z13" s="3">
        <v>25869.88</v>
      </c>
      <c r="AA13" s="3">
        <v>0</v>
      </c>
      <c r="AB13" s="3">
        <v>12305.88</v>
      </c>
      <c r="AC13" s="3">
        <v>32678.51</v>
      </c>
      <c r="AD13" s="3">
        <v>577699.65</v>
      </c>
      <c r="AE13" s="3">
        <v>0</v>
      </c>
      <c r="AF13" s="3">
        <v>13856.36</v>
      </c>
      <c r="AG13" s="3">
        <v>737.31000000000097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48455.629999999903</v>
      </c>
      <c r="AP13" s="3">
        <v>316789</v>
      </c>
      <c r="AQ13" s="3">
        <v>0</v>
      </c>
      <c r="AR13" s="3">
        <v>0</v>
      </c>
      <c r="AS13" s="3">
        <v>62258</v>
      </c>
      <c r="AT13" s="3">
        <v>0</v>
      </c>
      <c r="AU13" s="3">
        <v>0</v>
      </c>
      <c r="AV13" s="3">
        <v>0</v>
      </c>
      <c r="AW13" s="3">
        <v>90785.03</v>
      </c>
      <c r="AX13" s="3">
        <v>302</v>
      </c>
      <c r="AY13" s="3">
        <v>4588954</v>
      </c>
    </row>
    <row r="14" spans="1:51" x14ac:dyDescent="0.25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</sheetData>
  <phoneticPr fontId="1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3"/>
  <sheetViews>
    <sheetView workbookViewId="0">
      <pane xSplit="1" ySplit="1" topLeftCell="B2" activePane="bottomRight" state="frozen"/>
      <selection pane="topRight"/>
      <selection pane="bottomLeft"/>
      <selection pane="bottomRight" activeCell="C17" sqref="C17"/>
    </sheetView>
  </sheetViews>
  <sheetFormatPr defaultColWidth="8.7265625" defaultRowHeight="14" x14ac:dyDescent="0.25"/>
  <cols>
    <col min="33" max="33" width="11.7265625"/>
  </cols>
  <sheetData>
    <row r="1" spans="1:32" x14ac:dyDescent="0.25">
      <c r="A1" s="1" t="s">
        <v>0</v>
      </c>
      <c r="B1" s="1" t="s">
        <v>42</v>
      </c>
      <c r="C1" s="1" t="s">
        <v>27</v>
      </c>
      <c r="D1" s="1" t="s">
        <v>45</v>
      </c>
      <c r="E1" s="1" t="s">
        <v>24</v>
      </c>
      <c r="F1" s="1" t="s">
        <v>40</v>
      </c>
      <c r="G1" s="1" t="s">
        <v>7</v>
      </c>
      <c r="H1" s="1" t="s">
        <v>22</v>
      </c>
      <c r="I1" s="1" t="s">
        <v>63</v>
      </c>
      <c r="J1" s="1" t="s">
        <v>21</v>
      </c>
      <c r="K1" s="1" t="s">
        <v>20</v>
      </c>
      <c r="L1" s="1" t="s">
        <v>19</v>
      </c>
      <c r="M1" s="1" t="s">
        <v>18</v>
      </c>
      <c r="N1" s="1" t="s">
        <v>35</v>
      </c>
      <c r="O1" s="1" t="s">
        <v>17</v>
      </c>
      <c r="P1" s="1" t="s">
        <v>64</v>
      </c>
      <c r="Q1" s="1" t="s">
        <v>32</v>
      </c>
      <c r="R1" s="1" t="s">
        <v>30</v>
      </c>
      <c r="S1" s="1" t="s">
        <v>29</v>
      </c>
      <c r="T1" s="1" t="s">
        <v>31</v>
      </c>
      <c r="U1" s="1" t="s">
        <v>11</v>
      </c>
      <c r="V1" s="1" t="s">
        <v>13</v>
      </c>
      <c r="W1" s="1" t="s">
        <v>10</v>
      </c>
      <c r="X1" s="1" t="s">
        <v>9</v>
      </c>
      <c r="Y1" s="1" t="s">
        <v>12</v>
      </c>
      <c r="Z1" s="1" t="s">
        <v>8</v>
      </c>
      <c r="AA1" s="1" t="s">
        <v>3</v>
      </c>
      <c r="AB1" s="1" t="s">
        <v>15</v>
      </c>
      <c r="AC1" s="1" t="s">
        <v>28</v>
      </c>
      <c r="AD1" s="1" t="s">
        <v>1</v>
      </c>
      <c r="AE1" s="1" t="s">
        <v>44</v>
      </c>
      <c r="AF1" s="1" t="s">
        <v>65</v>
      </c>
    </row>
    <row r="2" spans="1:32" x14ac:dyDescent="0.25">
      <c r="A2" s="1" t="s">
        <v>51</v>
      </c>
      <c r="B2" s="1">
        <v>0</v>
      </c>
      <c r="C2" s="1">
        <v>1180</v>
      </c>
      <c r="D2" s="1">
        <v>3527.24</v>
      </c>
      <c r="E2" s="1">
        <v>137.30000000000001</v>
      </c>
      <c r="F2" s="1">
        <v>214448.84</v>
      </c>
      <c r="G2" s="1">
        <v>163834</v>
      </c>
      <c r="H2" s="1">
        <v>0</v>
      </c>
      <c r="I2" s="1">
        <v>2048</v>
      </c>
      <c r="J2" s="1">
        <v>8238.6</v>
      </c>
      <c r="K2" s="1">
        <v>21855.14</v>
      </c>
      <c r="L2" s="1">
        <v>0</v>
      </c>
      <c r="M2" s="1">
        <v>0</v>
      </c>
      <c r="N2" s="1">
        <v>0</v>
      </c>
      <c r="O2" s="1">
        <v>10143.959999999999</v>
      </c>
      <c r="P2" s="1">
        <v>0</v>
      </c>
      <c r="Q2" s="1">
        <v>1020.67</v>
      </c>
      <c r="R2" s="1">
        <v>158471.70000000001</v>
      </c>
      <c r="S2" s="1">
        <v>0</v>
      </c>
      <c r="T2" s="1">
        <v>29362.15</v>
      </c>
      <c r="U2" s="1">
        <v>4178.8</v>
      </c>
      <c r="V2" s="1">
        <v>11495.89</v>
      </c>
      <c r="W2" s="1">
        <v>11014.77</v>
      </c>
      <c r="X2" s="1">
        <v>263793.14</v>
      </c>
      <c r="Y2" s="1">
        <v>138733.03</v>
      </c>
      <c r="Z2" s="1">
        <v>39985</v>
      </c>
      <c r="AA2" s="1">
        <v>0</v>
      </c>
      <c r="AB2" s="1">
        <v>8550</v>
      </c>
      <c r="AC2" s="1">
        <v>355655.87</v>
      </c>
      <c r="AD2" s="1">
        <v>1644392.23</v>
      </c>
      <c r="AE2" s="1">
        <v>0</v>
      </c>
      <c r="AF2" s="1">
        <v>0</v>
      </c>
    </row>
    <row r="3" spans="1:32" x14ac:dyDescent="0.25">
      <c r="A3" s="1" t="s">
        <v>52</v>
      </c>
      <c r="B3" s="1">
        <v>0</v>
      </c>
      <c r="C3" s="1">
        <v>0</v>
      </c>
      <c r="D3" s="1">
        <v>438</v>
      </c>
      <c r="E3" s="1">
        <v>0</v>
      </c>
      <c r="F3" s="1">
        <v>199385.56</v>
      </c>
      <c r="G3" s="1">
        <v>163834</v>
      </c>
      <c r="H3" s="1">
        <v>0</v>
      </c>
      <c r="I3" s="1">
        <v>0</v>
      </c>
      <c r="J3" s="1">
        <v>630</v>
      </c>
      <c r="K3" s="1">
        <v>320054.02</v>
      </c>
      <c r="L3" s="1">
        <v>0</v>
      </c>
      <c r="M3" s="1">
        <v>0</v>
      </c>
      <c r="N3" s="1">
        <v>0</v>
      </c>
      <c r="O3" s="1">
        <v>2081</v>
      </c>
      <c r="P3" s="1">
        <v>0</v>
      </c>
      <c r="Q3" s="1">
        <v>16991.849999999999</v>
      </c>
      <c r="R3" s="1">
        <v>0</v>
      </c>
      <c r="S3" s="1">
        <v>0</v>
      </c>
      <c r="T3" s="1">
        <v>58695.62</v>
      </c>
      <c r="U3" s="1">
        <v>4178.8</v>
      </c>
      <c r="V3" s="1">
        <v>11495.89</v>
      </c>
      <c r="W3" s="1">
        <v>11014.77</v>
      </c>
      <c r="X3" s="1">
        <v>263793.14</v>
      </c>
      <c r="Y3" s="1">
        <v>138733.03</v>
      </c>
      <c r="Z3" s="1">
        <v>0</v>
      </c>
      <c r="AA3" s="1">
        <v>0</v>
      </c>
      <c r="AB3" s="1">
        <v>510</v>
      </c>
      <c r="AC3" s="1">
        <v>355321.85</v>
      </c>
      <c r="AD3" s="1">
        <v>1627919.34</v>
      </c>
      <c r="AE3" s="1">
        <v>0</v>
      </c>
      <c r="AF3" s="1">
        <v>0</v>
      </c>
    </row>
    <row r="4" spans="1:32" x14ac:dyDescent="0.25">
      <c r="A4" s="1" t="s">
        <v>53</v>
      </c>
      <c r="B4" s="1">
        <v>0</v>
      </c>
      <c r="C4" s="1">
        <v>0</v>
      </c>
      <c r="D4" s="1">
        <v>283</v>
      </c>
      <c r="E4" s="1">
        <v>0</v>
      </c>
      <c r="F4" s="1">
        <v>587253.03</v>
      </c>
      <c r="G4" s="1">
        <v>163114</v>
      </c>
      <c r="H4" s="1">
        <v>0</v>
      </c>
      <c r="I4" s="1">
        <v>0</v>
      </c>
      <c r="J4" s="1">
        <v>4986.53</v>
      </c>
      <c r="K4" s="1">
        <v>11115.04</v>
      </c>
      <c r="L4" s="1">
        <v>0</v>
      </c>
      <c r="M4" s="1">
        <v>0</v>
      </c>
      <c r="N4" s="1">
        <v>0</v>
      </c>
      <c r="O4" s="1">
        <v>13064.9</v>
      </c>
      <c r="P4" s="1">
        <v>4042.73</v>
      </c>
      <c r="Q4" s="1">
        <v>7434.69</v>
      </c>
      <c r="R4" s="1">
        <v>0</v>
      </c>
      <c r="S4" s="1">
        <v>0</v>
      </c>
      <c r="T4" s="1">
        <v>58804.47</v>
      </c>
      <c r="U4" s="1">
        <v>4160.8</v>
      </c>
      <c r="V4" s="1">
        <v>11447.89</v>
      </c>
      <c r="W4" s="1">
        <v>10966.77</v>
      </c>
      <c r="X4" s="1">
        <v>262653.14</v>
      </c>
      <c r="Y4" s="1">
        <v>138133.03</v>
      </c>
      <c r="Z4" s="1">
        <v>0</v>
      </c>
      <c r="AA4" s="1">
        <v>0</v>
      </c>
      <c r="AB4" s="1">
        <v>1831.5</v>
      </c>
      <c r="AC4" s="1">
        <v>353692.36</v>
      </c>
      <c r="AD4" s="1">
        <v>1616612.82</v>
      </c>
      <c r="AE4" s="1">
        <v>0</v>
      </c>
      <c r="AF4" s="1">
        <v>-697859.44</v>
      </c>
    </row>
    <row r="5" spans="1:32" x14ac:dyDescent="0.25">
      <c r="A5" s="1" t="s">
        <v>54</v>
      </c>
      <c r="B5" s="1">
        <v>2676</v>
      </c>
      <c r="C5" s="1">
        <v>2146.3000000000002</v>
      </c>
      <c r="D5" s="1">
        <v>12079.3</v>
      </c>
      <c r="E5" s="1">
        <v>680</v>
      </c>
      <c r="F5" s="1">
        <v>80280.490000000005</v>
      </c>
      <c r="G5" s="1">
        <v>174394</v>
      </c>
      <c r="H5" s="1">
        <v>0</v>
      </c>
      <c r="I5" s="1">
        <v>0</v>
      </c>
      <c r="J5" s="1">
        <v>6319</v>
      </c>
      <c r="K5" s="1">
        <v>56464.63</v>
      </c>
      <c r="L5" s="1">
        <v>0</v>
      </c>
      <c r="M5" s="1">
        <v>50</v>
      </c>
      <c r="N5" s="1">
        <v>450</v>
      </c>
      <c r="O5" s="1">
        <v>12368.3</v>
      </c>
      <c r="P5" s="1">
        <v>12961.01</v>
      </c>
      <c r="Q5" s="1">
        <v>11688.16</v>
      </c>
      <c r="R5" s="1">
        <v>0</v>
      </c>
      <c r="S5" s="1">
        <v>0</v>
      </c>
      <c r="T5" s="1">
        <v>33620.25</v>
      </c>
      <c r="U5" s="1">
        <v>4476.3999999999996</v>
      </c>
      <c r="V5" s="1">
        <v>12289.49</v>
      </c>
      <c r="W5" s="1">
        <v>11808.37</v>
      </c>
      <c r="X5" s="1">
        <v>282641.14</v>
      </c>
      <c r="Y5" s="1">
        <v>148653.03</v>
      </c>
      <c r="Z5" s="1">
        <v>776</v>
      </c>
      <c r="AA5" s="1">
        <v>5048.54</v>
      </c>
      <c r="AB5" s="1">
        <v>6529</v>
      </c>
      <c r="AC5" s="1">
        <v>353900.7</v>
      </c>
      <c r="AD5" s="1">
        <v>1726173.11</v>
      </c>
      <c r="AE5" s="1">
        <v>0</v>
      </c>
      <c r="AF5" s="1">
        <v>0</v>
      </c>
    </row>
    <row r="6" spans="1:32" x14ac:dyDescent="0.25">
      <c r="A6" s="1" t="s">
        <v>55</v>
      </c>
      <c r="B6" s="1">
        <v>728.3</v>
      </c>
      <c r="C6" s="1">
        <v>0</v>
      </c>
      <c r="D6" s="1">
        <v>492</v>
      </c>
      <c r="E6" s="1">
        <v>482.04</v>
      </c>
      <c r="F6" s="1">
        <v>71905.38</v>
      </c>
      <c r="G6" s="1">
        <v>176662</v>
      </c>
      <c r="H6" s="1">
        <v>0</v>
      </c>
      <c r="I6" s="1">
        <v>0</v>
      </c>
      <c r="J6" s="1">
        <v>7303.8</v>
      </c>
      <c r="K6" s="1">
        <v>45133.55</v>
      </c>
      <c r="L6" s="1">
        <v>0</v>
      </c>
      <c r="M6" s="1">
        <v>0</v>
      </c>
      <c r="N6" s="1">
        <v>0</v>
      </c>
      <c r="O6" s="1">
        <v>13705</v>
      </c>
      <c r="P6" s="1">
        <v>512.82000000000005</v>
      </c>
      <c r="Q6" s="1">
        <v>2092.2800000000002</v>
      </c>
      <c r="R6" s="1">
        <v>0</v>
      </c>
      <c r="S6" s="1">
        <v>0</v>
      </c>
      <c r="T6" s="1">
        <v>21588.03</v>
      </c>
      <c r="U6" s="1">
        <v>4532.6000000000004</v>
      </c>
      <c r="V6" s="1">
        <v>12456.49</v>
      </c>
      <c r="W6" s="1">
        <v>11948.73</v>
      </c>
      <c r="X6" s="1">
        <v>286097.14</v>
      </c>
      <c r="Y6" s="1">
        <v>150454.12</v>
      </c>
      <c r="Z6" s="1">
        <v>0</v>
      </c>
      <c r="AA6" s="1">
        <v>1924.53</v>
      </c>
      <c r="AB6" s="1">
        <v>802</v>
      </c>
      <c r="AC6" s="1">
        <v>351004.06</v>
      </c>
      <c r="AD6" s="1">
        <v>1870689.03</v>
      </c>
      <c r="AE6" s="1">
        <v>0</v>
      </c>
      <c r="AF6" s="1">
        <v>0</v>
      </c>
    </row>
    <row r="7" spans="1:32" x14ac:dyDescent="0.25">
      <c r="A7" s="1" t="s">
        <v>56</v>
      </c>
      <c r="B7" s="1">
        <v>0</v>
      </c>
      <c r="C7" s="1">
        <v>0</v>
      </c>
      <c r="D7" s="1">
        <v>17892.59</v>
      </c>
      <c r="E7" s="1">
        <v>1071.2</v>
      </c>
      <c r="F7" s="1">
        <v>107395.25</v>
      </c>
      <c r="G7" s="1">
        <v>175586</v>
      </c>
      <c r="H7" s="1">
        <v>1226.42</v>
      </c>
      <c r="I7" s="1">
        <v>192519.3</v>
      </c>
      <c r="J7" s="1">
        <v>26886.5</v>
      </c>
      <c r="K7" s="1">
        <v>81571.3</v>
      </c>
      <c r="L7" s="1">
        <v>0</v>
      </c>
      <c r="M7" s="1">
        <v>0</v>
      </c>
      <c r="N7" s="1">
        <v>900</v>
      </c>
      <c r="O7" s="1">
        <v>23265</v>
      </c>
      <c r="P7" s="1">
        <v>39537.879999999997</v>
      </c>
      <c r="Q7" s="1">
        <v>-6149.53</v>
      </c>
      <c r="R7" s="1">
        <v>2830.19</v>
      </c>
      <c r="S7" s="1">
        <v>252452.69</v>
      </c>
      <c r="T7" s="1">
        <v>21819.07</v>
      </c>
      <c r="U7" s="1">
        <v>4537.8999999999996</v>
      </c>
      <c r="V7" s="1">
        <v>12513.69</v>
      </c>
      <c r="W7" s="1">
        <v>11955.61</v>
      </c>
      <c r="X7" s="1">
        <v>286614.14</v>
      </c>
      <c r="Y7" s="1">
        <v>150711.29999999999</v>
      </c>
      <c r="Z7" s="1">
        <v>430</v>
      </c>
      <c r="AA7" s="1">
        <v>2400</v>
      </c>
      <c r="AB7" s="1">
        <v>690</v>
      </c>
      <c r="AC7" s="1">
        <v>350987.36</v>
      </c>
      <c r="AD7" s="1">
        <v>1950499.53</v>
      </c>
      <c r="AE7" s="1">
        <v>0</v>
      </c>
      <c r="AF7" s="1">
        <v>-1212900.48</v>
      </c>
    </row>
    <row r="8" spans="1:32" x14ac:dyDescent="0.25">
      <c r="A8" s="1" t="s">
        <v>57</v>
      </c>
      <c r="B8" s="1">
        <v>0</v>
      </c>
      <c r="C8" s="1">
        <v>328.75</v>
      </c>
      <c r="D8" s="1">
        <v>2385.02</v>
      </c>
      <c r="E8" s="1">
        <v>0</v>
      </c>
      <c r="F8" s="1">
        <v>0</v>
      </c>
      <c r="G8" s="1">
        <v>183729</v>
      </c>
      <c r="H8" s="1">
        <v>330</v>
      </c>
      <c r="I8" s="1">
        <v>1260.5899999999999</v>
      </c>
      <c r="J8" s="1">
        <v>13332.2</v>
      </c>
      <c r="K8" s="1">
        <v>35711.75</v>
      </c>
      <c r="L8" s="1">
        <v>0</v>
      </c>
      <c r="M8" s="1">
        <v>0</v>
      </c>
      <c r="N8" s="1">
        <v>0</v>
      </c>
      <c r="O8" s="1">
        <v>12840</v>
      </c>
      <c r="P8" s="1">
        <v>5866.01</v>
      </c>
      <c r="Q8" s="1">
        <v>0</v>
      </c>
      <c r="R8" s="1">
        <v>0</v>
      </c>
      <c r="S8" s="1">
        <v>42075.45</v>
      </c>
      <c r="T8" s="1">
        <v>0</v>
      </c>
      <c r="U8" s="1">
        <v>4635.6000000000004</v>
      </c>
      <c r="V8" s="1">
        <v>12770.74</v>
      </c>
      <c r="W8" s="1">
        <v>12216.73</v>
      </c>
      <c r="X8" s="1">
        <v>292787.14</v>
      </c>
      <c r="Y8" s="1">
        <v>153964.29999999999</v>
      </c>
      <c r="Z8" s="1">
        <v>0</v>
      </c>
      <c r="AA8" s="1">
        <v>0</v>
      </c>
      <c r="AB8" s="1">
        <v>1123</v>
      </c>
      <c r="AC8" s="1">
        <v>350215.65</v>
      </c>
      <c r="AD8" s="1">
        <v>1726161.65</v>
      </c>
      <c r="AE8" s="1">
        <v>37735.85</v>
      </c>
      <c r="AF8" s="1">
        <v>0</v>
      </c>
    </row>
    <row r="9" spans="1:32" x14ac:dyDescent="0.25">
      <c r="A9" s="1" t="s">
        <v>58</v>
      </c>
      <c r="B9" s="1">
        <v>0</v>
      </c>
      <c r="C9" s="1">
        <v>191.25</v>
      </c>
      <c r="D9" s="1">
        <v>4360.96</v>
      </c>
      <c r="E9" s="1">
        <v>377.7</v>
      </c>
      <c r="F9" s="1">
        <v>0</v>
      </c>
      <c r="G9" s="1">
        <v>214398</v>
      </c>
      <c r="H9" s="1">
        <v>145631.07</v>
      </c>
      <c r="I9" s="1">
        <v>1381.54</v>
      </c>
      <c r="J9" s="1">
        <v>6786.9</v>
      </c>
      <c r="K9" s="1">
        <v>169806.89</v>
      </c>
      <c r="L9" s="1">
        <v>0</v>
      </c>
      <c r="M9" s="1">
        <v>0</v>
      </c>
      <c r="N9" s="1">
        <v>0</v>
      </c>
      <c r="O9" s="1">
        <v>15553.6</v>
      </c>
      <c r="P9" s="1">
        <v>14354.35</v>
      </c>
      <c r="Q9" s="1">
        <v>0</v>
      </c>
      <c r="R9" s="1">
        <v>130188.68</v>
      </c>
      <c r="S9" s="1">
        <v>42075.45</v>
      </c>
      <c r="T9" s="1">
        <v>0</v>
      </c>
      <c r="U9" s="1">
        <v>5405.75</v>
      </c>
      <c r="V9" s="1">
        <v>14876.24</v>
      </c>
      <c r="W9" s="1">
        <v>14261.76</v>
      </c>
      <c r="X9" s="1">
        <v>341733.42</v>
      </c>
      <c r="Y9" s="1">
        <v>179714.79</v>
      </c>
      <c r="Z9" s="1">
        <v>0</v>
      </c>
      <c r="AA9" s="1">
        <v>0</v>
      </c>
      <c r="AB9" s="1">
        <v>1657</v>
      </c>
      <c r="AC9" s="1">
        <v>349876.64</v>
      </c>
      <c r="AD9" s="1">
        <v>1824671.37</v>
      </c>
      <c r="AE9" s="1">
        <v>37735.85</v>
      </c>
      <c r="AF9" s="1">
        <v>0</v>
      </c>
    </row>
    <row r="10" spans="1:32" x14ac:dyDescent="0.25">
      <c r="A10" s="1" t="s">
        <v>59</v>
      </c>
      <c r="B10" s="1">
        <v>0</v>
      </c>
      <c r="C10" s="1">
        <v>0</v>
      </c>
      <c r="D10" s="1">
        <v>14288</v>
      </c>
      <c r="E10" s="1">
        <v>1482.89</v>
      </c>
      <c r="F10" s="1">
        <v>321940.43</v>
      </c>
      <c r="G10" s="1">
        <v>220770</v>
      </c>
      <c r="H10" s="1">
        <v>0</v>
      </c>
      <c r="I10" s="1">
        <v>72815.53</v>
      </c>
      <c r="J10" s="1">
        <v>10671</v>
      </c>
      <c r="K10" s="1">
        <v>52298.63</v>
      </c>
      <c r="L10" s="1">
        <v>57</v>
      </c>
      <c r="M10" s="1">
        <v>0</v>
      </c>
      <c r="N10" s="1">
        <v>0</v>
      </c>
      <c r="O10" s="1">
        <v>16862.7</v>
      </c>
      <c r="P10" s="1">
        <v>7427.75</v>
      </c>
      <c r="Q10" s="1">
        <v>2197.4499999999998</v>
      </c>
      <c r="R10" s="1">
        <v>943.4</v>
      </c>
      <c r="S10" s="1">
        <v>42075.45</v>
      </c>
      <c r="T10" s="1">
        <v>44080.38</v>
      </c>
      <c r="U10" s="1">
        <v>5289.05</v>
      </c>
      <c r="V10" s="1">
        <v>14565.04</v>
      </c>
      <c r="W10" s="1">
        <v>13950.56</v>
      </c>
      <c r="X10" s="1">
        <v>334342.42</v>
      </c>
      <c r="Y10" s="1">
        <v>175824.79</v>
      </c>
      <c r="Z10" s="1">
        <v>0</v>
      </c>
      <c r="AA10" s="1">
        <v>0</v>
      </c>
      <c r="AB10" s="1">
        <v>9868</v>
      </c>
      <c r="AC10" s="1">
        <v>349832.21</v>
      </c>
      <c r="AD10" s="1">
        <v>2426677.66</v>
      </c>
      <c r="AE10" s="1">
        <v>113803.27</v>
      </c>
      <c r="AF10" s="1">
        <v>-1322427.3</v>
      </c>
    </row>
    <row r="11" spans="1:32" x14ac:dyDescent="0.25">
      <c r="A11" s="1" t="s">
        <v>60</v>
      </c>
      <c r="B11" s="1">
        <v>0</v>
      </c>
      <c r="C11" s="1">
        <v>0</v>
      </c>
      <c r="D11" s="1">
        <v>1902.59</v>
      </c>
      <c r="E11" s="1">
        <v>0</v>
      </c>
      <c r="F11" s="1">
        <v>0</v>
      </c>
      <c r="G11" s="1">
        <v>212670</v>
      </c>
      <c r="H11" s="1">
        <v>0</v>
      </c>
      <c r="I11" s="1">
        <v>0</v>
      </c>
      <c r="J11" s="1">
        <v>4351</v>
      </c>
      <c r="K11" s="1">
        <v>64731.75</v>
      </c>
      <c r="L11" s="1">
        <v>322.7</v>
      </c>
      <c r="M11" s="1">
        <v>0</v>
      </c>
      <c r="N11" s="1">
        <v>0</v>
      </c>
      <c r="O11" s="1">
        <v>5490</v>
      </c>
      <c r="P11" s="1">
        <v>0</v>
      </c>
      <c r="Q11" s="1">
        <v>951.75</v>
      </c>
      <c r="R11" s="1">
        <v>0</v>
      </c>
      <c r="S11" s="1">
        <v>42075.45</v>
      </c>
      <c r="T11" s="1">
        <v>21900.31</v>
      </c>
      <c r="U11" s="1">
        <v>5112.95</v>
      </c>
      <c r="V11" s="1">
        <v>14095.44</v>
      </c>
      <c r="W11" s="1">
        <v>13480.96</v>
      </c>
      <c r="X11" s="1">
        <v>323189.42</v>
      </c>
      <c r="Y11" s="1">
        <v>169954.79</v>
      </c>
      <c r="Z11" s="1">
        <v>0</v>
      </c>
      <c r="AA11" s="1">
        <v>5660.38</v>
      </c>
      <c r="AB11" s="1">
        <v>2575.4699999999998</v>
      </c>
      <c r="AC11" s="1">
        <v>350112.03</v>
      </c>
      <c r="AD11" s="1">
        <v>2136094.12</v>
      </c>
      <c r="AE11" s="1">
        <v>0</v>
      </c>
      <c r="AF11" s="1">
        <v>0</v>
      </c>
    </row>
    <row r="12" spans="1:32" x14ac:dyDescent="0.25">
      <c r="A12" s="1" t="s">
        <v>61</v>
      </c>
      <c r="B12" s="1">
        <v>0</v>
      </c>
      <c r="C12" s="1">
        <v>0</v>
      </c>
      <c r="D12" s="1">
        <v>13532</v>
      </c>
      <c r="E12" s="1">
        <v>0</v>
      </c>
      <c r="F12" s="1">
        <v>112187.94</v>
      </c>
      <c r="G12" s="1">
        <v>207666</v>
      </c>
      <c r="H12" s="1">
        <v>0</v>
      </c>
      <c r="I12" s="1">
        <v>72815.53</v>
      </c>
      <c r="J12" s="1">
        <v>10090</v>
      </c>
      <c r="K12" s="1">
        <v>63491.98</v>
      </c>
      <c r="L12" s="1">
        <v>11950.6</v>
      </c>
      <c r="M12" s="1">
        <v>0</v>
      </c>
      <c r="N12" s="1">
        <v>0</v>
      </c>
      <c r="O12" s="1">
        <v>11194.12</v>
      </c>
      <c r="P12" s="1">
        <v>28542.79</v>
      </c>
      <c r="Q12" s="1">
        <v>0</v>
      </c>
      <c r="R12" s="1">
        <v>0</v>
      </c>
      <c r="S12" s="1">
        <v>42075.45</v>
      </c>
      <c r="T12" s="1">
        <v>0</v>
      </c>
      <c r="U12" s="1">
        <v>5022.6499999999996</v>
      </c>
      <c r="V12" s="1">
        <v>13854.64</v>
      </c>
      <c r="W12" s="1">
        <v>13240.16</v>
      </c>
      <c r="X12" s="1">
        <v>317470.42</v>
      </c>
      <c r="Y12" s="1">
        <v>166944.79</v>
      </c>
      <c r="Z12" s="1">
        <v>0</v>
      </c>
      <c r="AA12" s="1">
        <v>0</v>
      </c>
      <c r="AB12" s="1">
        <v>4502</v>
      </c>
      <c r="AC12" s="1">
        <v>344905.38</v>
      </c>
      <c r="AD12" s="1">
        <v>2125308.61</v>
      </c>
      <c r="AE12" s="1">
        <v>0</v>
      </c>
      <c r="AF12" s="1">
        <v>0</v>
      </c>
    </row>
    <row r="13" spans="1:32" x14ac:dyDescent="0.25">
      <c r="A13" s="1" t="s">
        <v>62</v>
      </c>
      <c r="B13" s="1">
        <v>0</v>
      </c>
      <c r="C13" s="1">
        <v>0</v>
      </c>
      <c r="D13" s="1">
        <v>21000</v>
      </c>
      <c r="E13" s="1">
        <v>148.5</v>
      </c>
      <c r="F13" s="1">
        <v>232252.91</v>
      </c>
      <c r="G13" s="1">
        <v>188608</v>
      </c>
      <c r="H13" s="1">
        <v>2641.51</v>
      </c>
      <c r="I13" s="1">
        <v>4364.78</v>
      </c>
      <c r="J13" s="1">
        <v>11299.26</v>
      </c>
      <c r="K13" s="1">
        <v>75585.789999999994</v>
      </c>
      <c r="L13" s="1">
        <v>0</v>
      </c>
      <c r="M13" s="1">
        <v>0</v>
      </c>
      <c r="N13" s="1">
        <v>0</v>
      </c>
      <c r="O13" s="1">
        <v>20127.45</v>
      </c>
      <c r="P13" s="1">
        <v>29901.54</v>
      </c>
      <c r="Q13" s="1">
        <v>3534.08</v>
      </c>
      <c r="R13" s="1">
        <v>0</v>
      </c>
      <c r="S13" s="1">
        <v>42075.45</v>
      </c>
      <c r="T13" s="1">
        <v>66414.95</v>
      </c>
      <c r="U13" s="1">
        <v>4645.2</v>
      </c>
      <c r="V13" s="1">
        <v>12800.6</v>
      </c>
      <c r="W13" s="1">
        <v>12241.62</v>
      </c>
      <c r="X13" s="1">
        <v>293365</v>
      </c>
      <c r="Y13" s="1">
        <v>154293.68</v>
      </c>
      <c r="Z13" s="1">
        <v>0</v>
      </c>
      <c r="AA13" s="1">
        <v>0</v>
      </c>
      <c r="AB13" s="1">
        <v>2510</v>
      </c>
      <c r="AC13" s="1">
        <v>354856.98</v>
      </c>
      <c r="AD13" s="1">
        <v>4701009.3600000003</v>
      </c>
      <c r="AE13" s="1">
        <v>0</v>
      </c>
      <c r="AF13" s="1">
        <v>-1644722.66</v>
      </c>
    </row>
  </sheetData>
  <phoneticPr fontId="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7"/>
  <sheetViews>
    <sheetView workbookViewId="0">
      <pane xSplit="1" ySplit="1" topLeftCell="B2" activePane="bottomRight" state="frozen"/>
      <selection pane="topRight"/>
      <selection pane="bottomLeft"/>
      <selection pane="bottomRight" activeCell="B17" sqref="B17"/>
    </sheetView>
  </sheetViews>
  <sheetFormatPr defaultColWidth="8.7265625" defaultRowHeight="14" x14ac:dyDescent="0.25"/>
  <sheetData>
    <row r="1" spans="1:33" x14ac:dyDescent="0.25">
      <c r="A1" s="1" t="s">
        <v>0</v>
      </c>
      <c r="B1" s="1" t="s">
        <v>1</v>
      </c>
      <c r="C1" s="1" t="s">
        <v>11</v>
      </c>
      <c r="D1" s="1" t="s">
        <v>13</v>
      </c>
      <c r="E1" s="1" t="s">
        <v>10</v>
      </c>
      <c r="F1" s="1" t="s">
        <v>9</v>
      </c>
      <c r="G1" s="1" t="s">
        <v>12</v>
      </c>
      <c r="H1" s="1" t="s">
        <v>7</v>
      </c>
      <c r="I1" s="1" t="s">
        <v>8</v>
      </c>
      <c r="J1" s="1" t="s">
        <v>3</v>
      </c>
      <c r="K1" s="1" t="s">
        <v>27</v>
      </c>
      <c r="L1" s="1" t="s">
        <v>45</v>
      </c>
      <c r="M1" s="1" t="s">
        <v>20</v>
      </c>
      <c r="N1" s="1" t="s">
        <v>19</v>
      </c>
      <c r="O1" s="1" t="s">
        <v>15</v>
      </c>
      <c r="P1" s="1" t="s">
        <v>18</v>
      </c>
      <c r="Q1" s="1" t="s">
        <v>40</v>
      </c>
      <c r="R1" s="1" t="s">
        <v>31</v>
      </c>
      <c r="S1" s="1" t="s">
        <v>32</v>
      </c>
      <c r="T1" s="1" t="s">
        <v>28</v>
      </c>
      <c r="U1" s="1" t="s">
        <v>44</v>
      </c>
      <c r="V1" s="1" t="s">
        <v>25</v>
      </c>
      <c r="W1" s="1" t="s">
        <v>24</v>
      </c>
      <c r="X1" s="1" t="s">
        <v>23</v>
      </c>
      <c r="Y1" s="1" t="s">
        <v>49</v>
      </c>
      <c r="Z1" s="1" t="s">
        <v>63</v>
      </c>
      <c r="AA1" s="1" t="s">
        <v>21</v>
      </c>
      <c r="AB1" s="1" t="s">
        <v>66</v>
      </c>
      <c r="AC1" s="1" t="s">
        <v>48</v>
      </c>
      <c r="AD1" s="1" t="s">
        <v>17</v>
      </c>
      <c r="AE1" s="1" t="s">
        <v>16</v>
      </c>
      <c r="AF1" s="1" t="s">
        <v>47</v>
      </c>
      <c r="AG1" s="1" t="s">
        <v>46</v>
      </c>
    </row>
    <row r="2" spans="1:33" x14ac:dyDescent="0.25">
      <c r="A2" s="1" t="s">
        <v>51</v>
      </c>
      <c r="B2" s="1">
        <v>777129.67</v>
      </c>
      <c r="C2" s="1">
        <v>1756.15</v>
      </c>
      <c r="D2" s="1">
        <v>5293.96</v>
      </c>
      <c r="E2" s="1">
        <v>4414.57</v>
      </c>
      <c r="F2" s="1">
        <v>107873.9</v>
      </c>
      <c r="G2" s="1">
        <v>57566.38</v>
      </c>
      <c r="H2" s="1">
        <v>65158</v>
      </c>
      <c r="I2" s="1">
        <v>6400</v>
      </c>
      <c r="J2" s="1">
        <v>0</v>
      </c>
      <c r="K2" s="1">
        <v>2100</v>
      </c>
      <c r="L2" s="1">
        <v>169150.19</v>
      </c>
      <c r="M2" s="1">
        <v>102802.63</v>
      </c>
      <c r="N2" s="1">
        <v>5678</v>
      </c>
      <c r="O2" s="1">
        <v>26909.1</v>
      </c>
      <c r="P2" s="1">
        <v>2008.62</v>
      </c>
      <c r="Q2" s="1">
        <v>112330.35</v>
      </c>
      <c r="R2" s="1">
        <v>15380.17</v>
      </c>
      <c r="S2" s="1">
        <v>534.64</v>
      </c>
      <c r="T2" s="1">
        <v>19276.38</v>
      </c>
      <c r="U2" s="1">
        <v>0</v>
      </c>
      <c r="V2" s="1">
        <v>0</v>
      </c>
      <c r="W2" s="1">
        <v>0</v>
      </c>
      <c r="X2" s="1">
        <v>5660.38</v>
      </c>
      <c r="Y2" s="1">
        <v>0</v>
      </c>
      <c r="Z2" s="1">
        <v>3935.86</v>
      </c>
      <c r="AA2" s="1">
        <v>480</v>
      </c>
      <c r="AB2" s="1">
        <v>0</v>
      </c>
      <c r="AC2" s="1">
        <v>1821</v>
      </c>
      <c r="AD2" s="1">
        <v>8522</v>
      </c>
      <c r="AE2" s="1">
        <v>0</v>
      </c>
      <c r="AF2" s="1">
        <v>3703.82</v>
      </c>
      <c r="AG2" s="1">
        <v>4221.03</v>
      </c>
    </row>
    <row r="3" spans="1:33" x14ac:dyDescent="0.25">
      <c r="A3" s="1" t="s">
        <v>52</v>
      </c>
      <c r="B3" s="1">
        <v>834564.79</v>
      </c>
      <c r="C3" s="1">
        <v>1786.55</v>
      </c>
      <c r="D3" s="1">
        <v>5333.07</v>
      </c>
      <c r="E3" s="1">
        <v>4500.33</v>
      </c>
      <c r="F3" s="1">
        <v>109611.06</v>
      </c>
      <c r="G3" s="1">
        <v>58399.14</v>
      </c>
      <c r="H3" s="1">
        <v>66462</v>
      </c>
      <c r="I3" s="1">
        <v>0</v>
      </c>
      <c r="J3" s="1">
        <v>0</v>
      </c>
      <c r="K3" s="1">
        <v>150</v>
      </c>
      <c r="L3" s="1">
        <v>221272.24</v>
      </c>
      <c r="M3" s="1">
        <v>172442.49</v>
      </c>
      <c r="N3" s="1">
        <v>2673</v>
      </c>
      <c r="O3" s="1">
        <v>21846</v>
      </c>
      <c r="P3" s="1">
        <v>2083.02</v>
      </c>
      <c r="Q3" s="1">
        <v>103680.49</v>
      </c>
      <c r="R3" s="1">
        <v>30521.72</v>
      </c>
      <c r="S3" s="1">
        <v>8835.76</v>
      </c>
      <c r="T3" s="1">
        <v>19214.22</v>
      </c>
      <c r="U3" s="1">
        <v>90722.31</v>
      </c>
      <c r="V3" s="1">
        <v>0</v>
      </c>
      <c r="W3" s="1">
        <v>270</v>
      </c>
      <c r="X3" s="1">
        <v>500</v>
      </c>
      <c r="Y3" s="1">
        <v>0</v>
      </c>
      <c r="Z3" s="1">
        <v>0</v>
      </c>
      <c r="AA3" s="1">
        <v>420</v>
      </c>
      <c r="AB3" s="1">
        <v>0</v>
      </c>
      <c r="AC3" s="1">
        <v>0</v>
      </c>
      <c r="AD3" s="1">
        <v>3041.94</v>
      </c>
      <c r="AE3" s="1">
        <v>4691</v>
      </c>
      <c r="AF3" s="1">
        <v>1100</v>
      </c>
      <c r="AG3" s="1">
        <v>227.36</v>
      </c>
    </row>
    <row r="4" spans="1:33" x14ac:dyDescent="0.25">
      <c r="A4" s="1" t="s">
        <v>53</v>
      </c>
      <c r="B4" s="1">
        <v>713748.71</v>
      </c>
      <c r="C4" s="1">
        <v>1725.79</v>
      </c>
      <c r="D4" s="1">
        <v>5092.92</v>
      </c>
      <c r="E4" s="1">
        <v>4352.01</v>
      </c>
      <c r="F4" s="1">
        <v>105225.06</v>
      </c>
      <c r="G4" s="1">
        <v>56233.37</v>
      </c>
      <c r="H4" s="1">
        <v>64409</v>
      </c>
      <c r="I4" s="1">
        <v>0</v>
      </c>
      <c r="J4" s="1">
        <v>0</v>
      </c>
      <c r="K4" s="1">
        <v>0</v>
      </c>
      <c r="L4" s="1">
        <v>322</v>
      </c>
      <c r="M4" s="1">
        <v>72372.289999999994</v>
      </c>
      <c r="N4" s="1">
        <v>7509</v>
      </c>
      <c r="O4" s="1">
        <v>21285.9</v>
      </c>
      <c r="P4" s="1">
        <v>2057.42</v>
      </c>
      <c r="Q4" s="1">
        <v>291277.5</v>
      </c>
      <c r="R4" s="1">
        <v>29167.02</v>
      </c>
      <c r="S4" s="1">
        <v>3687.6</v>
      </c>
      <c r="T4" s="1">
        <v>19187.03</v>
      </c>
      <c r="U4" s="1">
        <v>90511.06</v>
      </c>
      <c r="V4" s="1">
        <v>0</v>
      </c>
      <c r="W4" s="1">
        <v>0</v>
      </c>
      <c r="X4" s="1">
        <v>943.4</v>
      </c>
      <c r="Y4" s="1">
        <v>4600</v>
      </c>
      <c r="Z4" s="1">
        <v>72815.53</v>
      </c>
      <c r="AA4" s="1">
        <v>280</v>
      </c>
      <c r="AB4" s="1">
        <v>300</v>
      </c>
      <c r="AC4" s="1">
        <v>6022</v>
      </c>
      <c r="AD4" s="1">
        <v>12317</v>
      </c>
      <c r="AE4" s="1">
        <v>0</v>
      </c>
      <c r="AF4" s="1">
        <v>2855.56</v>
      </c>
      <c r="AG4" s="1">
        <v>6884.24</v>
      </c>
    </row>
    <row r="5" spans="1:33" x14ac:dyDescent="0.25">
      <c r="A5" s="1" t="s">
        <v>54</v>
      </c>
      <c r="B5" s="1">
        <v>736793.9</v>
      </c>
      <c r="C5" s="1">
        <v>1767.39</v>
      </c>
      <c r="D5" s="1">
        <v>5281.12</v>
      </c>
      <c r="E5" s="1">
        <v>4449.93</v>
      </c>
      <c r="F5" s="1">
        <v>108185.06</v>
      </c>
      <c r="G5" s="1">
        <v>57736.55</v>
      </c>
      <c r="H5" s="1">
        <v>65157</v>
      </c>
      <c r="I5" s="1">
        <v>0</v>
      </c>
      <c r="J5" s="1">
        <v>12880</v>
      </c>
      <c r="K5" s="1">
        <v>80</v>
      </c>
      <c r="L5" s="1">
        <v>366792.31</v>
      </c>
      <c r="M5" s="1">
        <v>96990.02</v>
      </c>
      <c r="N5" s="1">
        <v>127.2</v>
      </c>
      <c r="O5" s="1">
        <v>32446.5</v>
      </c>
      <c r="P5" s="1">
        <v>2636.23</v>
      </c>
      <c r="Q5" s="1">
        <v>40517.22</v>
      </c>
      <c r="R5" s="1">
        <v>14617.5</v>
      </c>
      <c r="S5" s="1">
        <v>5081.8100000000004</v>
      </c>
      <c r="T5" s="1">
        <v>19134.79</v>
      </c>
      <c r="U5" s="1">
        <v>105079.58</v>
      </c>
      <c r="V5" s="1">
        <v>0</v>
      </c>
      <c r="W5" s="1">
        <v>0</v>
      </c>
      <c r="X5" s="1">
        <v>0</v>
      </c>
      <c r="Y5" s="1">
        <v>620</v>
      </c>
      <c r="Z5" s="1">
        <v>0</v>
      </c>
      <c r="AA5" s="1">
        <v>1248</v>
      </c>
      <c r="AB5" s="1">
        <v>0</v>
      </c>
      <c r="AC5" s="1">
        <v>0</v>
      </c>
      <c r="AD5" s="1">
        <v>7719</v>
      </c>
      <c r="AE5" s="1">
        <v>3624</v>
      </c>
      <c r="AF5" s="1">
        <v>280</v>
      </c>
      <c r="AG5" s="1">
        <v>0</v>
      </c>
    </row>
    <row r="6" spans="1:33" x14ac:dyDescent="0.25">
      <c r="A6" s="1" t="s">
        <v>55</v>
      </c>
      <c r="B6" s="1">
        <v>776823.69</v>
      </c>
      <c r="C6" s="1">
        <v>1703.69</v>
      </c>
      <c r="D6" s="1">
        <v>5282.12</v>
      </c>
      <c r="E6" s="1">
        <v>4326.78</v>
      </c>
      <c r="F6" s="1">
        <v>106412.66</v>
      </c>
      <c r="G6" s="1">
        <v>56954.03</v>
      </c>
      <c r="H6" s="1">
        <v>66020</v>
      </c>
      <c r="I6" s="1">
        <v>0</v>
      </c>
      <c r="J6" s="1">
        <v>0</v>
      </c>
      <c r="K6" s="1">
        <v>23</v>
      </c>
      <c r="L6" s="1">
        <v>145945.87</v>
      </c>
      <c r="M6" s="1">
        <v>97449.2</v>
      </c>
      <c r="N6" s="1">
        <v>5870</v>
      </c>
      <c r="O6" s="1">
        <v>20609.05</v>
      </c>
      <c r="P6" s="1">
        <v>1812.77</v>
      </c>
      <c r="Q6" s="1">
        <v>31555.58</v>
      </c>
      <c r="R6" s="1">
        <v>9473.89</v>
      </c>
      <c r="S6" s="1">
        <v>918.19</v>
      </c>
      <c r="T6" s="1">
        <v>19267.68</v>
      </c>
      <c r="U6" s="1">
        <v>52278.79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1789</v>
      </c>
      <c r="AB6" s="1">
        <v>0</v>
      </c>
      <c r="AC6" s="1">
        <v>0</v>
      </c>
      <c r="AD6" s="1">
        <v>3184.9</v>
      </c>
      <c r="AE6" s="1">
        <v>0</v>
      </c>
      <c r="AF6" s="1">
        <v>3008.54</v>
      </c>
      <c r="AG6" s="1">
        <v>16934.91</v>
      </c>
    </row>
    <row r="7" spans="1:33" x14ac:dyDescent="0.25">
      <c r="A7" s="1" t="s">
        <v>56</v>
      </c>
      <c r="B7" s="1">
        <v>851376.32</v>
      </c>
      <c r="C7" s="1">
        <v>1822.21</v>
      </c>
      <c r="D7" s="1">
        <v>5739.54</v>
      </c>
      <c r="E7" s="1">
        <v>4624.99</v>
      </c>
      <c r="F7" s="1">
        <v>114752.26</v>
      </c>
      <c r="G7" s="1">
        <v>61123.99</v>
      </c>
      <c r="H7" s="1">
        <v>67242</v>
      </c>
      <c r="I7" s="1">
        <v>0</v>
      </c>
      <c r="J7" s="1">
        <v>0</v>
      </c>
      <c r="K7" s="1">
        <v>0</v>
      </c>
      <c r="L7" s="1">
        <v>2589304.0499999998</v>
      </c>
      <c r="M7" s="1">
        <v>174255.05</v>
      </c>
      <c r="N7" s="1">
        <v>7152.88</v>
      </c>
      <c r="O7" s="1">
        <v>64485.47</v>
      </c>
      <c r="P7" s="1">
        <v>1354.72</v>
      </c>
      <c r="Q7" s="1">
        <v>89703.65</v>
      </c>
      <c r="R7" s="1">
        <v>9811.25</v>
      </c>
      <c r="S7" s="1">
        <v>-2765.22</v>
      </c>
      <c r="T7" s="1">
        <v>16282.11</v>
      </c>
      <c r="U7" s="1">
        <v>66530.34</v>
      </c>
      <c r="V7" s="1">
        <v>0</v>
      </c>
      <c r="W7" s="1">
        <v>0</v>
      </c>
      <c r="X7" s="1">
        <v>0</v>
      </c>
      <c r="Y7" s="1">
        <v>0</v>
      </c>
      <c r="Z7" s="1">
        <v>339805.83</v>
      </c>
      <c r="AA7" s="1">
        <v>1144</v>
      </c>
      <c r="AB7" s="1">
        <v>4620.9799999999996</v>
      </c>
      <c r="AC7" s="1">
        <v>6854.68</v>
      </c>
      <c r="AD7" s="1">
        <v>19017.47</v>
      </c>
      <c r="AE7" s="1">
        <v>122</v>
      </c>
      <c r="AF7" s="1">
        <v>2564.1</v>
      </c>
      <c r="AG7" s="1">
        <v>34.909999999999997</v>
      </c>
    </row>
    <row r="8" spans="1:33" x14ac:dyDescent="0.25">
      <c r="A8" s="1" t="s">
        <v>57</v>
      </c>
      <c r="B8" s="1">
        <v>1131157.98</v>
      </c>
      <c r="C8" s="1">
        <v>1821.21</v>
      </c>
      <c r="D8" s="1">
        <v>5707.74</v>
      </c>
      <c r="E8" s="1">
        <v>4627.2299999999996</v>
      </c>
      <c r="F8" s="1">
        <v>114566.26</v>
      </c>
      <c r="G8" s="1">
        <v>61059.99</v>
      </c>
      <c r="H8" s="1">
        <v>70860</v>
      </c>
      <c r="I8" s="1">
        <v>0</v>
      </c>
      <c r="J8" s="1">
        <v>0</v>
      </c>
      <c r="K8" s="1">
        <v>0</v>
      </c>
      <c r="L8" s="1">
        <v>0</v>
      </c>
      <c r="M8" s="1">
        <v>77426.52</v>
      </c>
      <c r="N8" s="1">
        <v>280</v>
      </c>
      <c r="O8" s="1">
        <v>28099.919999999998</v>
      </c>
      <c r="P8" s="1">
        <v>1404.72</v>
      </c>
      <c r="Q8" s="1">
        <v>0</v>
      </c>
      <c r="R8" s="1">
        <v>0</v>
      </c>
      <c r="S8" s="1">
        <v>0</v>
      </c>
      <c r="T8" s="1">
        <v>16589.04</v>
      </c>
      <c r="U8" s="1">
        <v>0</v>
      </c>
      <c r="V8" s="1">
        <v>1100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1951</v>
      </c>
      <c r="AE8" s="1">
        <v>0</v>
      </c>
      <c r="AF8" s="1">
        <v>495</v>
      </c>
      <c r="AG8" s="1">
        <v>0</v>
      </c>
    </row>
    <row r="9" spans="1:33" x14ac:dyDescent="0.25">
      <c r="A9" s="1" t="s">
        <v>58</v>
      </c>
      <c r="B9" s="1">
        <v>1183520.26</v>
      </c>
      <c r="C9" s="1">
        <v>2067.7800000000002</v>
      </c>
      <c r="D9" s="1">
        <v>6516.06</v>
      </c>
      <c r="E9" s="1">
        <v>5262.29</v>
      </c>
      <c r="F9" s="1">
        <v>129309.62</v>
      </c>
      <c r="G9" s="1">
        <v>69544.63</v>
      </c>
      <c r="H9" s="1">
        <v>98374</v>
      </c>
      <c r="I9" s="1">
        <v>5000</v>
      </c>
      <c r="J9" s="1">
        <v>0</v>
      </c>
      <c r="K9" s="1">
        <v>0</v>
      </c>
      <c r="L9" s="1">
        <v>278310.46000000002</v>
      </c>
      <c r="M9" s="1">
        <v>83127.78</v>
      </c>
      <c r="N9" s="1">
        <v>41241.379999999997</v>
      </c>
      <c r="O9" s="1">
        <v>56738.38</v>
      </c>
      <c r="P9" s="1">
        <v>2073.58</v>
      </c>
      <c r="Q9" s="1">
        <v>64358.1</v>
      </c>
      <c r="R9" s="1">
        <v>3060.1</v>
      </c>
      <c r="S9" s="1">
        <v>27.7</v>
      </c>
      <c r="T9" s="1">
        <v>16593.18</v>
      </c>
      <c r="U9" s="1">
        <v>107394.43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630</v>
      </c>
      <c r="AB9" s="1">
        <v>0</v>
      </c>
      <c r="AC9" s="1">
        <v>1886.79</v>
      </c>
      <c r="AD9" s="1">
        <v>3272.71</v>
      </c>
      <c r="AE9" s="1">
        <v>300</v>
      </c>
      <c r="AF9" s="1">
        <v>310</v>
      </c>
      <c r="AG9" s="1">
        <v>167.92</v>
      </c>
    </row>
    <row r="10" spans="1:33" x14ac:dyDescent="0.25">
      <c r="A10" s="1" t="s">
        <v>59</v>
      </c>
      <c r="B10" s="1">
        <v>913437.81</v>
      </c>
      <c r="C10" s="1">
        <v>2082.98</v>
      </c>
      <c r="D10" s="1">
        <v>6580.66</v>
      </c>
      <c r="E10" s="1">
        <v>5297.77</v>
      </c>
      <c r="F10" s="1">
        <v>130373.62</v>
      </c>
      <c r="G10" s="1">
        <v>70095.94</v>
      </c>
      <c r="H10" s="1">
        <v>97750</v>
      </c>
      <c r="I10" s="1">
        <v>0</v>
      </c>
      <c r="J10" s="1">
        <v>0</v>
      </c>
      <c r="K10" s="1">
        <v>0</v>
      </c>
      <c r="L10" s="1">
        <v>135803.45000000001</v>
      </c>
      <c r="M10" s="1">
        <v>130883.83</v>
      </c>
      <c r="N10" s="1">
        <v>6170.15</v>
      </c>
      <c r="O10" s="1">
        <v>31322.1</v>
      </c>
      <c r="P10" s="1">
        <v>2253.77</v>
      </c>
      <c r="Q10" s="1">
        <v>275564.43</v>
      </c>
      <c r="R10" s="1">
        <v>20153.810000000001</v>
      </c>
      <c r="S10" s="1">
        <v>1004.61</v>
      </c>
      <c r="T10" s="1">
        <v>16534.419999999998</v>
      </c>
      <c r="U10" s="1">
        <v>1203.69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270</v>
      </c>
      <c r="AB10" s="1">
        <v>0</v>
      </c>
      <c r="AC10" s="1">
        <v>16260.74</v>
      </c>
      <c r="AD10" s="1">
        <v>4455.9399999999996</v>
      </c>
      <c r="AE10" s="1">
        <v>664</v>
      </c>
      <c r="AF10" s="1">
        <v>0</v>
      </c>
      <c r="AG10" s="1">
        <v>125</v>
      </c>
    </row>
    <row r="11" spans="1:33" x14ac:dyDescent="0.25">
      <c r="A11" s="1" t="s">
        <v>60</v>
      </c>
      <c r="B11" s="1">
        <v>1338355.43</v>
      </c>
      <c r="C11" s="1">
        <v>2055.98</v>
      </c>
      <c r="D11" s="1">
        <v>6546.66</v>
      </c>
      <c r="E11" s="1">
        <v>5219.37</v>
      </c>
      <c r="F11" s="1">
        <v>128823.62</v>
      </c>
      <c r="G11" s="1">
        <v>69255.25</v>
      </c>
      <c r="H11" s="1">
        <v>97150</v>
      </c>
      <c r="I11" s="1">
        <v>0</v>
      </c>
      <c r="J11" s="1">
        <v>0</v>
      </c>
      <c r="K11" s="1">
        <v>0</v>
      </c>
      <c r="L11" s="1">
        <v>922.52</v>
      </c>
      <c r="M11" s="1">
        <v>114714.87</v>
      </c>
      <c r="N11" s="1">
        <v>4638</v>
      </c>
      <c r="O11" s="1">
        <v>40209.4</v>
      </c>
      <c r="P11" s="1">
        <v>1957.55</v>
      </c>
      <c r="Q11" s="1">
        <v>0</v>
      </c>
      <c r="R11" s="1">
        <v>16555.91</v>
      </c>
      <c r="S11" s="1">
        <v>511.72</v>
      </c>
      <c r="T11" s="1">
        <v>19107.89</v>
      </c>
      <c r="U11" s="1">
        <v>52669.26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19526.21</v>
      </c>
      <c r="AC11" s="1">
        <v>60</v>
      </c>
      <c r="AD11" s="1">
        <v>2764.84</v>
      </c>
      <c r="AE11" s="1">
        <v>293.2</v>
      </c>
      <c r="AF11" s="1">
        <v>0</v>
      </c>
      <c r="AG11" s="1">
        <v>0</v>
      </c>
    </row>
    <row r="12" spans="1:33" x14ac:dyDescent="0.25">
      <c r="A12" s="1" t="s">
        <v>61</v>
      </c>
      <c r="B12" s="1">
        <v>812948.2</v>
      </c>
      <c r="C12" s="1">
        <v>1708.98</v>
      </c>
      <c r="D12" s="1">
        <v>5611.77</v>
      </c>
      <c r="E12" s="1">
        <v>4341.2700000000004</v>
      </c>
      <c r="F12" s="1">
        <v>107722.78</v>
      </c>
      <c r="G12" s="1">
        <v>58031.93</v>
      </c>
      <c r="H12" s="1">
        <v>83722</v>
      </c>
      <c r="I12" s="1"/>
      <c r="J12" s="1"/>
      <c r="K12" s="1"/>
      <c r="L12" s="1">
        <v>554387.37</v>
      </c>
      <c r="M12" s="1">
        <v>113856.95</v>
      </c>
      <c r="N12" s="1">
        <v>6439.65</v>
      </c>
      <c r="O12" s="1">
        <v>69821.63</v>
      </c>
      <c r="P12" s="1">
        <v>2555.79</v>
      </c>
      <c r="Q12" s="1">
        <v>110506.34</v>
      </c>
      <c r="R12" s="1"/>
      <c r="S12" s="1"/>
      <c r="T12" s="1">
        <v>18347.36</v>
      </c>
      <c r="U12" s="1">
        <v>123101.42</v>
      </c>
      <c r="V12" s="1"/>
      <c r="W12" s="1"/>
      <c r="X12" s="1"/>
      <c r="Y12" s="1"/>
      <c r="Z12" s="1"/>
      <c r="AA12" s="1"/>
      <c r="AB12" s="1"/>
      <c r="AC12" s="1">
        <v>7547.17</v>
      </c>
      <c r="AD12" s="1">
        <v>8223.7800000000007</v>
      </c>
      <c r="AE12" s="1"/>
      <c r="AF12" s="1"/>
      <c r="AG12" s="1">
        <v>23349.98</v>
      </c>
    </row>
    <row r="13" spans="1:33" x14ac:dyDescent="0.25">
      <c r="A13" s="1" t="s">
        <v>62</v>
      </c>
      <c r="B13" s="1">
        <v>1396973.17</v>
      </c>
      <c r="C13" s="1">
        <v>1607.58</v>
      </c>
      <c r="D13" s="1">
        <v>5324.2</v>
      </c>
      <c r="E13" s="1">
        <v>4073.11</v>
      </c>
      <c r="F13" s="1">
        <v>101244.78</v>
      </c>
      <c r="G13" s="1">
        <v>54586.77</v>
      </c>
      <c r="H13" s="1">
        <v>80578</v>
      </c>
      <c r="I13" s="1"/>
      <c r="J13" s="1"/>
      <c r="K13" s="1"/>
      <c r="L13" s="1">
        <v>918149.98</v>
      </c>
      <c r="M13" s="1">
        <v>112871.35</v>
      </c>
      <c r="N13" s="1">
        <v>14257.42</v>
      </c>
      <c r="O13" s="1">
        <v>66125.97</v>
      </c>
      <c r="P13" s="1">
        <v>3538.92</v>
      </c>
      <c r="Q13" s="1">
        <v>133910.46</v>
      </c>
      <c r="R13" s="1">
        <v>30966.080000000002</v>
      </c>
      <c r="S13" s="1">
        <v>3508.31</v>
      </c>
      <c r="T13" s="1">
        <v>18289.669999999998</v>
      </c>
      <c r="U13" s="1">
        <v>383510.45</v>
      </c>
      <c r="V13" s="1"/>
      <c r="W13" s="1"/>
      <c r="X13" s="1"/>
      <c r="Y13" s="1"/>
      <c r="Z13" s="1">
        <v>86601.94</v>
      </c>
      <c r="AA13" s="1">
        <v>740</v>
      </c>
      <c r="AB13" s="1">
        <v>19417.48</v>
      </c>
      <c r="AC13" s="1"/>
      <c r="AD13" s="1">
        <v>5900.59</v>
      </c>
      <c r="AE13" s="1">
        <v>600</v>
      </c>
      <c r="AF13" s="1">
        <v>9758.61</v>
      </c>
      <c r="AG13" s="1">
        <v>262.26</v>
      </c>
    </row>
    <row r="17" spans="2:2" x14ac:dyDescent="0.25">
      <c r="B17" t="s">
        <v>67</v>
      </c>
    </row>
  </sheetData>
  <phoneticPr fontId="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0"/>
  <sheetViews>
    <sheetView workbookViewId="0">
      <selection activeCell="E8" sqref="E8"/>
    </sheetView>
  </sheetViews>
  <sheetFormatPr defaultColWidth="8.7265625" defaultRowHeight="14" x14ac:dyDescent="0.25"/>
  <cols>
    <col min="1" max="1" width="20.81640625" customWidth="1"/>
    <col min="2" max="2" width="12.81640625"/>
    <col min="4" max="4" width="27.54296875" customWidth="1"/>
    <col min="5" max="5" width="12.81640625"/>
    <col min="7" max="7" width="20.81640625" customWidth="1"/>
    <col min="8" max="8" width="12.81640625"/>
  </cols>
  <sheetData>
    <row r="1" spans="1:43" x14ac:dyDescent="0.25">
      <c r="A1" s="1" t="s">
        <v>68</v>
      </c>
      <c r="B1" s="1"/>
      <c r="D1" s="1" t="s">
        <v>69</v>
      </c>
      <c r="E1" s="1"/>
      <c r="G1" s="1" t="s">
        <v>50</v>
      </c>
      <c r="H1" s="1"/>
      <c r="M1" t="s">
        <v>42</v>
      </c>
      <c r="N1" t="s">
        <v>27</v>
      </c>
      <c r="O1" t="s">
        <v>45</v>
      </c>
      <c r="P1" t="s">
        <v>24</v>
      </c>
      <c r="Q1" t="s">
        <v>40</v>
      </c>
      <c r="R1" t="s">
        <v>7</v>
      </c>
      <c r="S1" t="s">
        <v>22</v>
      </c>
      <c r="T1" t="s">
        <v>63</v>
      </c>
      <c r="U1" t="s">
        <v>21</v>
      </c>
      <c r="V1" t="s">
        <v>20</v>
      </c>
      <c r="W1" t="s">
        <v>19</v>
      </c>
      <c r="X1" t="s">
        <v>18</v>
      </c>
      <c r="Y1" t="s">
        <v>35</v>
      </c>
      <c r="Z1" t="s">
        <v>17</v>
      </c>
      <c r="AA1" t="s">
        <v>64</v>
      </c>
      <c r="AB1" t="s">
        <v>32</v>
      </c>
      <c r="AC1" t="s">
        <v>30</v>
      </c>
      <c r="AD1" t="s">
        <v>29</v>
      </c>
      <c r="AE1" t="s">
        <v>31</v>
      </c>
      <c r="AF1" t="s">
        <v>11</v>
      </c>
      <c r="AG1" t="s">
        <v>13</v>
      </c>
      <c r="AH1" t="s">
        <v>10</v>
      </c>
      <c r="AI1" t="s">
        <v>9</v>
      </c>
      <c r="AJ1" t="s">
        <v>12</v>
      </c>
      <c r="AK1" t="s">
        <v>8</v>
      </c>
      <c r="AL1" t="s">
        <v>3</v>
      </c>
      <c r="AM1" t="s">
        <v>15</v>
      </c>
      <c r="AN1" t="s">
        <v>28</v>
      </c>
      <c r="AO1" t="s">
        <v>1</v>
      </c>
      <c r="AP1" t="s">
        <v>44</v>
      </c>
      <c r="AQ1" t="s">
        <v>65</v>
      </c>
    </row>
    <row r="2" spans="1:43" x14ac:dyDescent="0.25">
      <c r="A2" s="1" t="s">
        <v>70</v>
      </c>
      <c r="B2" s="1" t="s">
        <v>71</v>
      </c>
      <c r="D2" s="1" t="s">
        <v>70</v>
      </c>
      <c r="E2" s="1" t="s">
        <v>71</v>
      </c>
      <c r="G2" s="1" t="s">
        <v>70</v>
      </c>
      <c r="H2" s="1" t="s">
        <v>71</v>
      </c>
      <c r="M2">
        <v>3404.3</v>
      </c>
      <c r="N2">
        <v>3846.3</v>
      </c>
      <c r="O2">
        <v>92180.7</v>
      </c>
      <c r="P2">
        <v>4379.63</v>
      </c>
      <c r="Q2">
        <v>1927049.83</v>
      </c>
      <c r="R2">
        <v>2245265</v>
      </c>
      <c r="S2">
        <v>149829</v>
      </c>
      <c r="T2">
        <v>347205.27</v>
      </c>
      <c r="U2">
        <v>110894.79</v>
      </c>
      <c r="V2">
        <v>997820.47</v>
      </c>
      <c r="W2">
        <v>12330.3</v>
      </c>
      <c r="X2">
        <v>50</v>
      </c>
      <c r="Y2">
        <v>1350</v>
      </c>
      <c r="Z2">
        <v>156696.03</v>
      </c>
      <c r="AA2">
        <v>143146.88</v>
      </c>
      <c r="AB2">
        <v>39761.4</v>
      </c>
      <c r="AC2">
        <v>292433.96999999997</v>
      </c>
      <c r="AD2">
        <v>504905.39</v>
      </c>
      <c r="AE2">
        <v>356285.23</v>
      </c>
      <c r="AF2">
        <v>56176.5</v>
      </c>
      <c r="AG2">
        <v>154662.04</v>
      </c>
      <c r="AH2">
        <v>148100.81</v>
      </c>
      <c r="AI2">
        <v>3548479.66</v>
      </c>
      <c r="AJ2">
        <v>1866114.68</v>
      </c>
      <c r="AK2">
        <v>41191</v>
      </c>
      <c r="AL2">
        <v>15033.45</v>
      </c>
      <c r="AM2">
        <v>41147.97</v>
      </c>
      <c r="AN2">
        <v>4220361.09</v>
      </c>
      <c r="AO2">
        <v>25376208.829999998</v>
      </c>
      <c r="AP2">
        <v>189274.97</v>
      </c>
      <c r="AQ2">
        <v>-4877909.88</v>
      </c>
    </row>
    <row r="3" spans="1:43" x14ac:dyDescent="0.25">
      <c r="A3" s="1" t="s">
        <v>1</v>
      </c>
      <c r="B3" s="1">
        <v>11466829.93</v>
      </c>
      <c r="D3" s="1" t="s">
        <v>1</v>
      </c>
      <c r="E3" s="1">
        <v>6617436.9800000004</v>
      </c>
      <c r="G3" s="1" t="s">
        <v>42</v>
      </c>
      <c r="H3" s="1">
        <v>3404.3</v>
      </c>
    </row>
    <row r="4" spans="1:43" x14ac:dyDescent="0.25">
      <c r="A4" s="1" t="s">
        <v>11</v>
      </c>
      <c r="B4" s="1">
        <v>21906.29</v>
      </c>
      <c r="D4" s="1" t="s">
        <v>2</v>
      </c>
      <c r="E4" s="1">
        <v>40267.919999999998</v>
      </c>
      <c r="G4" s="1" t="s">
        <v>27</v>
      </c>
      <c r="H4" s="1">
        <v>3846.3</v>
      </c>
    </row>
    <row r="5" spans="1:43" x14ac:dyDescent="0.25">
      <c r="A5" s="1" t="s">
        <v>13</v>
      </c>
      <c r="B5" s="1">
        <v>68309.820000000007</v>
      </c>
      <c r="D5" s="1" t="s">
        <v>3</v>
      </c>
      <c r="E5" s="1">
        <v>76055.929999999993</v>
      </c>
      <c r="G5" s="1" t="s">
        <v>45</v>
      </c>
      <c r="H5" s="1">
        <v>92180.7</v>
      </c>
    </row>
    <row r="6" spans="1:43" x14ac:dyDescent="0.25">
      <c r="A6" s="1" t="s">
        <v>10</v>
      </c>
      <c r="B6" s="1">
        <v>55489.65</v>
      </c>
      <c r="D6" s="1" t="s">
        <v>4</v>
      </c>
      <c r="E6" s="1">
        <v>207690.16</v>
      </c>
      <c r="G6" s="1" t="s">
        <v>24</v>
      </c>
      <c r="H6" s="1">
        <v>4379.63</v>
      </c>
    </row>
    <row r="7" spans="1:43" x14ac:dyDescent="0.25">
      <c r="A7" s="1" t="s">
        <v>9</v>
      </c>
      <c r="B7" s="1">
        <v>1364100.68</v>
      </c>
      <c r="D7" s="1" t="s">
        <v>5</v>
      </c>
      <c r="E7" s="1">
        <v>15752.5</v>
      </c>
      <c r="G7" s="1" t="s">
        <v>40</v>
      </c>
      <c r="H7" s="1">
        <v>1927049.83</v>
      </c>
    </row>
    <row r="8" spans="1:43" x14ac:dyDescent="0.25">
      <c r="A8" s="1" t="s">
        <v>12</v>
      </c>
      <c r="B8" s="1">
        <v>730587.97</v>
      </c>
      <c r="D8" s="1" t="s">
        <v>6</v>
      </c>
      <c r="E8" s="1">
        <v>180</v>
      </c>
      <c r="G8" s="1" t="s">
        <v>7</v>
      </c>
      <c r="H8" s="1">
        <v>2245265</v>
      </c>
    </row>
    <row r="9" spans="1:43" x14ac:dyDescent="0.25">
      <c r="A9" s="1" t="s">
        <v>7</v>
      </c>
      <c r="B9" s="1">
        <v>922882</v>
      </c>
      <c r="D9" s="1" t="s">
        <v>7</v>
      </c>
      <c r="E9" s="1">
        <v>445440</v>
      </c>
      <c r="G9" s="1" t="s">
        <v>22</v>
      </c>
      <c r="H9" s="1">
        <v>149829</v>
      </c>
    </row>
    <row r="10" spans="1:43" x14ac:dyDescent="0.25">
      <c r="A10" s="1" t="s">
        <v>8</v>
      </c>
      <c r="B10" s="1">
        <v>11400</v>
      </c>
      <c r="D10" s="1" t="s">
        <v>8</v>
      </c>
      <c r="E10" s="1">
        <v>1283019.56</v>
      </c>
      <c r="G10" s="1" t="s">
        <v>63</v>
      </c>
      <c r="H10" s="1">
        <v>347205.27</v>
      </c>
    </row>
    <row r="11" spans="1:43" x14ac:dyDescent="0.25">
      <c r="A11" s="1" t="s">
        <v>3</v>
      </c>
      <c r="B11" s="1">
        <v>12880</v>
      </c>
      <c r="D11" s="1" t="s">
        <v>9</v>
      </c>
      <c r="E11" s="1">
        <v>710180.24</v>
      </c>
      <c r="G11" s="1" t="s">
        <v>21</v>
      </c>
      <c r="H11" s="1">
        <v>110894.79</v>
      </c>
    </row>
    <row r="12" spans="1:43" x14ac:dyDescent="0.25">
      <c r="A12" s="1" t="s">
        <v>27</v>
      </c>
      <c r="B12" s="1">
        <v>2353</v>
      </c>
      <c r="D12" s="1" t="s">
        <v>10</v>
      </c>
      <c r="E12" s="1">
        <v>28308.27</v>
      </c>
      <c r="G12" s="1" t="s">
        <v>20</v>
      </c>
      <c r="H12" s="1">
        <v>997820.47</v>
      </c>
    </row>
    <row r="13" spans="1:43" x14ac:dyDescent="0.25">
      <c r="A13" s="1" t="s">
        <v>45</v>
      </c>
      <c r="B13" s="1">
        <v>5380360.4400000004</v>
      </c>
      <c r="D13" s="1" t="s">
        <v>11</v>
      </c>
      <c r="E13" s="1">
        <v>11064.1</v>
      </c>
      <c r="G13" s="1" t="s">
        <v>19</v>
      </c>
      <c r="H13" s="1">
        <v>12330.3</v>
      </c>
    </row>
    <row r="14" spans="1:43" x14ac:dyDescent="0.25">
      <c r="A14" s="1" t="s">
        <v>20</v>
      </c>
      <c r="B14" s="1">
        <v>1349192.98</v>
      </c>
      <c r="D14" s="1" t="s">
        <v>12</v>
      </c>
      <c r="E14" s="1">
        <v>373855.52</v>
      </c>
      <c r="G14" s="1" t="s">
        <v>18</v>
      </c>
      <c r="H14" s="1">
        <v>50</v>
      </c>
    </row>
    <row r="15" spans="1:43" x14ac:dyDescent="0.25">
      <c r="A15" s="1" t="s">
        <v>19</v>
      </c>
      <c r="B15" s="1">
        <v>102036.68</v>
      </c>
      <c r="D15" s="1" t="s">
        <v>13</v>
      </c>
      <c r="E15" s="1">
        <v>34821.730000000003</v>
      </c>
      <c r="G15" s="1" t="s">
        <v>35</v>
      </c>
      <c r="H15" s="1">
        <v>1350</v>
      </c>
    </row>
    <row r="16" spans="1:43" x14ac:dyDescent="0.25">
      <c r="A16" s="1" t="s">
        <v>15</v>
      </c>
      <c r="B16" s="1">
        <v>479899.42</v>
      </c>
      <c r="D16" s="1" t="s">
        <v>14</v>
      </c>
      <c r="E16" s="1">
        <v>7275.99</v>
      </c>
      <c r="G16" s="1" t="s">
        <v>17</v>
      </c>
      <c r="H16" s="1">
        <v>156696.03</v>
      </c>
    </row>
    <row r="17" spans="1:8" x14ac:dyDescent="0.25">
      <c r="A17" s="1" t="s">
        <v>18</v>
      </c>
      <c r="B17" s="1">
        <v>25737.11</v>
      </c>
      <c r="D17" s="1" t="s">
        <v>15</v>
      </c>
      <c r="E17" s="1">
        <v>1805243.5</v>
      </c>
      <c r="G17" s="1" t="s">
        <v>64</v>
      </c>
      <c r="H17" s="1">
        <v>143146.88</v>
      </c>
    </row>
    <row r="18" spans="1:8" x14ac:dyDescent="0.25">
      <c r="A18" s="1" t="s">
        <v>40</v>
      </c>
      <c r="B18" s="1">
        <v>1253404.1200000001</v>
      </c>
      <c r="D18" s="1" t="s">
        <v>16</v>
      </c>
      <c r="E18" s="1">
        <v>2800</v>
      </c>
      <c r="G18" s="1" t="s">
        <v>32</v>
      </c>
      <c r="H18" s="1">
        <v>39761.4</v>
      </c>
    </row>
    <row r="19" spans="1:8" x14ac:dyDescent="0.25">
      <c r="A19" s="1" t="s">
        <v>31</v>
      </c>
      <c r="B19" s="1">
        <v>179707.45</v>
      </c>
      <c r="D19" s="1" t="s">
        <v>17</v>
      </c>
      <c r="E19" s="1">
        <v>68602.45</v>
      </c>
      <c r="G19" s="1" t="s">
        <v>30</v>
      </c>
      <c r="H19" s="1">
        <v>292433.96999999997</v>
      </c>
    </row>
    <row r="20" spans="1:8" x14ac:dyDescent="0.25">
      <c r="A20" s="1" t="s">
        <v>32</v>
      </c>
      <c r="B20" s="1">
        <v>21345.119999999999</v>
      </c>
      <c r="D20" s="1" t="s">
        <v>18</v>
      </c>
      <c r="E20" s="1">
        <v>10359.379999999999</v>
      </c>
      <c r="G20" s="1" t="s">
        <v>29</v>
      </c>
      <c r="H20" s="1">
        <v>504905.39</v>
      </c>
    </row>
    <row r="21" spans="1:8" x14ac:dyDescent="0.25">
      <c r="A21" s="1" t="s">
        <v>28</v>
      </c>
      <c r="B21" s="1">
        <v>217823.77</v>
      </c>
      <c r="D21" s="1" t="s">
        <v>19</v>
      </c>
      <c r="E21" s="1">
        <v>427795.05</v>
      </c>
      <c r="G21" s="1" t="s">
        <v>31</v>
      </c>
      <c r="H21" s="1">
        <v>356285.23</v>
      </c>
    </row>
    <row r="22" spans="1:8" x14ac:dyDescent="0.25">
      <c r="A22" s="1" t="s">
        <v>44</v>
      </c>
      <c r="B22" s="1">
        <v>1073001.33</v>
      </c>
      <c r="D22" s="1" t="s">
        <v>20</v>
      </c>
      <c r="E22" s="1">
        <v>1194533.67</v>
      </c>
      <c r="G22" s="1" t="s">
        <v>11</v>
      </c>
      <c r="H22" s="1">
        <v>56176.5</v>
      </c>
    </row>
    <row r="23" spans="1:8" x14ac:dyDescent="0.25">
      <c r="A23" s="1" t="s">
        <v>25</v>
      </c>
      <c r="B23" s="1">
        <v>1100</v>
      </c>
      <c r="D23" s="1" t="s">
        <v>21</v>
      </c>
      <c r="E23" s="1">
        <v>2810.3</v>
      </c>
      <c r="G23" s="1" t="s">
        <v>13</v>
      </c>
      <c r="H23" s="1">
        <v>154662.04</v>
      </c>
    </row>
    <row r="24" spans="1:8" x14ac:dyDescent="0.25">
      <c r="A24" s="1" t="s">
        <v>24</v>
      </c>
      <c r="B24" s="1">
        <v>270</v>
      </c>
      <c r="D24" s="1" t="s">
        <v>22</v>
      </c>
      <c r="E24" s="1">
        <v>120349.87</v>
      </c>
      <c r="G24" s="1" t="s">
        <v>10</v>
      </c>
      <c r="H24" s="1">
        <v>148100.81</v>
      </c>
    </row>
    <row r="25" spans="1:8" x14ac:dyDescent="0.25">
      <c r="A25" s="1" t="s">
        <v>23</v>
      </c>
      <c r="B25" s="1">
        <v>7103.78</v>
      </c>
      <c r="D25" s="1" t="s">
        <v>23</v>
      </c>
      <c r="E25" s="1">
        <v>169520.31</v>
      </c>
      <c r="G25" s="1" t="s">
        <v>9</v>
      </c>
      <c r="H25" s="1">
        <v>3548479.66</v>
      </c>
    </row>
    <row r="26" spans="1:8" x14ac:dyDescent="0.25">
      <c r="A26" s="1" t="s">
        <v>49</v>
      </c>
      <c r="B26" s="1">
        <v>5220</v>
      </c>
      <c r="D26" s="1" t="s">
        <v>24</v>
      </c>
      <c r="E26" s="1">
        <v>21269.37</v>
      </c>
      <c r="G26" s="1" t="s">
        <v>12</v>
      </c>
      <c r="H26" s="1">
        <v>1866114.68</v>
      </c>
    </row>
    <row r="27" spans="1:8" x14ac:dyDescent="0.25">
      <c r="A27" s="1" t="s">
        <v>63</v>
      </c>
      <c r="B27" s="1">
        <v>503159.16</v>
      </c>
      <c r="D27" s="1" t="s">
        <v>25</v>
      </c>
      <c r="E27" s="1">
        <v>690136.82</v>
      </c>
      <c r="G27" s="1" t="s">
        <v>8</v>
      </c>
      <c r="H27" s="1">
        <v>41191</v>
      </c>
    </row>
    <row r="28" spans="1:8" x14ac:dyDescent="0.25">
      <c r="A28" s="1" t="s">
        <v>21</v>
      </c>
      <c r="B28" s="1">
        <v>7001</v>
      </c>
      <c r="D28" s="1" t="s">
        <v>26</v>
      </c>
      <c r="E28" s="1">
        <v>876.5</v>
      </c>
      <c r="G28" s="1" t="s">
        <v>3</v>
      </c>
      <c r="H28" s="1">
        <v>15033.45</v>
      </c>
    </row>
    <row r="29" spans="1:8" x14ac:dyDescent="0.25">
      <c r="A29" s="1" t="s">
        <v>66</v>
      </c>
      <c r="B29" s="1">
        <v>43864.67</v>
      </c>
      <c r="D29" s="1" t="s">
        <v>27</v>
      </c>
      <c r="E29" s="1">
        <v>136718.75</v>
      </c>
      <c r="G29" s="1" t="s">
        <v>15</v>
      </c>
      <c r="H29" s="1">
        <v>41147.97</v>
      </c>
    </row>
    <row r="30" spans="1:8" x14ac:dyDescent="0.25">
      <c r="A30" s="1" t="s">
        <v>48</v>
      </c>
      <c r="B30" s="1">
        <v>40452.379999999997</v>
      </c>
      <c r="D30" s="1" t="s">
        <v>28</v>
      </c>
      <c r="E30" s="1">
        <v>617360.06000000006</v>
      </c>
      <c r="G30" s="1" t="s">
        <v>28</v>
      </c>
      <c r="H30" s="1">
        <v>4220361.09</v>
      </c>
    </row>
    <row r="31" spans="1:8" x14ac:dyDescent="0.25">
      <c r="A31" s="1" t="s">
        <v>17</v>
      </c>
      <c r="B31" s="1">
        <v>80371.17</v>
      </c>
      <c r="D31" s="1" t="s">
        <v>29</v>
      </c>
      <c r="E31" s="1">
        <v>4431229.29</v>
      </c>
      <c r="G31" s="1" t="s">
        <v>1</v>
      </c>
      <c r="H31" s="1">
        <v>25376208.829999998</v>
      </c>
    </row>
    <row r="32" spans="1:8" x14ac:dyDescent="0.25">
      <c r="A32" s="1" t="s">
        <v>16</v>
      </c>
      <c r="B32" s="1">
        <v>10294.200000000001</v>
      </c>
      <c r="D32" s="1" t="s">
        <v>30</v>
      </c>
      <c r="E32" s="1">
        <v>8737.86</v>
      </c>
      <c r="G32" s="1" t="s">
        <v>44</v>
      </c>
      <c r="H32" s="1">
        <v>189274.97</v>
      </c>
    </row>
    <row r="33" spans="1:8" x14ac:dyDescent="0.25">
      <c r="A33" s="1" t="s">
        <v>47</v>
      </c>
      <c r="B33" s="1">
        <v>24075.63</v>
      </c>
      <c r="D33" s="1" t="s">
        <v>31</v>
      </c>
      <c r="E33" s="1">
        <v>102141.16</v>
      </c>
      <c r="G33" s="1" t="s">
        <v>65</v>
      </c>
      <c r="H33" s="1">
        <v>-4877909.88</v>
      </c>
    </row>
    <row r="34" spans="1:8" x14ac:dyDescent="0.25">
      <c r="A34" s="1" t="s">
        <v>46</v>
      </c>
      <c r="B34" s="1">
        <v>52207.61</v>
      </c>
      <c r="D34" s="1" t="s">
        <v>32</v>
      </c>
      <c r="E34" s="1">
        <v>25532.61</v>
      </c>
      <c r="G34" t="s">
        <v>72</v>
      </c>
      <c r="H34">
        <f>SUM(H3:H33)</f>
        <v>38167675.609999992</v>
      </c>
    </row>
    <row r="35" spans="1:8" x14ac:dyDescent="0.25">
      <c r="A35" s="1" t="s">
        <v>26</v>
      </c>
      <c r="B35" s="1">
        <v>0</v>
      </c>
      <c r="D35" s="1" t="s">
        <v>33</v>
      </c>
      <c r="E35" s="1">
        <v>354556.59</v>
      </c>
    </row>
    <row r="36" spans="1:8" x14ac:dyDescent="0.25">
      <c r="A36" s="1" t="s">
        <v>22</v>
      </c>
      <c r="B36" s="1">
        <v>0</v>
      </c>
      <c r="D36" s="1" t="s">
        <v>34</v>
      </c>
      <c r="E36" s="1">
        <v>52305.47</v>
      </c>
    </row>
    <row r="37" spans="1:8" x14ac:dyDescent="0.25">
      <c r="A37" s="1" t="s">
        <v>73</v>
      </c>
      <c r="B37" s="1">
        <v>0</v>
      </c>
      <c r="D37" s="1" t="s">
        <v>35</v>
      </c>
      <c r="E37" s="1">
        <v>130</v>
      </c>
    </row>
    <row r="38" spans="1:8" x14ac:dyDescent="0.25">
      <c r="A38" s="1" t="s">
        <v>74</v>
      </c>
      <c r="B38" s="1">
        <v>0</v>
      </c>
      <c r="D38" s="1" t="s">
        <v>36</v>
      </c>
      <c r="E38" s="1">
        <v>17753.669999999998</v>
      </c>
    </row>
    <row r="39" spans="1:8" x14ac:dyDescent="0.25">
      <c r="A39" s="1" t="s">
        <v>75</v>
      </c>
      <c r="B39" s="1">
        <v>0</v>
      </c>
      <c r="D39" s="1" t="s">
        <v>37</v>
      </c>
      <c r="E39" s="1">
        <v>39830.910000000003</v>
      </c>
    </row>
    <row r="40" spans="1:8" x14ac:dyDescent="0.25">
      <c r="A40" s="1" t="s">
        <v>4</v>
      </c>
      <c r="B40" s="1">
        <v>0</v>
      </c>
      <c r="D40" s="1" t="s">
        <v>38</v>
      </c>
      <c r="E40" s="1">
        <v>471.7</v>
      </c>
    </row>
    <row r="41" spans="1:8" x14ac:dyDescent="0.25">
      <c r="A41" s="1" t="s">
        <v>76</v>
      </c>
      <c r="B41" s="1">
        <v>64671</v>
      </c>
      <c r="D41" s="1" t="s">
        <v>39</v>
      </c>
      <c r="E41" s="1">
        <v>30000</v>
      </c>
    </row>
    <row r="42" spans="1:8" x14ac:dyDescent="0.25">
      <c r="A42" t="s">
        <v>72</v>
      </c>
      <c r="B42">
        <f>SUM(B3:B41)</f>
        <v>25579038.360000007</v>
      </c>
      <c r="D42" s="1" t="s">
        <v>40</v>
      </c>
      <c r="E42" s="1">
        <v>633396.36</v>
      </c>
    </row>
    <row r="43" spans="1:8" x14ac:dyDescent="0.25">
      <c r="D43" s="1" t="s">
        <v>41</v>
      </c>
      <c r="E43" s="1">
        <v>346216.93</v>
      </c>
    </row>
    <row r="44" spans="1:8" x14ac:dyDescent="0.25">
      <c r="D44" s="1" t="s">
        <v>42</v>
      </c>
      <c r="E44" s="1">
        <v>2341.13</v>
      </c>
    </row>
    <row r="45" spans="1:8" x14ac:dyDescent="0.25">
      <c r="D45" s="1" t="s">
        <v>43</v>
      </c>
      <c r="E45" s="1">
        <v>30086.98</v>
      </c>
    </row>
    <row r="46" spans="1:8" x14ac:dyDescent="0.25">
      <c r="D46" s="1" t="s">
        <v>44</v>
      </c>
      <c r="E46" s="1">
        <v>730677.37</v>
      </c>
    </row>
    <row r="47" spans="1:8" x14ac:dyDescent="0.25">
      <c r="D47" s="1" t="s">
        <v>45</v>
      </c>
      <c r="E47" s="1">
        <v>1291.69</v>
      </c>
    </row>
    <row r="48" spans="1:8" x14ac:dyDescent="0.25">
      <c r="D48" s="1" t="s">
        <v>46</v>
      </c>
      <c r="E48" s="1">
        <v>5344.34</v>
      </c>
    </row>
    <row r="49" spans="4:5" x14ac:dyDescent="0.25">
      <c r="D49" s="1" t="s">
        <v>47</v>
      </c>
      <c r="E49" s="1">
        <v>64725.98</v>
      </c>
    </row>
    <row r="50" spans="4:5" x14ac:dyDescent="0.25">
      <c r="D50" s="1" t="s">
        <v>48</v>
      </c>
      <c r="E50" s="1">
        <v>187740.59</v>
      </c>
    </row>
    <row r="51" spans="4:5" x14ac:dyDescent="0.25">
      <c r="D51" s="1" t="s">
        <v>49</v>
      </c>
      <c r="E51" s="1">
        <v>141162</v>
      </c>
    </row>
    <row r="52" spans="4:5" x14ac:dyDescent="0.25">
      <c r="D52" s="1" t="s">
        <v>63</v>
      </c>
      <c r="E52" s="1">
        <v>0</v>
      </c>
    </row>
    <row r="53" spans="4:5" x14ac:dyDescent="0.25">
      <c r="D53" s="1" t="s">
        <v>76</v>
      </c>
      <c r="E53" s="1">
        <v>0</v>
      </c>
    </row>
    <row r="54" spans="4:5" x14ac:dyDescent="0.25">
      <c r="D54" s="1" t="s">
        <v>66</v>
      </c>
      <c r="E54" s="1">
        <v>0</v>
      </c>
    </row>
    <row r="55" spans="4:5" x14ac:dyDescent="0.25">
      <c r="D55" s="1" t="s">
        <v>50</v>
      </c>
      <c r="E55" s="1">
        <v>38167675.609999999</v>
      </c>
    </row>
    <row r="56" spans="4:5" x14ac:dyDescent="0.25">
      <c r="D56" s="1" t="s">
        <v>77</v>
      </c>
      <c r="E56" s="1">
        <v>0</v>
      </c>
    </row>
    <row r="57" spans="4:5" x14ac:dyDescent="0.25">
      <c r="D57" s="1" t="s">
        <v>74</v>
      </c>
      <c r="E57" s="1">
        <v>0</v>
      </c>
    </row>
    <row r="58" spans="4:5" x14ac:dyDescent="0.25">
      <c r="D58" s="1" t="s">
        <v>75</v>
      </c>
      <c r="E58" s="1">
        <v>0</v>
      </c>
    </row>
    <row r="59" spans="4:5" x14ac:dyDescent="0.25">
      <c r="D59" s="1" t="s">
        <v>78</v>
      </c>
      <c r="E59" s="1">
        <v>0</v>
      </c>
    </row>
    <row r="60" spans="4:5" x14ac:dyDescent="0.25">
      <c r="D60" t="s">
        <v>72</v>
      </c>
      <c r="E60">
        <f>SUM(E3:E59)</f>
        <v>60493073.170000002</v>
      </c>
    </row>
  </sheetData>
  <phoneticPr fontId="1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1"/>
  <sheetViews>
    <sheetView topLeftCell="A145" workbookViewId="0">
      <selection activeCell="A232" sqref="A232"/>
    </sheetView>
  </sheetViews>
  <sheetFormatPr defaultColWidth="8.7265625" defaultRowHeight="14" x14ac:dyDescent="0.25"/>
  <cols>
    <col min="6" max="6" width="13.08984375" customWidth="1"/>
  </cols>
  <sheetData>
    <row r="1" spans="1:1" x14ac:dyDescent="0.25">
      <c r="A1" t="s">
        <v>79</v>
      </c>
    </row>
    <row r="2" spans="1:1" x14ac:dyDescent="0.25">
      <c r="A2" t="s">
        <v>80</v>
      </c>
    </row>
    <row r="5" spans="1:1" x14ac:dyDescent="0.25">
      <c r="A5" t="s">
        <v>81</v>
      </c>
    </row>
    <row r="6" spans="1:1" x14ac:dyDescent="0.25">
      <c r="A6" t="s">
        <v>82</v>
      </c>
    </row>
    <row r="7" spans="1:1" x14ac:dyDescent="0.25">
      <c r="A7" t="s">
        <v>83</v>
      </c>
    </row>
    <row r="8" spans="1:1" x14ac:dyDescent="0.25">
      <c r="A8" t="s">
        <v>84</v>
      </c>
    </row>
    <row r="9" spans="1:1" x14ac:dyDescent="0.25">
      <c r="A9" t="s">
        <v>85</v>
      </c>
    </row>
    <row r="10" spans="1:1" x14ac:dyDescent="0.25">
      <c r="A10" t="s">
        <v>86</v>
      </c>
    </row>
    <row r="12" spans="1:1" x14ac:dyDescent="0.25">
      <c r="A12" t="s">
        <v>87</v>
      </c>
    </row>
    <row r="13" spans="1:1" x14ac:dyDescent="0.25">
      <c r="A13" t="s">
        <v>88</v>
      </c>
    </row>
    <row r="15" spans="1:1" x14ac:dyDescent="0.25">
      <c r="A15" t="s">
        <v>89</v>
      </c>
    </row>
    <row r="17" spans="1:7" x14ac:dyDescent="0.25">
      <c r="A17" t="s">
        <v>90</v>
      </c>
      <c r="E17" t="s">
        <v>91</v>
      </c>
    </row>
    <row r="18" spans="1:7" x14ac:dyDescent="0.25">
      <c r="A18" t="s">
        <v>92</v>
      </c>
      <c r="E18" t="s">
        <v>93</v>
      </c>
    </row>
    <row r="19" spans="1:7" x14ac:dyDescent="0.25">
      <c r="E19" t="s">
        <v>94</v>
      </c>
      <c r="F19" t="s">
        <v>95</v>
      </c>
      <c r="G19" t="s">
        <v>96</v>
      </c>
    </row>
    <row r="20" spans="1:7" x14ac:dyDescent="0.25">
      <c r="E20" t="s">
        <v>97</v>
      </c>
      <c r="F20" t="s">
        <v>98</v>
      </c>
      <c r="G20" t="s">
        <v>99</v>
      </c>
    </row>
    <row r="21" spans="1:7" x14ac:dyDescent="0.25">
      <c r="A21" t="s">
        <v>100</v>
      </c>
      <c r="E21" t="s">
        <v>101</v>
      </c>
      <c r="F21" t="s">
        <v>102</v>
      </c>
      <c r="G21" t="s">
        <v>103</v>
      </c>
    </row>
    <row r="22" spans="1:7" x14ac:dyDescent="0.25">
      <c r="A22" t="s">
        <v>104</v>
      </c>
      <c r="E22" t="s">
        <v>105</v>
      </c>
      <c r="F22" t="s">
        <v>106</v>
      </c>
      <c r="G22" t="s">
        <v>107</v>
      </c>
    </row>
    <row r="23" spans="1:7" x14ac:dyDescent="0.25">
      <c r="E23" t="s">
        <v>108</v>
      </c>
    </row>
    <row r="26" spans="1:7" x14ac:dyDescent="0.25">
      <c r="E26" t="s">
        <v>109</v>
      </c>
    </row>
    <row r="52" spans="2:2" x14ac:dyDescent="0.25">
      <c r="B52" t="s">
        <v>110</v>
      </c>
    </row>
    <row r="226" spans="1:3" x14ac:dyDescent="0.25">
      <c r="B226" t="s">
        <v>111</v>
      </c>
    </row>
    <row r="227" spans="1:3" x14ac:dyDescent="0.25">
      <c r="A227" t="s">
        <v>112</v>
      </c>
    </row>
    <row r="228" spans="1:3" x14ac:dyDescent="0.25">
      <c r="A228" t="s">
        <v>113</v>
      </c>
      <c r="B228" t="s">
        <v>114</v>
      </c>
    </row>
    <row r="229" spans="1:3" x14ac:dyDescent="0.25">
      <c r="A229" t="s">
        <v>115</v>
      </c>
      <c r="B229" t="s">
        <v>116</v>
      </c>
      <c r="C229" t="s">
        <v>117</v>
      </c>
    </row>
    <row r="231" spans="1:3" x14ac:dyDescent="0.25">
      <c r="A231" t="s">
        <v>118</v>
      </c>
    </row>
  </sheetData>
  <phoneticPr fontId="1" type="noConversion"/>
  <pageMargins left="0.75" right="0.75" top="1" bottom="1" header="0.51180555555555596" footer="0.5118055555555559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6"/>
  <sheetViews>
    <sheetView workbookViewId="0">
      <selection activeCell="G14" sqref="G14"/>
    </sheetView>
  </sheetViews>
  <sheetFormatPr defaultColWidth="8.7265625" defaultRowHeight="14" x14ac:dyDescent="0.25"/>
  <cols>
    <col min="3" max="3" width="14.1796875" customWidth="1"/>
    <col min="4" max="4" width="12.81640625"/>
    <col min="5" max="5" width="14"/>
    <col min="6" max="8" width="12.81640625"/>
    <col min="9" max="10" width="14"/>
  </cols>
  <sheetData>
    <row r="1" spans="1:10" x14ac:dyDescent="0.2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</row>
    <row r="2" spans="1:10" x14ac:dyDescent="0.25">
      <c r="A2" t="s">
        <v>129</v>
      </c>
      <c r="B2">
        <v>8</v>
      </c>
      <c r="C2" s="2" t="s">
        <v>130</v>
      </c>
      <c r="D2">
        <f t="shared" ref="D2:D7" ca="1" si="0">RAND()</f>
        <v>0.28830302920743278</v>
      </c>
      <c r="E2">
        <f t="shared" ref="E2:E7" ca="1" si="1">RAND()</f>
        <v>0.19169862949659222</v>
      </c>
      <c r="F2">
        <f t="shared" ref="F2:F7" ca="1" si="2">RAND()</f>
        <v>0.32768409881557159</v>
      </c>
      <c r="G2">
        <f t="shared" ref="G2:G7" ca="1" si="3">RAND()</f>
        <v>0.88561894705365363</v>
      </c>
      <c r="H2">
        <f t="shared" ref="H2:H7" ca="1" si="4">RAND()</f>
        <v>0.77311826403767814</v>
      </c>
      <c r="I2">
        <f t="shared" ref="I2:I7" si="5">SIN(C2)</f>
        <v>0</v>
      </c>
      <c r="J2">
        <f t="shared" ref="J2:J7" si="6">COS(C2)</f>
        <v>1</v>
      </c>
    </row>
    <row r="3" spans="1:10" x14ac:dyDescent="0.25">
      <c r="A3" t="s">
        <v>131</v>
      </c>
      <c r="B3">
        <v>7</v>
      </c>
      <c r="C3" s="2" t="s">
        <v>132</v>
      </c>
      <c r="D3">
        <f t="shared" ca="1" si="0"/>
        <v>0.29756079019588411</v>
      </c>
      <c r="E3">
        <f t="shared" ca="1" si="1"/>
        <v>0.78534168816315419</v>
      </c>
      <c r="F3">
        <f t="shared" ca="1" si="2"/>
        <v>0.90142753205874293</v>
      </c>
      <c r="G3">
        <f t="shared" ca="1" si="3"/>
        <v>0.39472322204424959</v>
      </c>
      <c r="H3">
        <f t="shared" ca="1" si="4"/>
        <v>0.90236535664221662</v>
      </c>
      <c r="I3">
        <f t="shared" si="5"/>
        <v>0.67022917584337471</v>
      </c>
      <c r="J3">
        <f t="shared" si="6"/>
        <v>0.74215419681378259</v>
      </c>
    </row>
    <row r="4" spans="1:10" x14ac:dyDescent="0.25">
      <c r="A4" t="s">
        <v>133</v>
      </c>
      <c r="B4">
        <v>12</v>
      </c>
      <c r="C4" s="2">
        <v>335</v>
      </c>
      <c r="D4">
        <f t="shared" ca="1" si="0"/>
        <v>0.87145458646713514</v>
      </c>
      <c r="E4">
        <f t="shared" ca="1" si="1"/>
        <v>0.32908980557408773</v>
      </c>
      <c r="F4">
        <f t="shared" ca="1" si="2"/>
        <v>0.41451506801113025</v>
      </c>
      <c r="G4">
        <f t="shared" ca="1" si="3"/>
        <v>0.27535381190973063</v>
      </c>
      <c r="H4">
        <f t="shared" ca="1" si="4"/>
        <v>8.820699318634817E-2</v>
      </c>
      <c r="I4">
        <f t="shared" si="5"/>
        <v>0.91293294894296817</v>
      </c>
      <c r="J4">
        <f t="shared" si="6"/>
        <v>-0.40810958177221934</v>
      </c>
    </row>
    <row r="5" spans="1:10" x14ac:dyDescent="0.25">
      <c r="A5" t="s">
        <v>134</v>
      </c>
      <c r="B5">
        <v>9</v>
      </c>
      <c r="C5" s="2">
        <v>218</v>
      </c>
      <c r="D5">
        <f t="shared" ca="1" si="0"/>
        <v>0.58320366947299052</v>
      </c>
      <c r="E5">
        <f t="shared" ca="1" si="1"/>
        <v>0.25410071894076747</v>
      </c>
      <c r="F5">
        <f t="shared" ca="1" si="2"/>
        <v>0.56252479265381883</v>
      </c>
      <c r="G5">
        <f t="shared" ca="1" si="3"/>
        <v>0.49140582499348373</v>
      </c>
      <c r="H5">
        <f t="shared" ca="1" si="4"/>
        <v>0.57040858352334056</v>
      </c>
      <c r="I5">
        <f t="shared" si="5"/>
        <v>-0.94252452732940251</v>
      </c>
      <c r="J5">
        <f t="shared" si="6"/>
        <v>-0.33413697099017109</v>
      </c>
    </row>
    <row r="6" spans="1:10" x14ac:dyDescent="0.25">
      <c r="A6" t="s">
        <v>135</v>
      </c>
      <c r="B6">
        <v>1</v>
      </c>
      <c r="C6" s="2">
        <v>160</v>
      </c>
      <c r="D6">
        <f t="shared" ca="1" si="0"/>
        <v>0.14259079174001565</v>
      </c>
      <c r="E6">
        <f t="shared" ca="1" si="1"/>
        <v>0.82273287667312589</v>
      </c>
      <c r="F6">
        <f t="shared" ca="1" si="2"/>
        <v>0.90503662813652819</v>
      </c>
      <c r="G6">
        <f t="shared" ca="1" si="3"/>
        <v>0.57210110658491242</v>
      </c>
      <c r="H6">
        <f t="shared" ca="1" si="4"/>
        <v>1.7323898462528131E-2</v>
      </c>
      <c r="I6">
        <f t="shared" si="5"/>
        <v>0.21942525837900473</v>
      </c>
      <c r="J6">
        <f t="shared" si="6"/>
        <v>-0.97562931279523735</v>
      </c>
    </row>
    <row r="7" spans="1:10" x14ac:dyDescent="0.25">
      <c r="A7" t="s">
        <v>136</v>
      </c>
      <c r="B7">
        <v>5</v>
      </c>
      <c r="C7" s="2">
        <v>425</v>
      </c>
      <c r="D7">
        <f t="shared" ca="1" si="0"/>
        <v>0.10310054328015439</v>
      </c>
      <c r="E7">
        <f t="shared" ca="1" si="1"/>
        <v>0.559318529804953</v>
      </c>
      <c r="F7">
        <f t="shared" ca="1" si="2"/>
        <v>0.92598244113769357</v>
      </c>
      <c r="G7">
        <f t="shared" ca="1" si="3"/>
        <v>0.15251362769064269</v>
      </c>
      <c r="H7">
        <f t="shared" ca="1" si="4"/>
        <v>5.7675755575317789E-2</v>
      </c>
      <c r="I7">
        <f t="shared" si="5"/>
        <v>-0.77390977220412605</v>
      </c>
      <c r="J7">
        <f t="shared" si="6"/>
        <v>-0.6332958743643905</v>
      </c>
    </row>
    <row r="10" spans="1:10" x14ac:dyDescent="0.25">
      <c r="A10" t="s">
        <v>137</v>
      </c>
    </row>
    <row r="11" spans="1:10" x14ac:dyDescent="0.25">
      <c r="A11" t="s">
        <v>134</v>
      </c>
    </row>
    <row r="12" spans="1:10" x14ac:dyDescent="0.25">
      <c r="A12" t="s">
        <v>135</v>
      </c>
    </row>
    <row r="13" spans="1:10" x14ac:dyDescent="0.25">
      <c r="A13" t="s">
        <v>136</v>
      </c>
      <c r="E13">
        <f>VLOOKUP(A13,$A$1:$C$7,3,FALSE)</f>
        <v>425</v>
      </c>
    </row>
    <row r="14" spans="1:10" x14ac:dyDescent="0.25">
      <c r="A14" t="s">
        <v>129</v>
      </c>
      <c r="E14">
        <f ca="1">MDETERM(D2:I7)</f>
        <v>-0.13883577410844561</v>
      </c>
    </row>
    <row r="15" spans="1:10" x14ac:dyDescent="0.25">
      <c r="A15" t="s">
        <v>131</v>
      </c>
    </row>
    <row r="16" spans="1:10" x14ac:dyDescent="0.25">
      <c r="A16" t="s">
        <v>133</v>
      </c>
    </row>
  </sheetData>
  <sortState ref="A2:J7">
    <sortCondition ref="D2:D7"/>
  </sortState>
  <phoneticPr fontId="1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"/>
  <sheetViews>
    <sheetView workbookViewId="0">
      <pane xSplit="1" ySplit="1" topLeftCell="B2" activePane="bottomRight" state="frozen"/>
      <selection pane="topRight"/>
      <selection pane="bottomLeft"/>
      <selection pane="bottomRight" activeCell="F8" sqref="F8"/>
    </sheetView>
  </sheetViews>
  <sheetFormatPr defaultColWidth="8.7265625" defaultRowHeight="14" x14ac:dyDescent="0.25"/>
  <cols>
    <col min="1" max="1" width="17.90625" customWidth="1"/>
  </cols>
  <sheetData>
    <row r="1" spans="1:4" x14ac:dyDescent="0.25">
      <c r="A1" s="1" t="s">
        <v>138</v>
      </c>
      <c r="B1" s="1" t="s">
        <v>139</v>
      </c>
      <c r="C1" s="1" t="s">
        <v>140</v>
      </c>
      <c r="D1" s="1" t="s">
        <v>141</v>
      </c>
    </row>
    <row r="2" spans="1:4" x14ac:dyDescent="0.25">
      <c r="A2" s="1" t="s">
        <v>142</v>
      </c>
      <c r="B2" s="1" t="s">
        <v>143</v>
      </c>
      <c r="C2" s="4" t="s">
        <v>144</v>
      </c>
      <c r="D2" s="1" t="s">
        <v>145</v>
      </c>
    </row>
    <row r="3" spans="1:4" x14ac:dyDescent="0.25">
      <c r="A3" s="1"/>
      <c r="B3" s="1"/>
      <c r="C3" s="1"/>
      <c r="D3" s="1" t="s">
        <v>146</v>
      </c>
    </row>
    <row r="4" spans="1:4" x14ac:dyDescent="0.25">
      <c r="A4" s="1" t="s">
        <v>147</v>
      </c>
      <c r="B4" s="1" t="s">
        <v>148</v>
      </c>
      <c r="C4" s="1"/>
      <c r="D4" s="1" t="str">
        <f>B4</f>
        <v>rm</v>
      </c>
    </row>
    <row r="5" spans="1:4" x14ac:dyDescent="0.25">
      <c r="A5" s="1"/>
      <c r="B5" s="1"/>
      <c r="C5" s="4" t="s">
        <v>149</v>
      </c>
      <c r="D5" s="1"/>
    </row>
    <row r="6" spans="1:4" x14ac:dyDescent="0.25">
      <c r="A6" s="1"/>
      <c r="B6" s="1"/>
      <c r="C6" s="4" t="s">
        <v>150</v>
      </c>
      <c r="D6" s="1"/>
    </row>
    <row r="7" spans="1:4" x14ac:dyDescent="0.25">
      <c r="A7" s="1"/>
      <c r="B7" s="1"/>
      <c r="C7" s="4" t="s">
        <v>151</v>
      </c>
      <c r="D7" s="1"/>
    </row>
    <row r="8" spans="1:4" x14ac:dyDescent="0.25">
      <c r="A8" s="1" t="s">
        <v>152</v>
      </c>
      <c r="B8" s="1" t="s">
        <v>153</v>
      </c>
      <c r="C8" s="1"/>
      <c r="D8" s="1"/>
    </row>
    <row r="9" spans="1:4" x14ac:dyDescent="0.25">
      <c r="A9" s="1"/>
      <c r="B9" s="1" t="s">
        <v>154</v>
      </c>
      <c r="C9" s="1"/>
      <c r="D9" s="1"/>
    </row>
    <row r="10" spans="1:4" x14ac:dyDescent="0.25">
      <c r="A10" s="1"/>
      <c r="B10" s="1" t="s">
        <v>155</v>
      </c>
      <c r="C10" s="1"/>
      <c r="D10" s="1"/>
    </row>
    <row r="11" spans="1:4" x14ac:dyDescent="0.25">
      <c r="A11" s="1" t="s">
        <v>156</v>
      </c>
      <c r="B11" s="1" t="s">
        <v>157</v>
      </c>
      <c r="C11" s="1"/>
      <c r="D11" s="1"/>
    </row>
    <row r="12" spans="1:4" x14ac:dyDescent="0.25">
      <c r="A12" s="1"/>
      <c r="B12" s="1" t="s">
        <v>158</v>
      </c>
      <c r="C12" s="1"/>
      <c r="D12" s="1"/>
    </row>
    <row r="13" spans="1:4" x14ac:dyDescent="0.25">
      <c r="A13" s="1"/>
      <c r="B13" s="1" t="s">
        <v>159</v>
      </c>
      <c r="C13" s="4" t="s">
        <v>160</v>
      </c>
      <c r="D13" s="1"/>
    </row>
    <row r="14" spans="1:4" x14ac:dyDescent="0.25">
      <c r="A14" s="1"/>
      <c r="B14" s="1" t="s">
        <v>161</v>
      </c>
      <c r="C14" s="1">
        <v>-100</v>
      </c>
      <c r="D14" s="1"/>
    </row>
    <row r="15" spans="1:4" x14ac:dyDescent="0.25">
      <c r="A15" s="1"/>
      <c r="B15" s="1"/>
      <c r="C15" s="4" t="s">
        <v>149</v>
      </c>
      <c r="D15" s="1"/>
    </row>
  </sheetData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管理费用</vt:lpstr>
      <vt:lpstr>研发费用明细</vt:lpstr>
      <vt:lpstr>销售费用</vt:lpstr>
      <vt:lpstr>项目金额表</vt:lpstr>
      <vt:lpstr>note</vt:lpstr>
      <vt:lpstr>Sheet2</vt:lpstr>
      <vt:lpstr>笔记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NeverPassed</dc:creator>
  <cp:lastModifiedBy>SK's Guest</cp:lastModifiedBy>
  <dcterms:created xsi:type="dcterms:W3CDTF">2018-03-05T08:44:00Z</dcterms:created>
  <dcterms:modified xsi:type="dcterms:W3CDTF">2019-03-16T06:20:58Z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eadingLayout">
    <vt:bool>true</vt:bool>
  </property>
</Properties>
</file>