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ACC6D366-9594-40E2-88ED-1B063C28B284}" xr6:coauthVersionLast="45" xr6:coauthVersionMax="46" xr10:uidLastSave="{00000000-0000-0000-0000-000000000000}"/>
  <bookViews>
    <workbookView xWindow="10668" yWindow="0" windowWidth="12504" windowHeight="10920" activeTab="2" xr2:uid="{315B6CE8-59E0-412D-BDA7-8F52C7FF7ACD}"/>
  </bookViews>
  <sheets>
    <sheet name="Data" sheetId="2" r:id="rId1"/>
    <sheet name="Template" sheetId="4" r:id="rId2"/>
    <sheet name="Worksheet" sheetId="10" r:id="rId3"/>
    <sheet name="ModelYear1" sheetId="5" r:id="rId4"/>
    <sheet name="ModelYear2" sheetId="6" r:id="rId5"/>
    <sheet name="ModelComplete" sheetId="7" r:id="rId6"/>
    <sheet name="ModelSolved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0" l="1"/>
  <c r="I15" i="10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C4" i="10"/>
  <c r="D4" i="10"/>
  <c r="B5" i="10" l="1"/>
  <c r="D5" i="10" s="1"/>
  <c r="B6" i="10"/>
  <c r="C5" i="10"/>
  <c r="E4" i="8"/>
  <c r="B4" i="8"/>
  <c r="D4" i="8" s="1"/>
  <c r="B4" i="7"/>
  <c r="B4" i="6"/>
  <c r="E4" i="6" s="1"/>
  <c r="B4" i="5"/>
  <c r="E4" i="5" s="1"/>
  <c r="C6" i="10" l="1"/>
  <c r="D6" i="10"/>
  <c r="B7" i="10" s="1"/>
  <c r="C4" i="8"/>
  <c r="C3" i="8" s="1"/>
  <c r="B5" i="8" s="1"/>
  <c r="C4" i="5"/>
  <c r="D4" i="5"/>
  <c r="C4" i="7"/>
  <c r="C3" i="7" s="1"/>
  <c r="D4" i="7"/>
  <c r="E4" i="7"/>
  <c r="C4" i="6"/>
  <c r="C3" i="6" s="1"/>
  <c r="D4" i="6"/>
  <c r="B5" i="6" s="1"/>
  <c r="C7" i="10" l="1"/>
  <c r="D7" i="10"/>
  <c r="B8" i="10" s="1"/>
  <c r="E5" i="8"/>
  <c r="C5" i="8"/>
  <c r="D5" i="8"/>
  <c r="B5" i="7"/>
  <c r="D5" i="6"/>
  <c r="E5" i="6"/>
  <c r="C5" i="6"/>
  <c r="E5" i="7"/>
  <c r="C5" i="7"/>
  <c r="D5" i="7"/>
  <c r="B6" i="7" s="1"/>
  <c r="D8" i="10" l="1"/>
  <c r="B9" i="10" s="1"/>
  <c r="C8" i="10"/>
  <c r="B6" i="8"/>
  <c r="C6" i="8" s="1"/>
  <c r="E6" i="7"/>
  <c r="C6" i="7"/>
  <c r="D6" i="7"/>
  <c r="B7" i="7" s="1"/>
  <c r="C9" i="10" l="1"/>
  <c r="D9" i="10"/>
  <c r="B10" i="10" s="1"/>
  <c r="E6" i="8"/>
  <c r="D6" i="8"/>
  <c r="B7" i="8" s="1"/>
  <c r="C7" i="8" s="1"/>
  <c r="C7" i="7"/>
  <c r="D7" i="7"/>
  <c r="E7" i="7"/>
  <c r="C10" i="10" l="1"/>
  <c r="D10" i="10"/>
  <c r="B11" i="10" s="1"/>
  <c r="E7" i="8"/>
  <c r="D7" i="8"/>
  <c r="B8" i="8" s="1"/>
  <c r="B8" i="7"/>
  <c r="C11" i="10" l="1"/>
  <c r="D11" i="10"/>
  <c r="B12" i="10" s="1"/>
  <c r="E8" i="8"/>
  <c r="D8" i="8"/>
  <c r="C8" i="8"/>
  <c r="E8" i="7"/>
  <c r="C8" i="7"/>
  <c r="D8" i="7"/>
  <c r="D12" i="10" l="1"/>
  <c r="B13" i="10"/>
  <c r="C12" i="10"/>
  <c r="B9" i="8"/>
  <c r="E9" i="8" s="1"/>
  <c r="B9" i="7"/>
  <c r="C9" i="7"/>
  <c r="E9" i="7"/>
  <c r="D9" i="7"/>
  <c r="C13" i="10" l="1"/>
  <c r="D13" i="10"/>
  <c r="B14" i="10" s="1"/>
  <c r="D9" i="8"/>
  <c r="B10" i="8" s="1"/>
  <c r="E10" i="8" s="1"/>
  <c r="C9" i="8"/>
  <c r="B10" i="7"/>
  <c r="C10" i="7"/>
  <c r="D10" i="7"/>
  <c r="E10" i="7"/>
  <c r="D14" i="10" l="1"/>
  <c r="C14" i="10"/>
  <c r="D10" i="8"/>
  <c r="B11" i="8" s="1"/>
  <c r="D11" i="8" s="1"/>
  <c r="C10" i="8"/>
  <c r="B11" i="7"/>
  <c r="C11" i="7" s="1"/>
  <c r="D11" i="7"/>
  <c r="E11" i="7"/>
  <c r="E11" i="8" l="1"/>
  <c r="B12" i="8" s="1"/>
  <c r="C11" i="8"/>
  <c r="B12" i="7"/>
  <c r="E12" i="8" l="1"/>
  <c r="D12" i="8"/>
  <c r="B13" i="8" s="1"/>
  <c r="C13" i="8" s="1"/>
  <c r="C12" i="8"/>
  <c r="E12" i="7"/>
  <c r="C12" i="7"/>
  <c r="D12" i="7"/>
  <c r="E13" i="8" l="1"/>
  <c r="D13" i="8"/>
  <c r="B13" i="7"/>
  <c r="C13" i="7" l="1"/>
  <c r="D13" i="7"/>
  <c r="E13" i="7"/>
</calcChain>
</file>

<file path=xl/sharedStrings.xml><?xml version="1.0" encoding="utf-8"?>
<sst xmlns="http://schemas.openxmlformats.org/spreadsheetml/2006/main" count="112" uniqueCount="24">
  <si>
    <t>Ergin dişi</t>
  </si>
  <si>
    <t>Yavru</t>
  </si>
  <si>
    <t>Ecel</t>
  </si>
  <si>
    <t>Av</t>
  </si>
  <si>
    <t>Degisken</t>
  </si>
  <si>
    <r>
      <t>•</t>
    </r>
    <r>
      <rPr>
        <sz val="11"/>
        <color rgb="FF0070C0"/>
        <rFont val="Calibri"/>
        <family val="2"/>
        <scheme val="minor"/>
      </rPr>
      <t>Her yıl ergin bizonların %10’u ölür</t>
    </r>
  </si>
  <si>
    <r>
      <t>•</t>
    </r>
    <r>
      <rPr>
        <sz val="11"/>
        <color rgb="FF0070C0"/>
        <rFont val="Calibri"/>
        <family val="2"/>
        <scheme val="minor"/>
      </rPr>
      <t>Yeni doğanlar iki yılda erginliğe ulaşır</t>
    </r>
  </si>
  <si>
    <r>
      <t>•</t>
    </r>
    <r>
      <rPr>
        <sz val="11"/>
        <color rgb="FF0070C0"/>
        <rFont val="Calibri"/>
        <family val="2"/>
        <scheme val="minor"/>
      </rPr>
      <t>Ergin dişilerin %90’ı yılda bir yavru doğurur</t>
    </r>
  </si>
  <si>
    <r>
      <t>•</t>
    </r>
    <r>
      <rPr>
        <sz val="11"/>
        <color rgb="FF0070C0"/>
        <rFont val="Calibri"/>
        <family val="2"/>
        <scheme val="minor"/>
      </rPr>
      <t>Doğan yavruların %53’u erkek</t>
    </r>
  </si>
  <si>
    <r>
      <t>•</t>
    </r>
    <r>
      <rPr>
        <sz val="11"/>
        <color rgb="FF0070C0"/>
        <rFont val="Calibri"/>
        <family val="2"/>
        <scheme val="minor"/>
      </rPr>
      <t>Yavruların sadece %30’u erginliğe ulaşabilir</t>
    </r>
  </si>
  <si>
    <t>Başlangıç nüfusu</t>
  </si>
  <si>
    <t>Yavru oranı</t>
  </si>
  <si>
    <t>Yavruların erginliğe ulaşma oranı</t>
  </si>
  <si>
    <t>Eceliyle ölüm oranı</t>
  </si>
  <si>
    <t>Avlanma oranı</t>
  </si>
  <si>
    <t>Yavrunun dişi olma oranı</t>
  </si>
  <si>
    <t>?</t>
  </si>
  <si>
    <t>Değişken</t>
  </si>
  <si>
    <t>Normal Ölüm</t>
  </si>
  <si>
    <t>Diyelim ki..</t>
  </si>
  <si>
    <t>Yavru Dişi</t>
  </si>
  <si>
    <t>Goal-seek</t>
  </si>
  <si>
    <t>Sonuç: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</si>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</sst>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2" applyFont="1"/>
    <xf numFmtId="9" fontId="0" fillId="2" borderId="0" xfId="0" applyNumberFormat="1" applyFill="1"/>
    <xf numFmtId="0" fontId="4" fillId="0" borderId="0" xfId="0" applyFont="1" applyAlignment="1">
      <alignment horizontal="left" vertical="center" indent="2" readingOrder="1"/>
    </xf>
    <xf numFmtId="9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5" borderId="0" xfId="0" applyNumberFormat="1" applyFill="1"/>
    <xf numFmtId="10" fontId="0" fillId="2" borderId="0" xfId="0" applyNumberFormat="1" applyFill="1"/>
    <xf numFmtId="10" fontId="0" fillId="6" borderId="0" xfId="0" applyNumberFormat="1" applyFill="1"/>
    <xf numFmtId="0" fontId="0" fillId="7" borderId="0" xfId="0" applyFill="1"/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9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83287835166849"/>
          <c:y val="0.16969281919061394"/>
          <c:w val="0.80317901996359131"/>
          <c:h val="0.724171309977423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Worksheet!$B$4:$B$14</c:f>
              <c:numCache>
                <c:formatCode>_(* #,##0_);_(* \(#,##0\);_(* "-"??_);_(@_)</c:formatCode>
                <c:ptCount val="11"/>
                <c:pt idx="0">
                  <c:v>20000000</c:v>
                </c:pt>
                <c:pt idx="1">
                  <c:v>20000000</c:v>
                </c:pt>
                <c:pt idx="2">
                  <c:v>20000000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7-4928-9A83-1392F65A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41136"/>
        <c:axId val="485641464"/>
      </c:lineChart>
      <c:catAx>
        <c:axId val="48564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41464"/>
        <c:crosses val="autoZero"/>
        <c:auto val="1"/>
        <c:lblAlgn val="ctr"/>
        <c:lblOffset val="100"/>
        <c:noMultiLvlLbl val="0"/>
      </c:catAx>
      <c:valAx>
        <c:axId val="4856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600071</xdr:colOff>
      <xdr:row>15</xdr:row>
      <xdr:rowOff>68581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0DA73-B6F0-419C-80BF-11E006AF0F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"/>
          <a:ext cx="4288151" cy="2811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5</xdr:row>
      <xdr:rowOff>129540</xdr:rowOff>
    </xdr:from>
    <xdr:to>
      <xdr:col>4</xdr:col>
      <xdr:colOff>365760</xdr:colOff>
      <xdr:row>10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5D815-7E0B-40CF-B224-8E585DBFADC7}"/>
            </a:ext>
          </a:extLst>
        </xdr:cNvPr>
        <xdr:cNvSpPr txBox="1"/>
      </xdr:nvSpPr>
      <xdr:spPr>
        <a:xfrm>
          <a:off x="1165860" y="1043940"/>
          <a:ext cx="2118360" cy="8153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 yıllık bir nüfus değişim modeli, toplam nüfusun sabit kalması için gereken avlanma oranını bulmak için fazlası ile yeterli olacaktır.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674914</xdr:colOff>
      <xdr:row>15</xdr:row>
      <xdr:rowOff>164375</xdr:rowOff>
    </xdr:from>
    <xdr:to>
      <xdr:col>6</xdr:col>
      <xdr:colOff>1330234</xdr:colOff>
      <xdr:row>30</xdr:row>
      <xdr:rowOff>164375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130A-5366-4E2C-A230-815BAB88D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5</xdr:row>
      <xdr:rowOff>68580</xdr:rowOff>
    </xdr:from>
    <xdr:to>
      <xdr:col>4</xdr:col>
      <xdr:colOff>289560</xdr:colOff>
      <xdr:row>12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FDE80B-387B-4061-9649-81DB6D6D156D}"/>
            </a:ext>
          </a:extLst>
        </xdr:cNvPr>
        <xdr:cNvSpPr txBox="1"/>
      </xdr:nvSpPr>
      <xdr:spPr>
        <a:xfrm>
          <a:off x="975360" y="982980"/>
          <a:ext cx="2232660" cy="12268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B4, C4, D4, ve E4 hücrelerinin içine girerek veri akışını izleyin ve takip edebildiğinize emin olun.  Örneğin, B4 doğrudan veriden çekiliyor, C4 hesaplanırken B4 ve iki veri kullanılıyor vs.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</xdr:row>
      <xdr:rowOff>137160</xdr:rowOff>
    </xdr:from>
    <xdr:to>
      <xdr:col>5</xdr:col>
      <xdr:colOff>0</xdr:colOff>
      <xdr:row>15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1C5628-4C3D-40C2-9A90-9DA4064D2729}"/>
            </a:ext>
          </a:extLst>
        </xdr:cNvPr>
        <xdr:cNvSpPr txBox="1"/>
      </xdr:nvSpPr>
      <xdr:spPr>
        <a:xfrm>
          <a:off x="594360" y="1051560"/>
          <a:ext cx="3093720" cy="17449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Burada iki yenilik var. </a:t>
          </a:r>
        </a:p>
        <a:p>
          <a:r>
            <a:rPr lang="en-US" sz="1100"/>
            <a:t>1) B5: İkinci yılın ergin dişi sayısı hesaplanırken birinci yılın ergin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dişi</a:t>
          </a:r>
          <a:r>
            <a:rPr lang="en-US" sz="1100"/>
            <a:t> sayısından eceliyle ölen ve avlanan bizonlar çıkarılıyor, ve iki yıl önce doğan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dişi</a:t>
          </a:r>
          <a:r>
            <a:rPr lang="en-US" sz="1100"/>
            <a:t> yavrulardan hayatta kalanların sayısı ekleniyor. </a:t>
          </a:r>
        </a:p>
        <a:p>
          <a:r>
            <a:rPr lang="en-US" sz="1100">
              <a:solidFill>
                <a:srgbClr val="C00000"/>
              </a:solidFill>
            </a:rPr>
            <a:t>2) C3: Eğer nüfusun aynı kalmasını hedefliyor isek, her yıl aynı sayıda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dişi</a:t>
          </a:r>
          <a:r>
            <a:rPr lang="en-US" sz="1100">
              <a:solidFill>
                <a:srgbClr val="C00000"/>
              </a:solidFill>
            </a:rPr>
            <a:t> yavru doğması gerekiyor. Dolayısıyla, iki yıl önceki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dişi</a:t>
          </a:r>
          <a:r>
            <a:rPr lang="en-US" sz="1100">
              <a:solidFill>
                <a:srgbClr val="C00000"/>
              </a:solidFill>
            </a:rPr>
            <a:t> yavru sayısını bir yıl önceki 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dişi</a:t>
          </a:r>
          <a:r>
            <a:rPr lang="en-US" sz="1100">
              <a:solidFill>
                <a:srgbClr val="C00000"/>
              </a:solidFill>
            </a:rPr>
            <a:t> yavru sayısına eşitlemeliyiz.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13</xdr:row>
      <xdr:rowOff>76200</xdr:rowOff>
    </xdr:from>
    <xdr:to>
      <xdr:col>4</xdr:col>
      <xdr:colOff>723900</xdr:colOff>
      <xdr:row>18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A7E3AB-7367-4528-AB39-518743B274ED}"/>
            </a:ext>
          </a:extLst>
        </xdr:cNvPr>
        <xdr:cNvSpPr txBox="1"/>
      </xdr:nvSpPr>
      <xdr:spPr>
        <a:xfrm>
          <a:off x="548640" y="2453640"/>
          <a:ext cx="3093720" cy="9677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%1 avlanma oranı ile ergin dişi sayısı sürekli artıyor. Demek ki avlanma oranının daha yüksek olması gerek. Deneme-yanılma ile veya Goal Seek kullanarak, nüfusu sabit tutan avlanma oranını bulabiliriz.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2</xdr:row>
      <xdr:rowOff>53340</xdr:rowOff>
    </xdr:from>
    <xdr:to>
      <xdr:col>13</xdr:col>
      <xdr:colOff>264458</xdr:colOff>
      <xdr:row>12</xdr:row>
      <xdr:rowOff>15016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9526E-48BC-4CDF-86A2-FADDF5BAB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40" y="419100"/>
          <a:ext cx="2695238" cy="1790476"/>
        </a:xfrm>
        <a:prstGeom prst="rect">
          <a:avLst/>
        </a:prstGeom>
      </xdr:spPr>
    </xdr:pic>
    <xdr:clientData/>
  </xdr:twoCellAnchor>
  <xdr:twoCellAnchor>
    <xdr:from>
      <xdr:col>9</xdr:col>
      <xdr:colOff>312420</xdr:colOff>
      <xdr:row>12</xdr:row>
      <xdr:rowOff>68580</xdr:rowOff>
    </xdr:from>
    <xdr:to>
      <xdr:col>12</xdr:col>
      <xdr:colOff>601980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1A729C-FDC2-4C1A-85D1-98152CD1D35A}"/>
            </a:ext>
          </a:extLst>
        </xdr:cNvPr>
        <xdr:cNvSpPr txBox="1"/>
      </xdr:nvSpPr>
      <xdr:spPr>
        <a:xfrm>
          <a:off x="7901940" y="2263140"/>
          <a:ext cx="2118360" cy="266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Sadece 2</a:t>
          </a:r>
          <a:r>
            <a:rPr lang="en-US" sz="1100" baseline="0"/>
            <a:t> </a:t>
          </a:r>
          <a:r>
            <a:rPr lang="en-US" sz="1100"/>
            <a:t>yıl da yeterli olurdu...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B049-3436-4629-AE76-4F253BDDE39E}">
  <dimension ref="B2:H14"/>
  <sheetViews>
    <sheetView workbookViewId="0">
      <selection activeCell="J11" sqref="J11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2:8" x14ac:dyDescent="0.3">
      <c r="B2" s="2"/>
      <c r="C2" s="2"/>
      <c r="D2" s="2"/>
      <c r="E2" s="2"/>
      <c r="G2" s="6" t="s">
        <v>5</v>
      </c>
    </row>
    <row r="3" spans="2:8" x14ac:dyDescent="0.3">
      <c r="G3" s="6" t="s">
        <v>6</v>
      </c>
    </row>
    <row r="4" spans="2:8" x14ac:dyDescent="0.3">
      <c r="G4" s="6" t="s">
        <v>7</v>
      </c>
    </row>
    <row r="5" spans="2:8" x14ac:dyDescent="0.3">
      <c r="G5" s="6" t="s">
        <v>8</v>
      </c>
    </row>
    <row r="6" spans="2:8" x14ac:dyDescent="0.3">
      <c r="G6" s="6" t="s">
        <v>9</v>
      </c>
    </row>
    <row r="8" spans="2:8" x14ac:dyDescent="0.3">
      <c r="G8" t="s">
        <v>10</v>
      </c>
      <c r="H8" s="1">
        <v>20000000</v>
      </c>
    </row>
    <row r="9" spans="2:8" x14ac:dyDescent="0.3">
      <c r="G9" t="s">
        <v>11</v>
      </c>
      <c r="H9" s="4">
        <v>0.9</v>
      </c>
    </row>
    <row r="10" spans="2:8" x14ac:dyDescent="0.3">
      <c r="G10" t="s">
        <v>15</v>
      </c>
      <c r="H10" s="4">
        <v>0.47</v>
      </c>
    </row>
    <row r="11" spans="2:8" x14ac:dyDescent="0.3">
      <c r="G11" t="s">
        <v>12</v>
      </c>
      <c r="H11" s="4">
        <v>0.3</v>
      </c>
    </row>
    <row r="12" spans="2:8" x14ac:dyDescent="0.3">
      <c r="G12" t="s">
        <v>13</v>
      </c>
      <c r="H12" s="4">
        <v>0.1</v>
      </c>
    </row>
    <row r="14" spans="2:8" x14ac:dyDescent="0.3">
      <c r="G14" t="s">
        <v>14</v>
      </c>
      <c r="H14" s="7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875B-774A-4E1A-A792-68CF816E8DD5}">
  <dimension ref="A2:H23"/>
  <sheetViews>
    <sheetView workbookViewId="0">
      <selection activeCell="C15" sqref="C15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1:8" x14ac:dyDescent="0.3">
      <c r="B2" s="2" t="s">
        <v>0</v>
      </c>
      <c r="C2" s="2" t="s">
        <v>1</v>
      </c>
      <c r="D2" s="2" t="s">
        <v>2</v>
      </c>
      <c r="E2" s="2" t="s">
        <v>3</v>
      </c>
      <c r="G2" s="6" t="s">
        <v>5</v>
      </c>
    </row>
    <row r="3" spans="1:8" x14ac:dyDescent="0.3">
      <c r="A3" s="3">
        <v>0</v>
      </c>
      <c r="G3" s="6" t="s">
        <v>6</v>
      </c>
    </row>
    <row r="4" spans="1:8" x14ac:dyDescent="0.3">
      <c r="A4" s="3">
        <v>1</v>
      </c>
      <c r="G4" s="6" t="s">
        <v>7</v>
      </c>
    </row>
    <row r="5" spans="1:8" x14ac:dyDescent="0.3">
      <c r="A5" s="3">
        <v>2</v>
      </c>
      <c r="G5" s="6" t="s">
        <v>8</v>
      </c>
    </row>
    <row r="6" spans="1:8" x14ac:dyDescent="0.3">
      <c r="A6" s="3">
        <v>3</v>
      </c>
      <c r="G6" s="6" t="s">
        <v>9</v>
      </c>
    </row>
    <row r="7" spans="1:8" x14ac:dyDescent="0.3">
      <c r="A7" s="3">
        <v>4</v>
      </c>
    </row>
    <row r="8" spans="1:8" x14ac:dyDescent="0.3">
      <c r="A8" s="3">
        <v>5</v>
      </c>
      <c r="G8" t="s">
        <v>10</v>
      </c>
      <c r="H8" s="1">
        <v>20000000</v>
      </c>
    </row>
    <row r="9" spans="1:8" x14ac:dyDescent="0.3">
      <c r="A9" s="3">
        <v>6</v>
      </c>
      <c r="G9" t="s">
        <v>11</v>
      </c>
      <c r="H9" s="4">
        <v>0.9</v>
      </c>
    </row>
    <row r="10" spans="1:8" x14ac:dyDescent="0.3">
      <c r="A10" s="3">
        <v>7</v>
      </c>
      <c r="G10" t="s">
        <v>15</v>
      </c>
      <c r="H10" s="4">
        <v>0.47</v>
      </c>
    </row>
    <row r="11" spans="1:8" x14ac:dyDescent="0.3">
      <c r="A11" s="3">
        <v>8</v>
      </c>
      <c r="G11" t="s">
        <v>12</v>
      </c>
      <c r="H11" s="4">
        <v>0.3</v>
      </c>
    </row>
    <row r="12" spans="1:8" x14ac:dyDescent="0.3">
      <c r="A12" s="3">
        <v>9</v>
      </c>
      <c r="G12" t="s">
        <v>13</v>
      </c>
      <c r="H12" s="4">
        <v>0.1</v>
      </c>
    </row>
    <row r="13" spans="1:8" x14ac:dyDescent="0.3">
      <c r="A13" s="3">
        <v>10</v>
      </c>
    </row>
    <row r="14" spans="1:8" x14ac:dyDescent="0.3">
      <c r="A14" s="3"/>
      <c r="G14" t="s">
        <v>14</v>
      </c>
      <c r="H14" s="14">
        <v>0.01</v>
      </c>
    </row>
    <row r="15" spans="1:8" x14ac:dyDescent="0.3">
      <c r="A15" s="3"/>
      <c r="H15" t="s">
        <v>4</v>
      </c>
    </row>
    <row r="16" spans="1: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8DE0-709D-4A50-B7B7-F4AD0AC43614}">
  <sheetPr>
    <tabColor theme="1"/>
  </sheetPr>
  <dimension ref="A2:I23"/>
  <sheetViews>
    <sheetView tabSelected="1" zoomScale="70" zoomScaleNormal="70" workbookViewId="0">
      <selection activeCell="J29" sqref="J29"/>
    </sheetView>
  </sheetViews>
  <sheetFormatPr defaultRowHeight="14.4" x14ac:dyDescent="0.3"/>
  <cols>
    <col min="2" max="2" width="13.5546875" customWidth="1"/>
    <col min="3" max="3" width="11.21875" customWidth="1"/>
    <col min="4" max="4" width="12.21875" customWidth="1"/>
    <col min="5" max="5" width="11.21875" customWidth="1"/>
    <col min="7" max="7" width="28.109375" customWidth="1"/>
    <col min="8" max="8" width="12.5546875" customWidth="1"/>
    <col min="9" max="9" width="12.21875" customWidth="1"/>
  </cols>
  <sheetData>
    <row r="2" spans="1:9" x14ac:dyDescent="0.3">
      <c r="B2" s="18" t="s">
        <v>0</v>
      </c>
      <c r="C2" s="18" t="s">
        <v>20</v>
      </c>
      <c r="D2" s="17" t="s">
        <v>18</v>
      </c>
      <c r="E2" s="17" t="s">
        <v>3</v>
      </c>
      <c r="G2" s="6" t="s">
        <v>5</v>
      </c>
    </row>
    <row r="3" spans="1:9" x14ac:dyDescent="0.3">
      <c r="A3" s="3">
        <v>0</v>
      </c>
      <c r="C3" s="8">
        <v>8460000</v>
      </c>
      <c r="G3" s="6" t="s">
        <v>6</v>
      </c>
    </row>
    <row r="4" spans="1:9" x14ac:dyDescent="0.3">
      <c r="A4" s="3">
        <v>1</v>
      </c>
      <c r="B4" s="1">
        <v>20000000</v>
      </c>
      <c r="C4" s="8">
        <f>B4*$H$9*$H$10</f>
        <v>8460000</v>
      </c>
      <c r="D4" s="8">
        <f>B4*$H$12</f>
        <v>2000000</v>
      </c>
      <c r="E4" s="8">
        <f>B4*$H$14</f>
        <v>537999.9999999993</v>
      </c>
      <c r="G4" s="6" t="s">
        <v>7</v>
      </c>
    </row>
    <row r="5" spans="1:9" x14ac:dyDescent="0.3">
      <c r="A5" s="3">
        <v>2</v>
      </c>
      <c r="B5" s="8">
        <f>B4+(-D4-E4)+C3*$H$11</f>
        <v>20000000</v>
      </c>
      <c r="C5" s="8">
        <f>B5*$H$9*$H$10</f>
        <v>8460000</v>
      </c>
      <c r="D5" s="8">
        <f>B5*$H$12</f>
        <v>2000000</v>
      </c>
      <c r="E5" s="8">
        <f>E4</f>
        <v>537999.9999999993</v>
      </c>
      <c r="G5" s="6" t="s">
        <v>8</v>
      </c>
    </row>
    <row r="6" spans="1:9" x14ac:dyDescent="0.3">
      <c r="A6" s="3">
        <v>3</v>
      </c>
      <c r="B6" s="8">
        <f t="shared" ref="B6:B14" si="0">B5+(-D5-E5)+C4*$H$11</f>
        <v>20000000</v>
      </c>
      <c r="C6" s="8">
        <f t="shared" ref="C6:C14" si="1">B6*$H$9*$H$10</f>
        <v>8460000</v>
      </c>
      <c r="D6" s="8">
        <f t="shared" ref="D6:D14" si="2">B6*$H$12</f>
        <v>2000000</v>
      </c>
      <c r="E6" s="8">
        <f t="shared" ref="E6:E14" si="3">E5</f>
        <v>537999.9999999993</v>
      </c>
      <c r="G6" s="6" t="s">
        <v>9</v>
      </c>
    </row>
    <row r="7" spans="1:9" x14ac:dyDescent="0.3">
      <c r="A7" s="3">
        <v>4</v>
      </c>
      <c r="B7" s="8">
        <f t="shared" si="0"/>
        <v>20000000</v>
      </c>
      <c r="C7" s="8">
        <f t="shared" si="1"/>
        <v>8460000</v>
      </c>
      <c r="D7" s="8">
        <f t="shared" si="2"/>
        <v>2000000</v>
      </c>
      <c r="E7" s="8">
        <f t="shared" si="3"/>
        <v>537999.9999999993</v>
      </c>
    </row>
    <row r="8" spans="1:9" x14ac:dyDescent="0.3">
      <c r="A8" s="3">
        <v>5</v>
      </c>
      <c r="B8" s="8">
        <f t="shared" si="0"/>
        <v>20000000</v>
      </c>
      <c r="C8" s="8">
        <f t="shared" si="1"/>
        <v>8460000</v>
      </c>
      <c r="D8" s="8">
        <f t="shared" si="2"/>
        <v>2000000</v>
      </c>
      <c r="E8" s="8">
        <f t="shared" si="3"/>
        <v>537999.9999999993</v>
      </c>
      <c r="G8" s="16" t="s">
        <v>10</v>
      </c>
      <c r="H8" s="1">
        <v>20000000</v>
      </c>
    </row>
    <row r="9" spans="1:9" x14ac:dyDescent="0.3">
      <c r="A9" s="3">
        <v>6</v>
      </c>
      <c r="B9" s="8">
        <f t="shared" si="0"/>
        <v>20000000</v>
      </c>
      <c r="C9" s="8">
        <f t="shared" si="1"/>
        <v>8460000</v>
      </c>
      <c r="D9" s="8">
        <f t="shared" si="2"/>
        <v>2000000</v>
      </c>
      <c r="E9" s="8">
        <f t="shared" si="3"/>
        <v>537999.9999999993</v>
      </c>
      <c r="G9" s="16" t="s">
        <v>11</v>
      </c>
      <c r="H9" s="4">
        <v>0.9</v>
      </c>
    </row>
    <row r="10" spans="1:9" x14ac:dyDescent="0.3">
      <c r="A10" s="3">
        <v>7</v>
      </c>
      <c r="B10" s="8">
        <f t="shared" si="0"/>
        <v>20000000</v>
      </c>
      <c r="C10" s="8">
        <f t="shared" si="1"/>
        <v>8460000</v>
      </c>
      <c r="D10" s="8">
        <f t="shared" si="2"/>
        <v>2000000</v>
      </c>
      <c r="E10" s="8">
        <f t="shared" si="3"/>
        <v>537999.9999999993</v>
      </c>
      <c r="G10" s="16" t="s">
        <v>15</v>
      </c>
      <c r="H10" s="4">
        <v>0.47</v>
      </c>
    </row>
    <row r="11" spans="1:9" x14ac:dyDescent="0.3">
      <c r="A11" s="3">
        <v>8</v>
      </c>
      <c r="B11" s="8">
        <f t="shared" si="0"/>
        <v>20000000</v>
      </c>
      <c r="C11" s="8">
        <f t="shared" si="1"/>
        <v>8460000</v>
      </c>
      <c r="D11" s="8">
        <f t="shared" si="2"/>
        <v>2000000</v>
      </c>
      <c r="E11" s="8">
        <f t="shared" si="3"/>
        <v>537999.9999999993</v>
      </c>
      <c r="G11" s="16" t="s">
        <v>12</v>
      </c>
      <c r="H11" s="4">
        <v>0.3</v>
      </c>
    </row>
    <row r="12" spans="1:9" x14ac:dyDescent="0.3">
      <c r="A12" s="3">
        <v>9</v>
      </c>
      <c r="B12" s="8">
        <f t="shared" si="0"/>
        <v>20000000</v>
      </c>
      <c r="C12" s="8">
        <f t="shared" si="1"/>
        <v>8460000</v>
      </c>
      <c r="D12" s="8">
        <f t="shared" si="2"/>
        <v>2000000</v>
      </c>
      <c r="E12" s="8">
        <f t="shared" si="3"/>
        <v>537999.9999999993</v>
      </c>
      <c r="G12" s="16" t="s">
        <v>13</v>
      </c>
      <c r="H12" s="4">
        <v>0.1</v>
      </c>
    </row>
    <row r="13" spans="1:9" x14ac:dyDescent="0.3">
      <c r="A13" s="3">
        <v>10</v>
      </c>
      <c r="B13" s="8">
        <f t="shared" si="0"/>
        <v>20000000</v>
      </c>
      <c r="C13" s="8">
        <f t="shared" si="1"/>
        <v>8460000</v>
      </c>
      <c r="D13" s="8">
        <f t="shared" si="2"/>
        <v>2000000</v>
      </c>
      <c r="E13" s="8">
        <f t="shared" si="3"/>
        <v>537999.9999999993</v>
      </c>
    </row>
    <row r="14" spans="1:9" x14ac:dyDescent="0.3">
      <c r="A14" s="3"/>
      <c r="B14" s="8">
        <f t="shared" si="0"/>
        <v>20000000</v>
      </c>
      <c r="C14" s="8">
        <f t="shared" si="1"/>
        <v>8460000</v>
      </c>
      <c r="D14" s="8">
        <f t="shared" si="2"/>
        <v>2000000</v>
      </c>
      <c r="E14" s="8">
        <f t="shared" si="3"/>
        <v>537999.9999999993</v>
      </c>
      <c r="F14" t="s">
        <v>19</v>
      </c>
      <c r="G14" t="s">
        <v>14</v>
      </c>
      <c r="H14" s="14">
        <v>2.6899999999999966E-2</v>
      </c>
      <c r="I14" t="s">
        <v>22</v>
      </c>
    </row>
    <row r="15" spans="1:9" x14ac:dyDescent="0.3">
      <c r="A15" s="3"/>
      <c r="H15" t="s">
        <v>4</v>
      </c>
      <c r="I15" s="8">
        <f>H14*B4</f>
        <v>537999.9999999993</v>
      </c>
    </row>
    <row r="16" spans="1:9" x14ac:dyDescent="0.3">
      <c r="A16" s="3"/>
      <c r="H16" t="s">
        <v>23</v>
      </c>
      <c r="I16" s="19">
        <f>I15*2</f>
        <v>1075999.9999999986</v>
      </c>
    </row>
    <row r="17" spans="1:8" x14ac:dyDescent="0.3">
      <c r="A17" s="3"/>
    </row>
    <row r="18" spans="1:8" x14ac:dyDescent="0.3">
      <c r="A18" s="3"/>
    </row>
    <row r="19" spans="1:8" x14ac:dyDescent="0.3">
      <c r="A19" s="3"/>
      <c r="H19" t="s">
        <v>21</v>
      </c>
    </row>
    <row r="20" spans="1:8" x14ac:dyDescent="0.3">
      <c r="A20" s="3"/>
    </row>
    <row r="21" spans="1:8" x14ac:dyDescent="0.3">
      <c r="A21" s="3"/>
    </row>
    <row r="22" spans="1:8" x14ac:dyDescent="0.3">
      <c r="A22" s="3"/>
    </row>
    <row r="23" spans="1:8" x14ac:dyDescent="0.3">
      <c r="A2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4F66-8084-42AB-9DA5-3105D2A6464A}">
  <dimension ref="A2:H23"/>
  <sheetViews>
    <sheetView workbookViewId="0">
      <selection activeCell="H14" sqref="H14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1:8" x14ac:dyDescent="0.3">
      <c r="B2" s="2" t="s">
        <v>0</v>
      </c>
      <c r="C2" s="2" t="s">
        <v>1</v>
      </c>
      <c r="D2" s="2" t="s">
        <v>2</v>
      </c>
      <c r="E2" s="2" t="s">
        <v>3</v>
      </c>
      <c r="G2" s="6" t="s">
        <v>5</v>
      </c>
    </row>
    <row r="3" spans="1:8" x14ac:dyDescent="0.3">
      <c r="A3" s="3">
        <v>0</v>
      </c>
      <c r="G3" s="6" t="s">
        <v>6</v>
      </c>
    </row>
    <row r="4" spans="1:8" x14ac:dyDescent="0.3">
      <c r="A4" s="3">
        <v>1</v>
      </c>
      <c r="B4" s="13">
        <f>H8</f>
        <v>20000000</v>
      </c>
      <c r="C4" s="13">
        <f>B4*$H$9*$H$10</f>
        <v>8460000</v>
      </c>
      <c r="D4" s="13">
        <f>B4*$H$12</f>
        <v>2000000</v>
      </c>
      <c r="E4" s="13">
        <f>B4*$H$14</f>
        <v>200000</v>
      </c>
      <c r="G4" s="6" t="s">
        <v>7</v>
      </c>
    </row>
    <row r="5" spans="1:8" x14ac:dyDescent="0.3">
      <c r="A5" s="3">
        <v>2</v>
      </c>
      <c r="G5" s="6" t="s">
        <v>8</v>
      </c>
    </row>
    <row r="6" spans="1:8" x14ac:dyDescent="0.3">
      <c r="A6" s="3">
        <v>3</v>
      </c>
      <c r="G6" s="6" t="s">
        <v>9</v>
      </c>
    </row>
    <row r="7" spans="1:8" x14ac:dyDescent="0.3">
      <c r="A7" s="3">
        <v>4</v>
      </c>
    </row>
    <row r="8" spans="1:8" x14ac:dyDescent="0.3">
      <c r="A8" s="3">
        <v>5</v>
      </c>
      <c r="G8" t="s">
        <v>10</v>
      </c>
      <c r="H8" s="1">
        <v>20000000</v>
      </c>
    </row>
    <row r="9" spans="1:8" x14ac:dyDescent="0.3">
      <c r="A9" s="3">
        <v>6</v>
      </c>
      <c r="G9" t="s">
        <v>11</v>
      </c>
      <c r="H9" s="4">
        <v>0.9</v>
      </c>
    </row>
    <row r="10" spans="1:8" x14ac:dyDescent="0.3">
      <c r="A10" s="3">
        <v>7</v>
      </c>
      <c r="G10" t="s">
        <v>15</v>
      </c>
      <c r="H10" s="4">
        <v>0.47</v>
      </c>
    </row>
    <row r="11" spans="1:8" x14ac:dyDescent="0.3">
      <c r="A11" s="3">
        <v>8</v>
      </c>
      <c r="G11" t="s">
        <v>12</v>
      </c>
      <c r="H11" s="4">
        <v>0.3</v>
      </c>
    </row>
    <row r="12" spans="1:8" x14ac:dyDescent="0.3">
      <c r="A12" s="3">
        <v>9</v>
      </c>
      <c r="G12" t="s">
        <v>13</v>
      </c>
      <c r="H12" s="4">
        <v>0.1</v>
      </c>
    </row>
    <row r="13" spans="1:8" x14ac:dyDescent="0.3">
      <c r="A13" s="3">
        <v>10</v>
      </c>
    </row>
    <row r="14" spans="1:8" x14ac:dyDescent="0.3">
      <c r="A14" s="3"/>
      <c r="G14" t="s">
        <v>14</v>
      </c>
      <c r="H14" s="14">
        <v>0.01</v>
      </c>
    </row>
    <row r="15" spans="1:8" x14ac:dyDescent="0.3">
      <c r="A15" s="3"/>
      <c r="H15" t="s">
        <v>17</v>
      </c>
    </row>
    <row r="16" spans="1: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A930-A55B-466A-88CB-A95611B17144}">
  <dimension ref="A2:H23"/>
  <sheetViews>
    <sheetView workbookViewId="0">
      <selection activeCell="G21" sqref="G21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1:8" x14ac:dyDescent="0.3">
      <c r="B2" s="2" t="s">
        <v>0</v>
      </c>
      <c r="C2" s="2" t="s">
        <v>1</v>
      </c>
      <c r="D2" s="2" t="s">
        <v>2</v>
      </c>
      <c r="E2" s="2" t="s">
        <v>3</v>
      </c>
      <c r="G2" s="6" t="s">
        <v>5</v>
      </c>
    </row>
    <row r="3" spans="1:8" x14ac:dyDescent="0.3">
      <c r="A3" s="3">
        <v>0</v>
      </c>
      <c r="C3" s="9">
        <f>C4</f>
        <v>8460000</v>
      </c>
      <c r="G3" s="6" t="s">
        <v>6</v>
      </c>
    </row>
    <row r="4" spans="1:8" x14ac:dyDescent="0.3">
      <c r="A4" s="3">
        <v>1</v>
      </c>
      <c r="B4" s="8">
        <f>H8</f>
        <v>20000000</v>
      </c>
      <c r="C4" s="8">
        <f>B4*$H$9*$H$10</f>
        <v>8460000</v>
      </c>
      <c r="D4" s="8">
        <f>B4*$H$12</f>
        <v>2000000</v>
      </c>
      <c r="E4" s="8">
        <f>B4*$H$14</f>
        <v>200000</v>
      </c>
      <c r="G4" s="6" t="s">
        <v>7</v>
      </c>
    </row>
    <row r="5" spans="1:8" x14ac:dyDescent="0.3">
      <c r="A5" s="3">
        <v>2</v>
      </c>
      <c r="B5" s="10">
        <f>B4-D4-E4+C3*$H$11</f>
        <v>20338000</v>
      </c>
      <c r="C5" s="8">
        <f>B5*$H$9*$H$10</f>
        <v>8602974</v>
      </c>
      <c r="D5" s="8">
        <f>B5*$H$12</f>
        <v>2033800</v>
      </c>
      <c r="E5" s="8">
        <f>B5*$H$14</f>
        <v>203380</v>
      </c>
      <c r="G5" s="6" t="s">
        <v>8</v>
      </c>
    </row>
    <row r="6" spans="1:8" x14ac:dyDescent="0.3">
      <c r="A6" s="3">
        <v>3</v>
      </c>
      <c r="G6" s="6" t="s">
        <v>9</v>
      </c>
    </row>
    <row r="7" spans="1:8" x14ac:dyDescent="0.3">
      <c r="A7" s="3">
        <v>4</v>
      </c>
    </row>
    <row r="8" spans="1:8" x14ac:dyDescent="0.3">
      <c r="A8" s="3">
        <v>5</v>
      </c>
      <c r="G8" t="s">
        <v>10</v>
      </c>
      <c r="H8" s="1">
        <v>20000000</v>
      </c>
    </row>
    <row r="9" spans="1:8" x14ac:dyDescent="0.3">
      <c r="A9" s="3">
        <v>6</v>
      </c>
      <c r="G9" t="s">
        <v>11</v>
      </c>
      <c r="H9" s="4">
        <v>0.9</v>
      </c>
    </row>
    <row r="10" spans="1:8" x14ac:dyDescent="0.3">
      <c r="A10" s="3">
        <v>7</v>
      </c>
      <c r="G10" t="s">
        <v>15</v>
      </c>
      <c r="H10" s="4">
        <v>0.47</v>
      </c>
    </row>
    <row r="11" spans="1:8" x14ac:dyDescent="0.3">
      <c r="A11" s="3">
        <v>8</v>
      </c>
      <c r="G11" t="s">
        <v>12</v>
      </c>
      <c r="H11" s="4">
        <v>0.3</v>
      </c>
    </row>
    <row r="12" spans="1:8" x14ac:dyDescent="0.3">
      <c r="A12" s="3">
        <v>9</v>
      </c>
      <c r="G12" t="s">
        <v>13</v>
      </c>
      <c r="H12" s="4">
        <v>0.1</v>
      </c>
    </row>
    <row r="13" spans="1:8" x14ac:dyDescent="0.3">
      <c r="A13" s="3">
        <v>10</v>
      </c>
    </row>
    <row r="14" spans="1:8" x14ac:dyDescent="0.3">
      <c r="A14" s="3"/>
      <c r="G14" t="s">
        <v>14</v>
      </c>
      <c r="H14" s="5">
        <v>0.01</v>
      </c>
    </row>
    <row r="15" spans="1:8" x14ac:dyDescent="0.3">
      <c r="A15" s="3"/>
      <c r="H15" t="s">
        <v>17</v>
      </c>
    </row>
    <row r="16" spans="1: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684C-DF96-4EDA-B20C-5B2E8854CE43}">
  <dimension ref="A2:H23"/>
  <sheetViews>
    <sheetView workbookViewId="0">
      <selection activeCell="G20" sqref="G20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1:8" x14ac:dyDescent="0.3">
      <c r="B2" s="2" t="s">
        <v>0</v>
      </c>
      <c r="C2" s="2" t="s">
        <v>1</v>
      </c>
      <c r="D2" s="2" t="s">
        <v>2</v>
      </c>
      <c r="E2" s="2" t="s">
        <v>3</v>
      </c>
      <c r="G2" s="6" t="s">
        <v>5</v>
      </c>
    </row>
    <row r="3" spans="1:8" x14ac:dyDescent="0.3">
      <c r="A3" s="3">
        <v>0</v>
      </c>
      <c r="B3" s="11"/>
      <c r="C3" s="12">
        <f>C4</f>
        <v>8460000</v>
      </c>
      <c r="G3" s="6" t="s">
        <v>6</v>
      </c>
    </row>
    <row r="4" spans="1:8" x14ac:dyDescent="0.3">
      <c r="A4" s="3">
        <v>1</v>
      </c>
      <c r="B4" s="12">
        <f>H8</f>
        <v>20000000</v>
      </c>
      <c r="C4" s="12">
        <f t="shared" ref="C4:C13" si="0">B4*$H$9*$H$10</f>
        <v>8460000</v>
      </c>
      <c r="D4" s="8">
        <f t="shared" ref="D4:D13" si="1">B4*$H$12</f>
        <v>2000000</v>
      </c>
      <c r="E4" s="8">
        <f t="shared" ref="E4:E13" si="2">B4*$H$14</f>
        <v>200000</v>
      </c>
      <c r="G4" s="6" t="s">
        <v>7</v>
      </c>
    </row>
    <row r="5" spans="1:8" x14ac:dyDescent="0.3">
      <c r="A5" s="3">
        <v>2</v>
      </c>
      <c r="B5" s="12">
        <f t="shared" ref="B5:B13" si="3">B4-D4-E4+C3*$H$11</f>
        <v>20338000</v>
      </c>
      <c r="C5" s="12">
        <f t="shared" si="0"/>
        <v>8602974</v>
      </c>
      <c r="D5" s="8">
        <f t="shared" si="1"/>
        <v>2033800</v>
      </c>
      <c r="E5" s="8">
        <f t="shared" si="2"/>
        <v>203380</v>
      </c>
      <c r="G5" s="6" t="s">
        <v>8</v>
      </c>
    </row>
    <row r="6" spans="1:8" x14ac:dyDescent="0.3">
      <c r="A6" s="3">
        <v>3</v>
      </c>
      <c r="B6" s="12">
        <f t="shared" si="3"/>
        <v>20638820</v>
      </c>
      <c r="C6" s="12">
        <f t="shared" si="0"/>
        <v>8730220.8599999994</v>
      </c>
      <c r="D6" s="8">
        <f t="shared" si="1"/>
        <v>2063882</v>
      </c>
      <c r="E6" s="8">
        <f t="shared" si="2"/>
        <v>206388.2</v>
      </c>
      <c r="G6" s="6" t="s">
        <v>9</v>
      </c>
    </row>
    <row r="7" spans="1:8" x14ac:dyDescent="0.3">
      <c r="A7" s="3">
        <v>4</v>
      </c>
      <c r="B7" s="12">
        <f t="shared" si="3"/>
        <v>20949442</v>
      </c>
      <c r="C7" s="12">
        <f t="shared" si="0"/>
        <v>8861613.966</v>
      </c>
      <c r="D7" s="8">
        <f t="shared" si="1"/>
        <v>2094944.2000000002</v>
      </c>
      <c r="E7" s="8">
        <f t="shared" si="2"/>
        <v>209494.42</v>
      </c>
    </row>
    <row r="8" spans="1:8" x14ac:dyDescent="0.3">
      <c r="A8" s="3">
        <v>5</v>
      </c>
      <c r="B8" s="12">
        <f t="shared" si="3"/>
        <v>21264069.638</v>
      </c>
      <c r="C8" s="12">
        <f t="shared" si="0"/>
        <v>8994701.4568739999</v>
      </c>
      <c r="D8" s="8">
        <f t="shared" si="1"/>
        <v>2126406.9638</v>
      </c>
      <c r="E8" s="8">
        <f t="shared" si="2"/>
        <v>212640.69638000001</v>
      </c>
      <c r="G8" t="s">
        <v>10</v>
      </c>
      <c r="H8" s="1">
        <v>20000000</v>
      </c>
    </row>
    <row r="9" spans="1:8" x14ac:dyDescent="0.3">
      <c r="A9" s="3">
        <v>6</v>
      </c>
      <c r="B9" s="12">
        <f t="shared" si="3"/>
        <v>21583506.167619996</v>
      </c>
      <c r="C9" s="12">
        <f t="shared" si="0"/>
        <v>9129823.108903259</v>
      </c>
      <c r="D9" s="8">
        <f t="shared" si="1"/>
        <v>2158350.6167619997</v>
      </c>
      <c r="E9" s="8">
        <f t="shared" si="2"/>
        <v>215835.06167619996</v>
      </c>
      <c r="G9" t="s">
        <v>11</v>
      </c>
      <c r="H9" s="4">
        <v>0.9</v>
      </c>
    </row>
    <row r="10" spans="1:8" x14ac:dyDescent="0.3">
      <c r="A10" s="3">
        <v>7</v>
      </c>
      <c r="B10" s="12">
        <f t="shared" si="3"/>
        <v>21907730.926243994</v>
      </c>
      <c r="C10" s="12">
        <f t="shared" si="0"/>
        <v>9266970.1818012092</v>
      </c>
      <c r="D10" s="8">
        <f t="shared" si="1"/>
        <v>2190773.0926243993</v>
      </c>
      <c r="E10" s="8">
        <f t="shared" si="2"/>
        <v>219077.30926243996</v>
      </c>
      <c r="G10" t="s">
        <v>15</v>
      </c>
      <c r="H10" s="4">
        <v>0.47</v>
      </c>
    </row>
    <row r="11" spans="1:8" x14ac:dyDescent="0.3">
      <c r="A11" s="3">
        <v>8</v>
      </c>
      <c r="B11" s="12">
        <f t="shared" si="3"/>
        <v>22236827.457028132</v>
      </c>
      <c r="C11" s="12">
        <f t="shared" si="0"/>
        <v>9406178.0143228993</v>
      </c>
      <c r="D11" s="8">
        <f t="shared" si="1"/>
        <v>2223682.7457028134</v>
      </c>
      <c r="E11" s="8">
        <f t="shared" si="2"/>
        <v>222368.27457028133</v>
      </c>
      <c r="G11" t="s">
        <v>12</v>
      </c>
      <c r="H11" s="4">
        <v>0.3</v>
      </c>
    </row>
    <row r="12" spans="1:8" x14ac:dyDescent="0.3">
      <c r="A12" s="3">
        <v>9</v>
      </c>
      <c r="B12" s="12">
        <f t="shared" si="3"/>
        <v>22570867.491295397</v>
      </c>
      <c r="C12" s="12">
        <f t="shared" si="0"/>
        <v>9547476.9488179535</v>
      </c>
      <c r="D12" s="8">
        <f t="shared" si="1"/>
        <v>2257086.7491295398</v>
      </c>
      <c r="E12" s="8">
        <f t="shared" si="2"/>
        <v>225708.67491295398</v>
      </c>
      <c r="G12" t="s">
        <v>13</v>
      </c>
      <c r="H12" s="4">
        <v>0.1</v>
      </c>
    </row>
    <row r="13" spans="1:8" x14ac:dyDescent="0.3">
      <c r="A13" s="3">
        <v>10</v>
      </c>
      <c r="B13" s="12">
        <f t="shared" si="3"/>
        <v>22909925.471549772</v>
      </c>
      <c r="C13" s="12">
        <f t="shared" si="0"/>
        <v>9690898.4744655527</v>
      </c>
      <c r="D13" s="8">
        <f t="shared" si="1"/>
        <v>2290992.5471549775</v>
      </c>
      <c r="E13" s="8">
        <f t="shared" si="2"/>
        <v>229099.25471549772</v>
      </c>
    </row>
    <row r="14" spans="1:8" x14ac:dyDescent="0.3">
      <c r="A14" s="3"/>
      <c r="B14" s="12"/>
      <c r="C14" s="12"/>
      <c r="D14" s="8"/>
      <c r="E14" s="8"/>
      <c r="G14" t="s">
        <v>14</v>
      </c>
      <c r="H14" s="14">
        <v>0.01</v>
      </c>
    </row>
    <row r="15" spans="1:8" x14ac:dyDescent="0.3">
      <c r="A15" s="3"/>
      <c r="B15" s="12"/>
      <c r="C15" s="12"/>
      <c r="D15" s="8"/>
      <c r="E15" s="8"/>
      <c r="H15" t="s">
        <v>17</v>
      </c>
    </row>
    <row r="16" spans="1:8" x14ac:dyDescent="0.3">
      <c r="A16" s="3"/>
      <c r="B16" s="12"/>
      <c r="C16" s="12"/>
      <c r="D16" s="8"/>
      <c r="E16" s="8"/>
    </row>
    <row r="17" spans="1:5" x14ac:dyDescent="0.3">
      <c r="A17" s="3"/>
      <c r="B17" s="12"/>
      <c r="C17" s="12"/>
      <c r="D17" s="8"/>
      <c r="E17" s="8"/>
    </row>
    <row r="18" spans="1:5" x14ac:dyDescent="0.3">
      <c r="A18" s="3"/>
      <c r="B18" s="12"/>
      <c r="C18" s="12"/>
      <c r="D18" s="8"/>
      <c r="E18" s="8"/>
    </row>
    <row r="19" spans="1:5" x14ac:dyDescent="0.3">
      <c r="A19" s="3"/>
      <c r="B19" s="12"/>
      <c r="C19" s="12"/>
      <c r="D19" s="8"/>
      <c r="E19" s="8"/>
    </row>
    <row r="20" spans="1:5" x14ac:dyDescent="0.3">
      <c r="A20" s="3"/>
      <c r="B20" s="12"/>
      <c r="C20" s="12"/>
      <c r="D20" s="8"/>
      <c r="E20" s="8"/>
    </row>
    <row r="21" spans="1:5" x14ac:dyDescent="0.3">
      <c r="A21" s="3"/>
      <c r="B21" s="12"/>
      <c r="C21" s="12"/>
      <c r="D21" s="8"/>
      <c r="E21" s="8"/>
    </row>
    <row r="22" spans="1:5" x14ac:dyDescent="0.3">
      <c r="A22" s="3"/>
      <c r="B22" s="12"/>
      <c r="C22" s="12"/>
      <c r="D22" s="8"/>
      <c r="E22" s="8"/>
    </row>
    <row r="23" spans="1:5" x14ac:dyDescent="0.3">
      <c r="A23" s="3"/>
      <c r="B23" s="12"/>
      <c r="C23" s="12"/>
      <c r="D23" s="8"/>
      <c r="E23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000D-C1B8-42B2-B6E0-ED7E261D8AD5}">
  <dimension ref="A2:H23"/>
  <sheetViews>
    <sheetView workbookViewId="0">
      <selection activeCell="L19" sqref="L19"/>
    </sheetView>
  </sheetViews>
  <sheetFormatPr defaultRowHeight="14.4" x14ac:dyDescent="0.3"/>
  <cols>
    <col min="2" max="5" width="11.21875" customWidth="1"/>
    <col min="7" max="7" width="28.109375" customWidth="1"/>
    <col min="8" max="8" width="11" bestFit="1" customWidth="1"/>
  </cols>
  <sheetData>
    <row r="2" spans="1:8" x14ac:dyDescent="0.3">
      <c r="B2" s="2" t="s">
        <v>0</v>
      </c>
      <c r="C2" s="2" t="s">
        <v>1</v>
      </c>
      <c r="D2" s="2" t="s">
        <v>2</v>
      </c>
      <c r="E2" s="2" t="s">
        <v>3</v>
      </c>
      <c r="G2" s="6" t="s">
        <v>5</v>
      </c>
    </row>
    <row r="3" spans="1:8" x14ac:dyDescent="0.3">
      <c r="A3" s="3">
        <v>0</v>
      </c>
      <c r="B3" s="11"/>
      <c r="C3" s="12">
        <f>C4</f>
        <v>8460000</v>
      </c>
      <c r="G3" s="6" t="s">
        <v>6</v>
      </c>
    </row>
    <row r="4" spans="1:8" x14ac:dyDescent="0.3">
      <c r="A4" s="3">
        <v>1</v>
      </c>
      <c r="B4" s="12">
        <f>H8</f>
        <v>20000000</v>
      </c>
      <c r="C4" s="12">
        <f t="shared" ref="C4:C13" si="0">B4*$H$9*$H$10</f>
        <v>8460000</v>
      </c>
      <c r="D4" s="8">
        <f t="shared" ref="D4:D13" si="1">B4*$H$12</f>
        <v>2000000</v>
      </c>
      <c r="E4" s="8">
        <f t="shared" ref="E4:E13" si="2">B4*$H$14</f>
        <v>537999.99999999662</v>
      </c>
      <c r="G4" s="6" t="s">
        <v>7</v>
      </c>
    </row>
    <row r="5" spans="1:8" x14ac:dyDescent="0.3">
      <c r="A5" s="3">
        <v>2</v>
      </c>
      <c r="B5" s="12">
        <f t="shared" ref="B5:B13" si="3">B4-D4-E4+C3*$H$11</f>
        <v>20000000.000000004</v>
      </c>
      <c r="C5" s="12">
        <f t="shared" si="0"/>
        <v>8460000.0000000019</v>
      </c>
      <c r="D5" s="8">
        <f t="shared" si="1"/>
        <v>2000000.0000000005</v>
      </c>
      <c r="E5" s="8">
        <f t="shared" si="2"/>
        <v>537999.99999999674</v>
      </c>
      <c r="G5" s="6" t="s">
        <v>8</v>
      </c>
    </row>
    <row r="6" spans="1:8" x14ac:dyDescent="0.3">
      <c r="A6" s="3">
        <v>3</v>
      </c>
      <c r="B6" s="12">
        <f t="shared" si="3"/>
        <v>20000000.000000007</v>
      </c>
      <c r="C6" s="12">
        <f t="shared" si="0"/>
        <v>8460000.0000000037</v>
      </c>
      <c r="D6" s="8">
        <f t="shared" si="1"/>
        <v>2000000.0000000009</v>
      </c>
      <c r="E6" s="8">
        <f t="shared" si="2"/>
        <v>537999.99999999686</v>
      </c>
      <c r="G6" s="6" t="s">
        <v>9</v>
      </c>
    </row>
    <row r="7" spans="1:8" x14ac:dyDescent="0.3">
      <c r="A7" s="3">
        <v>4</v>
      </c>
      <c r="B7" s="12">
        <f t="shared" si="3"/>
        <v>20000000.000000011</v>
      </c>
      <c r="C7" s="12">
        <f t="shared" si="0"/>
        <v>8460000.0000000056</v>
      </c>
      <c r="D7" s="8">
        <f t="shared" si="1"/>
        <v>2000000.0000000012</v>
      </c>
      <c r="E7" s="8">
        <f t="shared" si="2"/>
        <v>537999.99999999697</v>
      </c>
    </row>
    <row r="8" spans="1:8" x14ac:dyDescent="0.3">
      <c r="A8" s="3">
        <v>5</v>
      </c>
      <c r="B8" s="12">
        <f t="shared" si="3"/>
        <v>20000000.000000015</v>
      </c>
      <c r="C8" s="12">
        <f t="shared" si="0"/>
        <v>8460000.0000000075</v>
      </c>
      <c r="D8" s="8">
        <f t="shared" si="1"/>
        <v>2000000.0000000016</v>
      </c>
      <c r="E8" s="8">
        <f t="shared" si="2"/>
        <v>537999.99999999709</v>
      </c>
      <c r="G8" t="s">
        <v>10</v>
      </c>
      <c r="H8" s="1">
        <v>20000000</v>
      </c>
    </row>
    <row r="9" spans="1:8" x14ac:dyDescent="0.3">
      <c r="A9" s="3">
        <v>6</v>
      </c>
      <c r="B9" s="12">
        <f t="shared" si="3"/>
        <v>20000000.000000019</v>
      </c>
      <c r="C9" s="12">
        <f t="shared" si="0"/>
        <v>8460000.0000000075</v>
      </c>
      <c r="D9" s="8">
        <f t="shared" si="1"/>
        <v>2000000.0000000019</v>
      </c>
      <c r="E9" s="8">
        <f t="shared" si="2"/>
        <v>537999.99999999721</v>
      </c>
      <c r="G9" t="s">
        <v>11</v>
      </c>
      <c r="H9" s="4">
        <v>0.9</v>
      </c>
    </row>
    <row r="10" spans="1:8" x14ac:dyDescent="0.3">
      <c r="A10" s="3">
        <v>7</v>
      </c>
      <c r="B10" s="12">
        <f t="shared" si="3"/>
        <v>20000000.000000022</v>
      </c>
      <c r="C10" s="12">
        <f t="shared" si="0"/>
        <v>8460000.0000000093</v>
      </c>
      <c r="D10" s="8">
        <f t="shared" si="1"/>
        <v>2000000.0000000023</v>
      </c>
      <c r="E10" s="8">
        <f t="shared" si="2"/>
        <v>537999.99999999732</v>
      </c>
      <c r="G10" t="s">
        <v>15</v>
      </c>
      <c r="H10" s="4">
        <v>0.47</v>
      </c>
    </row>
    <row r="11" spans="1:8" x14ac:dyDescent="0.3">
      <c r="A11" s="3">
        <v>8</v>
      </c>
      <c r="B11" s="12">
        <f t="shared" si="3"/>
        <v>20000000.000000026</v>
      </c>
      <c r="C11" s="12">
        <f t="shared" si="0"/>
        <v>8460000.0000000093</v>
      </c>
      <c r="D11" s="8">
        <f t="shared" si="1"/>
        <v>2000000.0000000028</v>
      </c>
      <c r="E11" s="8">
        <f t="shared" si="2"/>
        <v>537999.99999999732</v>
      </c>
      <c r="G11" t="s">
        <v>12</v>
      </c>
      <c r="H11" s="4">
        <v>0.3</v>
      </c>
    </row>
    <row r="12" spans="1:8" x14ac:dyDescent="0.3">
      <c r="A12" s="3">
        <v>9</v>
      </c>
      <c r="B12" s="12">
        <f t="shared" si="3"/>
        <v>20000000.00000003</v>
      </c>
      <c r="C12" s="12">
        <f t="shared" si="0"/>
        <v>8460000.0000000112</v>
      </c>
      <c r="D12" s="8">
        <f t="shared" si="1"/>
        <v>2000000.000000003</v>
      </c>
      <c r="E12" s="8">
        <f t="shared" si="2"/>
        <v>537999.99999999744</v>
      </c>
      <c r="G12" t="s">
        <v>13</v>
      </c>
      <c r="H12" s="4">
        <v>0.1</v>
      </c>
    </row>
    <row r="13" spans="1:8" x14ac:dyDescent="0.3">
      <c r="A13" s="3">
        <v>10</v>
      </c>
      <c r="B13" s="12">
        <f t="shared" si="3"/>
        <v>20000000.000000034</v>
      </c>
      <c r="C13" s="12">
        <f t="shared" si="0"/>
        <v>8460000.000000013</v>
      </c>
      <c r="D13" s="8">
        <f t="shared" si="1"/>
        <v>2000000.0000000035</v>
      </c>
      <c r="E13" s="8">
        <f t="shared" si="2"/>
        <v>537999.99999999756</v>
      </c>
    </row>
    <row r="14" spans="1:8" x14ac:dyDescent="0.3">
      <c r="A14" s="3"/>
      <c r="B14" s="12"/>
      <c r="C14" s="12"/>
      <c r="D14" s="8"/>
      <c r="E14" s="8"/>
      <c r="G14" t="s">
        <v>14</v>
      </c>
      <c r="H14" s="15">
        <v>2.6899999999999834E-2</v>
      </c>
    </row>
    <row r="15" spans="1:8" x14ac:dyDescent="0.3">
      <c r="A15" s="3"/>
      <c r="B15" s="12"/>
      <c r="C15" s="12"/>
      <c r="D15" s="8"/>
      <c r="E15" s="8"/>
      <c r="H15" t="s">
        <v>17</v>
      </c>
    </row>
    <row r="16" spans="1:8" x14ac:dyDescent="0.3">
      <c r="A16" s="3"/>
      <c r="B16" s="12"/>
      <c r="C16" s="12"/>
      <c r="D16" s="8"/>
      <c r="E16" s="8"/>
    </row>
    <row r="17" spans="1:5" x14ac:dyDescent="0.3">
      <c r="A17" s="3"/>
      <c r="B17" s="12"/>
      <c r="C17" s="12"/>
      <c r="D17" s="8"/>
      <c r="E17" s="8"/>
    </row>
    <row r="18" spans="1:5" x14ac:dyDescent="0.3">
      <c r="A18" s="3"/>
      <c r="B18" s="12"/>
      <c r="C18" s="12"/>
      <c r="D18" s="8"/>
      <c r="E18" s="8"/>
    </row>
    <row r="19" spans="1:5" x14ac:dyDescent="0.3">
      <c r="A19" s="3"/>
      <c r="B19" s="12"/>
      <c r="C19" s="12"/>
      <c r="D19" s="8"/>
      <c r="E19" s="8"/>
    </row>
    <row r="20" spans="1:5" x14ac:dyDescent="0.3">
      <c r="A20" s="3"/>
      <c r="B20" s="12"/>
      <c r="C20" s="12"/>
      <c r="D20" s="8"/>
      <c r="E20" s="8"/>
    </row>
    <row r="21" spans="1:5" x14ac:dyDescent="0.3">
      <c r="A21" s="3"/>
      <c r="B21" s="12"/>
      <c r="C21" s="12"/>
      <c r="D21" s="8"/>
      <c r="E21" s="8"/>
    </row>
    <row r="22" spans="1:5" x14ac:dyDescent="0.3">
      <c r="A22" s="3"/>
      <c r="B22" s="12"/>
      <c r="C22" s="12"/>
      <c r="D22" s="8"/>
      <c r="E22" s="8"/>
    </row>
    <row r="23" spans="1:5" x14ac:dyDescent="0.3">
      <c r="A23" s="3"/>
      <c r="B23" s="12"/>
      <c r="C23" s="12"/>
      <c r="D23" s="8"/>
      <c r="E2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Worksheet</vt:lpstr>
      <vt:lpstr>ModelYear1</vt:lpstr>
      <vt:lpstr>ModelYear2</vt:lpstr>
      <vt:lpstr>ModelComplete</vt:lpstr>
      <vt:lpstr>ModelSolved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Erkut</dc:creator>
  <cp:lastModifiedBy>Zehra Nur G.</cp:lastModifiedBy>
  <dcterms:created xsi:type="dcterms:W3CDTF">2021-03-11T14:49:10Z</dcterms:created>
  <dcterms:modified xsi:type="dcterms:W3CDTF">2021-03-20T19:46:09Z</dcterms:modified>
</cp:coreProperties>
</file>